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390" yWindow="165" windowWidth="18690" windowHeight="9390" tabRatio="876" activeTab="1"/>
  </bookViews>
  <sheets>
    <sheet name="Kr_norm13" sheetId="29" r:id="rId1"/>
    <sheet name="Norm-obory13" sheetId="28" r:id="rId2"/>
    <sheet name="Příplatky" sheetId="20" r:id="rId3"/>
    <sheet name="příl.1" sheetId="6" r:id="rId4"/>
    <sheet name="příl.1a" sheetId="7" r:id="rId5"/>
    <sheet name="příl.1b" sheetId="21" r:id="rId6"/>
    <sheet name="příl.2" sheetId="8" r:id="rId7"/>
    <sheet name="příl.2a" sheetId="9" r:id="rId8"/>
    <sheet name="příl.2b" sheetId="10" r:id="rId9"/>
    <sheet name="příl.2c" sheetId="11" r:id="rId10"/>
    <sheet name="příl.3" sheetId="12" r:id="rId11"/>
    <sheet name="příl.4" sheetId="15" r:id="rId12"/>
    <sheet name="příl.4a" sheetId="14" r:id="rId13"/>
    <sheet name="příl.4b" sheetId="16" r:id="rId14"/>
    <sheet name="příl.4c" sheetId="17" r:id="rId15"/>
    <sheet name="příl.5" sheetId="18" r:id="rId16"/>
    <sheet name="příl.5a" sheetId="19" r:id="rId17"/>
  </sheets>
  <externalReferences>
    <externalReference r:id="rId18"/>
  </externalReferences>
  <definedNames>
    <definedName name="_1_" localSheetId="0">#REF!</definedName>
    <definedName name="_1_">#REF!</definedName>
    <definedName name="_xlnm._FilterDatabase" localSheetId="0" hidden="1">Kr_norm13!$A$4:$L$79</definedName>
    <definedName name="_xlnm._FilterDatabase" localSheetId="1" hidden="1">'Norm-obory13'!$A$3:$K$269</definedName>
    <definedName name="Kontakty" localSheetId="0">[1]Kontakty!#REF!</definedName>
    <definedName name="Kontakty">[1]Kontakty!#REF!</definedName>
    <definedName name="_xlnm.Print_Titles" localSheetId="0">Kr_norm13!$2:$4</definedName>
    <definedName name="_xlnm.Print_Titles" localSheetId="1">'Norm-obory13'!$1:$3</definedName>
    <definedName name="_xlnm.Print_Area" localSheetId="0">Kr_norm13!$A$1:$I$79</definedName>
    <definedName name="Program_platy_PP2eOstRozdíl" localSheetId="0">#REF!</definedName>
    <definedName name="Program_platy_PP2eOstRozdíl">#REF!</definedName>
    <definedName name="Program_platy_PP2eVSRozdíl" localSheetId="0">#REF!</definedName>
    <definedName name="Program_platy_PP2eVSRozdíl">#REF!</definedName>
    <definedName name="red_typ" localSheetId="0">#REF!</definedName>
    <definedName name="red_typ">#REF!</definedName>
    <definedName name="rozpis" localSheetId="0">#REF!</definedName>
    <definedName name="rozpis">#REF!</definedName>
    <definedName name="rozpis_2012" localSheetId="0">#REF!</definedName>
    <definedName name="rozpis_2012">#REF!</definedName>
  </definedNames>
  <calcPr calcId="125725"/>
</workbook>
</file>

<file path=xl/calcChain.xml><?xml version="1.0" encoding="utf-8"?>
<calcChain xmlns="http://schemas.openxmlformats.org/spreadsheetml/2006/main">
  <c r="G191" i="28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190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45"/>
  <c r="G46"/>
  <c r="G44"/>
  <c r="G28"/>
  <c r="G29"/>
  <c r="G30"/>
  <c r="G31"/>
  <c r="G32"/>
  <c r="G33"/>
  <c r="G34"/>
  <c r="G35"/>
  <c r="G36"/>
  <c r="G37"/>
  <c r="G38"/>
  <c r="G39"/>
  <c r="G40"/>
  <c r="G41"/>
  <c r="G27"/>
  <c r="G20"/>
  <c r="G21"/>
  <c r="G22"/>
  <c r="G23"/>
  <c r="G24"/>
  <c r="G19"/>
  <c r="G6"/>
  <c r="G7"/>
  <c r="G8"/>
  <c r="G9"/>
  <c r="G10"/>
  <c r="G11"/>
  <c r="G12"/>
  <c r="G13"/>
  <c r="G14"/>
  <c r="G15"/>
  <c r="G16"/>
  <c r="G5"/>
  <c r="F12" i="19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1"/>
  <c r="F14" i="18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13"/>
  <c r="F14" i="17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13"/>
  <c r="F14" i="16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3"/>
  <c r="F14" i="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13"/>
  <c r="F14" i="1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13"/>
  <c r="F12" i="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1"/>
  <c r="F14" i="1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13"/>
  <c r="F17" i="10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16"/>
  <c r="H30" i="29"/>
  <c r="F17" i="9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16"/>
  <c r="F17" i="8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6"/>
  <c r="F17" i="21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6"/>
  <c r="F17" i="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6"/>
  <c r="F18" i="6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7"/>
  <c r="F16"/>
  <c r="G79" i="29"/>
  <c r="G78"/>
  <c r="G77"/>
  <c r="G76"/>
  <c r="G75"/>
  <c r="G72"/>
  <c r="G70"/>
  <c r="G67"/>
  <c r="G65"/>
  <c r="G63"/>
  <c r="G62"/>
  <c r="G60"/>
  <c r="G58"/>
  <c r="G57"/>
  <c r="G52"/>
  <c r="G53"/>
  <c r="G54"/>
  <c r="G55"/>
  <c r="G51"/>
  <c r="G49"/>
  <c r="G48"/>
  <c r="G47"/>
  <c r="G46"/>
  <c r="G36"/>
  <c r="G30"/>
  <c r="G42"/>
  <c r="G45"/>
  <c r="G43"/>
  <c r="G37"/>
  <c r="G31"/>
  <c r="G25"/>
  <c r="G18"/>
  <c r="G12"/>
  <c r="G6"/>
  <c r="G17" i="19"/>
  <c r="G18"/>
  <c r="G21"/>
  <c r="G22"/>
  <c r="G25"/>
  <c r="G26"/>
  <c r="G29"/>
  <c r="G30"/>
  <c r="G33"/>
  <c r="G34"/>
  <c r="G37"/>
  <c r="G38"/>
  <c r="G41"/>
  <c r="G42"/>
  <c r="G45"/>
  <c r="G46"/>
  <c r="G49"/>
  <c r="G50"/>
  <c r="G53"/>
  <c r="G54"/>
  <c r="G57"/>
  <c r="G58"/>
  <c r="G61"/>
  <c r="G62"/>
  <c r="G65"/>
  <c r="G66"/>
  <c r="G69"/>
  <c r="G70"/>
  <c r="G73"/>
  <c r="G74"/>
  <c r="G77"/>
  <c r="G78"/>
  <c r="G81"/>
  <c r="G82"/>
  <c r="G85"/>
  <c r="G86"/>
  <c r="G89"/>
  <c r="G90"/>
  <c r="G93"/>
  <c r="G94"/>
  <c r="G97"/>
  <c r="G98"/>
  <c r="G101"/>
  <c r="G102"/>
  <c r="G105"/>
  <c r="G106"/>
  <c r="G109"/>
  <c r="G110"/>
  <c r="G113"/>
  <c r="G114"/>
  <c r="G117"/>
  <c r="G118"/>
  <c r="G121"/>
  <c r="G122"/>
  <c r="G125"/>
  <c r="G126"/>
  <c r="G129"/>
  <c r="G130"/>
  <c r="G133"/>
  <c r="G134"/>
  <c r="G137"/>
  <c r="G138"/>
  <c r="G141"/>
  <c r="G142"/>
  <c r="G145"/>
  <c r="G146"/>
  <c r="G149"/>
  <c r="G150"/>
  <c r="G153"/>
  <c r="G154"/>
  <c r="G157"/>
  <c r="G158"/>
  <c r="G161"/>
  <c r="G162"/>
  <c r="G165"/>
  <c r="G166"/>
  <c r="G169"/>
  <c r="G170"/>
  <c r="G173"/>
  <c r="G174"/>
  <c r="G177"/>
  <c r="G178"/>
  <c r="G181"/>
  <c r="G182"/>
  <c r="G13" i="18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17" i="10"/>
  <c r="G16"/>
  <c r="G107" i="8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6"/>
  <c r="G16" i="21"/>
  <c r="G17" i="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6"/>
  <c r="G21" i="6"/>
  <c r="G16"/>
  <c r="G16" i="9"/>
  <c r="H76" i="29"/>
  <c r="H77"/>
  <c r="H78"/>
  <c r="H75"/>
  <c r="H72"/>
  <c r="H70"/>
  <c r="H62"/>
  <c r="H63"/>
  <c r="H65"/>
  <c r="H67"/>
  <c r="H60"/>
  <c r="H58"/>
  <c r="H47"/>
  <c r="H48"/>
  <c r="H49"/>
  <c r="H51"/>
  <c r="H52"/>
  <c r="H53"/>
  <c r="H54"/>
  <c r="H55"/>
  <c r="H45"/>
  <c r="H43"/>
  <c r="H46"/>
  <c r="H25"/>
  <c r="H18"/>
  <c r="H12"/>
  <c r="H6"/>
  <c r="H79"/>
  <c r="J70"/>
  <c r="J63"/>
  <c r="J58"/>
  <c r="H57"/>
  <c r="H42"/>
  <c r="H37"/>
  <c r="H36"/>
  <c r="H31"/>
  <c r="H269" i="28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1"/>
  <c r="H40"/>
  <c r="H39"/>
  <c r="H38"/>
  <c r="H37"/>
  <c r="H36"/>
  <c r="H35"/>
  <c r="H34"/>
  <c r="H33"/>
  <c r="H32"/>
  <c r="H31"/>
  <c r="H30"/>
  <c r="H29"/>
  <c r="H28"/>
  <c r="H27"/>
  <c r="H24"/>
  <c r="H23"/>
  <c r="H22"/>
  <c r="H21"/>
  <c r="H20"/>
  <c r="H19"/>
  <c r="H16"/>
  <c r="H15"/>
  <c r="H14"/>
  <c r="H13"/>
  <c r="H12"/>
  <c r="H11"/>
  <c r="H10"/>
  <c r="H9"/>
  <c r="H8"/>
  <c r="H7"/>
  <c r="H6"/>
  <c r="H5"/>
  <c r="C15" i="16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G34" s="1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G66" s="1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G98" s="1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G130" s="1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G162" s="1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G194" s="1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G226" s="1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G258" s="1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G290" s="1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G322" s="1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G361" s="1"/>
  <c r="C362"/>
  <c r="C363"/>
  <c r="C364"/>
  <c r="C365"/>
  <c r="C366"/>
  <c r="C367"/>
  <c r="C368"/>
  <c r="C369"/>
  <c r="C370"/>
  <c r="C371"/>
  <c r="C372"/>
  <c r="C373"/>
  <c r="C374"/>
  <c r="G374" s="1"/>
  <c r="C375"/>
  <c r="C376"/>
  <c r="C377"/>
  <c r="C378"/>
  <c r="C379"/>
  <c r="C380"/>
  <c r="C381"/>
  <c r="C382"/>
  <c r="C383"/>
  <c r="C384"/>
  <c r="C385"/>
  <c r="G385" s="1"/>
  <c r="C386"/>
  <c r="C387"/>
  <c r="C388"/>
  <c r="C389"/>
  <c r="C390"/>
  <c r="C391"/>
  <c r="C392"/>
  <c r="C393"/>
  <c r="G393" s="1"/>
  <c r="C394"/>
  <c r="C395"/>
  <c r="C396"/>
  <c r="C397"/>
  <c r="C398"/>
  <c r="C399"/>
  <c r="C400"/>
  <c r="C401"/>
  <c r="C402"/>
  <c r="C403"/>
  <c r="C404"/>
  <c r="C405"/>
  <c r="C406"/>
  <c r="G406" s="1"/>
  <c r="C407"/>
  <c r="C408"/>
  <c r="C409"/>
  <c r="C410"/>
  <c r="C411"/>
  <c r="C412"/>
  <c r="C413"/>
  <c r="C414"/>
  <c r="C415"/>
  <c r="C416"/>
  <c r="C417"/>
  <c r="G417" s="1"/>
  <c r="C418"/>
  <c r="C419"/>
  <c r="C420"/>
  <c r="C421"/>
  <c r="C422"/>
  <c r="C423"/>
  <c r="C424"/>
  <c r="C425"/>
  <c r="G425" s="1"/>
  <c r="C426"/>
  <c r="C427"/>
  <c r="C428"/>
  <c r="C14"/>
  <c r="C15" i="14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G128" s="1"/>
  <c r="C129"/>
  <c r="C130"/>
  <c r="C131"/>
  <c r="C132"/>
  <c r="G132" s="1"/>
  <c r="C133"/>
  <c r="C134"/>
  <c r="C135"/>
  <c r="C136"/>
  <c r="G136" s="1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G160" s="1"/>
  <c r="C161"/>
  <c r="C162"/>
  <c r="C163"/>
  <c r="C164"/>
  <c r="G164" s="1"/>
  <c r="C165"/>
  <c r="C166"/>
  <c r="C167"/>
  <c r="C168"/>
  <c r="G168" s="1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G572" s="1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14"/>
  <c r="G14" s="1"/>
  <c r="C15" i="1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14"/>
  <c r="C18" i="6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7"/>
  <c r="G268" i="10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328" i="9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C15" i="15"/>
  <c r="C16"/>
  <c r="C17"/>
  <c r="C18"/>
  <c r="G18" s="1"/>
  <c r="C19"/>
  <c r="C20"/>
  <c r="C21"/>
  <c r="C22"/>
  <c r="C23"/>
  <c r="G23" s="1"/>
  <c r="C24"/>
  <c r="C25"/>
  <c r="C26"/>
  <c r="C27"/>
  <c r="C28"/>
  <c r="C29"/>
  <c r="C30"/>
  <c r="C31"/>
  <c r="C32"/>
  <c r="C33"/>
  <c r="C34"/>
  <c r="G34" s="1"/>
  <c r="C35"/>
  <c r="C36"/>
  <c r="C37"/>
  <c r="C38"/>
  <c r="G38" s="1"/>
  <c r="C39"/>
  <c r="C40"/>
  <c r="C41"/>
  <c r="C42"/>
  <c r="C43"/>
  <c r="G43" s="1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G82" s="1"/>
  <c r="C83"/>
  <c r="C84"/>
  <c r="C85"/>
  <c r="C86"/>
  <c r="G86" s="1"/>
  <c r="C87"/>
  <c r="C88"/>
  <c r="C89"/>
  <c r="C90"/>
  <c r="C91"/>
  <c r="G91" s="1"/>
  <c r="C92"/>
  <c r="C93"/>
  <c r="C94"/>
  <c r="C95"/>
  <c r="G95" s="1"/>
  <c r="C96"/>
  <c r="C97"/>
  <c r="C98"/>
  <c r="C99"/>
  <c r="G99" s="1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G138" s="1"/>
  <c r="C139"/>
  <c r="C140"/>
  <c r="C141"/>
  <c r="C142"/>
  <c r="G142" s="1"/>
  <c r="C143"/>
  <c r="C144"/>
  <c r="C145"/>
  <c r="C146"/>
  <c r="C147"/>
  <c r="G147" s="1"/>
  <c r="C148"/>
  <c r="C149"/>
  <c r="C150"/>
  <c r="C151"/>
  <c r="G151" s="1"/>
  <c r="C152"/>
  <c r="C153"/>
  <c r="C154"/>
  <c r="C155"/>
  <c r="G155" s="1"/>
  <c r="C156"/>
  <c r="C157"/>
  <c r="C158"/>
  <c r="C159"/>
  <c r="G159" s="1"/>
  <c r="C160"/>
  <c r="C161"/>
  <c r="G161" s="1"/>
  <c r="C14"/>
  <c r="B164" i="18"/>
  <c r="G164" s="1"/>
  <c r="B165"/>
  <c r="G165" s="1"/>
  <c r="B166"/>
  <c r="G166" s="1"/>
  <c r="B167"/>
  <c r="G167" s="1"/>
  <c r="B168"/>
  <c r="G168" s="1"/>
  <c r="B169"/>
  <c r="G169" s="1"/>
  <c r="B170"/>
  <c r="G170" s="1"/>
  <c r="B171"/>
  <c r="G171" s="1"/>
  <c r="B172"/>
  <c r="G172" s="1"/>
  <c r="B173"/>
  <c r="G173" s="1"/>
  <c r="B174"/>
  <c r="G174" s="1"/>
  <c r="B175"/>
  <c r="G175" s="1"/>
  <c r="B176"/>
  <c r="G176" s="1"/>
  <c r="B177"/>
  <c r="G177" s="1"/>
  <c r="B178"/>
  <c r="G178" s="1"/>
  <c r="B179"/>
  <c r="G179" s="1"/>
  <c r="B180"/>
  <c r="G180" s="1"/>
  <c r="B181"/>
  <c r="G181" s="1"/>
  <c r="B182"/>
  <c r="G182" s="1"/>
  <c r="B183"/>
  <c r="G183" s="1"/>
  <c r="B184"/>
  <c r="G184" s="1"/>
  <c r="B185"/>
  <c r="G185" s="1"/>
  <c r="B186"/>
  <c r="G186" s="1"/>
  <c r="B187"/>
  <c r="G187" s="1"/>
  <c r="B188"/>
  <c r="G188" s="1"/>
  <c r="B189"/>
  <c r="G189" s="1"/>
  <c r="B190"/>
  <c r="G190" s="1"/>
  <c r="B191"/>
  <c r="G191" s="1"/>
  <c r="B192"/>
  <c r="G192" s="1"/>
  <c r="B193"/>
  <c r="G193" s="1"/>
  <c r="B194"/>
  <c r="G194" s="1"/>
  <c r="B195"/>
  <c r="G195" s="1"/>
  <c r="B196"/>
  <c r="G196" s="1"/>
  <c r="B197"/>
  <c r="G197" s="1"/>
  <c r="B198"/>
  <c r="G198" s="1"/>
  <c r="B199"/>
  <c r="G199" s="1"/>
  <c r="B200"/>
  <c r="G200" s="1"/>
  <c r="B201"/>
  <c r="G201" s="1"/>
  <c r="B202"/>
  <c r="B203"/>
  <c r="G203" s="1"/>
  <c r="B204"/>
  <c r="G204" s="1"/>
  <c r="B205"/>
  <c r="G205" s="1"/>
  <c r="B206"/>
  <c r="G206" s="1"/>
  <c r="B207"/>
  <c r="G207" s="1"/>
  <c r="B208"/>
  <c r="G208" s="1"/>
  <c r="B209"/>
  <c r="G209" s="1"/>
  <c r="B210"/>
  <c r="B211"/>
  <c r="G211" s="1"/>
  <c r="B212"/>
  <c r="G212" s="1"/>
  <c r="B213"/>
  <c r="G213" s="1"/>
  <c r="B214"/>
  <c r="B215"/>
  <c r="G215" s="1"/>
  <c r="B216"/>
  <c r="G216" s="1"/>
  <c r="B217"/>
  <c r="G217" s="1"/>
  <c r="B218"/>
  <c r="G218" s="1"/>
  <c r="B219"/>
  <c r="B220"/>
  <c r="G220" s="1"/>
  <c r="B221"/>
  <c r="G221" s="1"/>
  <c r="B222"/>
  <c r="B223"/>
  <c r="G223" s="1"/>
  <c r="B224"/>
  <c r="G224" s="1"/>
  <c r="B225"/>
  <c r="G225" s="1"/>
  <c r="B226"/>
  <c r="G226" s="1"/>
  <c r="B227"/>
  <c r="B228"/>
  <c r="G228" s="1"/>
  <c r="B229"/>
  <c r="G229" s="1"/>
  <c r="B230"/>
  <c r="G230" s="1"/>
  <c r="B231"/>
  <c r="G231" s="1"/>
  <c r="B232"/>
  <c r="G232" s="1"/>
  <c r="B233"/>
  <c r="G233" s="1"/>
  <c r="B234"/>
  <c r="G234" s="1"/>
  <c r="B235"/>
  <c r="B236"/>
  <c r="G236" s="1"/>
  <c r="B237"/>
  <c r="G237" s="1"/>
  <c r="B238"/>
  <c r="B239"/>
  <c r="G239" s="1"/>
  <c r="B240"/>
  <c r="G240" s="1"/>
  <c r="B241"/>
  <c r="G241" s="1"/>
  <c r="B242"/>
  <c r="G242" s="1"/>
  <c r="B243"/>
  <c r="B244"/>
  <c r="G244" s="1"/>
  <c r="B245"/>
  <c r="G245" s="1"/>
  <c r="B246"/>
  <c r="B247"/>
  <c r="G247" s="1"/>
  <c r="B248"/>
  <c r="G248" s="1"/>
  <c r="B249"/>
  <c r="G249" s="1"/>
  <c r="B250"/>
  <c r="G250" s="1"/>
  <c r="B251"/>
  <c r="B252"/>
  <c r="G252" s="1"/>
  <c r="B253"/>
  <c r="G253" s="1"/>
  <c r="B254"/>
  <c r="B255"/>
  <c r="G255" s="1"/>
  <c r="B256"/>
  <c r="G256" s="1"/>
  <c r="B257"/>
  <c r="G257" s="1"/>
  <c r="B258"/>
  <c r="G258" s="1"/>
  <c r="B259"/>
  <c r="B260"/>
  <c r="G260" s="1"/>
  <c r="B261"/>
  <c r="G261" s="1"/>
  <c r="B262"/>
  <c r="G262" s="1"/>
  <c r="B263"/>
  <c r="G263" s="1"/>
  <c r="B264"/>
  <c r="G264" s="1"/>
  <c r="B265"/>
  <c r="G265" s="1"/>
  <c r="B266"/>
  <c r="G266" s="1"/>
  <c r="B15"/>
  <c r="G15" s="1"/>
  <c r="B16"/>
  <c r="G16" s="1"/>
  <c r="B17"/>
  <c r="G17" s="1"/>
  <c r="B18"/>
  <c r="G18" s="1"/>
  <c r="B19"/>
  <c r="B20"/>
  <c r="G20" s="1"/>
  <c r="B21"/>
  <c r="G21" s="1"/>
  <c r="B22"/>
  <c r="G22" s="1"/>
  <c r="B23"/>
  <c r="G23" s="1"/>
  <c r="B24"/>
  <c r="G24" s="1"/>
  <c r="B25"/>
  <c r="G25" s="1"/>
  <c r="B26"/>
  <c r="B27"/>
  <c r="G27" s="1"/>
  <c r="B28"/>
  <c r="G28" s="1"/>
  <c r="B29"/>
  <c r="G29" s="1"/>
  <c r="B30"/>
  <c r="G30" s="1"/>
  <c r="B3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B56"/>
  <c r="G56" s="1"/>
  <c r="B57"/>
  <c r="G57" s="1"/>
  <c r="B58"/>
  <c r="B59"/>
  <c r="G59" s="1"/>
  <c r="B60"/>
  <c r="G60" s="1"/>
  <c r="B61"/>
  <c r="G61" s="1"/>
  <c r="B62"/>
  <c r="G62" s="1"/>
  <c r="B63"/>
  <c r="B64"/>
  <c r="G64" s="1"/>
  <c r="B65"/>
  <c r="G65" s="1"/>
  <c r="B66"/>
  <c r="B67"/>
  <c r="G67" s="1"/>
  <c r="B68"/>
  <c r="G68" s="1"/>
  <c r="B69"/>
  <c r="G69" s="1"/>
  <c r="B70"/>
  <c r="G70" s="1"/>
  <c r="B71"/>
  <c r="B72"/>
  <c r="G72" s="1"/>
  <c r="B73"/>
  <c r="G73" s="1"/>
  <c r="B74"/>
  <c r="B75"/>
  <c r="G75" s="1"/>
  <c r="B76"/>
  <c r="G76" s="1"/>
  <c r="B77"/>
  <c r="G77" s="1"/>
  <c r="B78"/>
  <c r="G78" s="1"/>
  <c r="B79"/>
  <c r="B80"/>
  <c r="G80" s="1"/>
  <c r="B81"/>
  <c r="G81" s="1"/>
  <c r="B82"/>
  <c r="G82" s="1"/>
  <c r="B83"/>
  <c r="G83" s="1"/>
  <c r="B84"/>
  <c r="G84" s="1"/>
  <c r="B85"/>
  <c r="G85" s="1"/>
  <c r="B86"/>
  <c r="G86" s="1"/>
  <c r="B87"/>
  <c r="B88"/>
  <c r="G88" s="1"/>
  <c r="B89"/>
  <c r="G89" s="1"/>
  <c r="B90"/>
  <c r="G90" s="1"/>
  <c r="B91"/>
  <c r="G91" s="1"/>
  <c r="B92"/>
  <c r="G92" s="1"/>
  <c r="B93"/>
  <c r="G93" s="1"/>
  <c r="B94"/>
  <c r="B95"/>
  <c r="B96"/>
  <c r="G96" s="1"/>
  <c r="B97"/>
  <c r="G97" s="1"/>
  <c r="B98"/>
  <c r="G98" s="1"/>
  <c r="B99"/>
  <c r="G99" s="1"/>
  <c r="B100"/>
  <c r="G100" s="1"/>
  <c r="B101"/>
  <c r="G101" s="1"/>
  <c r="B102"/>
  <c r="G102" s="1"/>
  <c r="B103"/>
  <c r="B104"/>
  <c r="G104" s="1"/>
  <c r="B105"/>
  <c r="G105" s="1"/>
  <c r="B106"/>
  <c r="G106" s="1"/>
  <c r="B107"/>
  <c r="G107" s="1"/>
  <c r="B108"/>
  <c r="G108" s="1"/>
  <c r="B109"/>
  <c r="G109" s="1"/>
  <c r="B110"/>
  <c r="G110" s="1"/>
  <c r="B111"/>
  <c r="B112"/>
  <c r="G112" s="1"/>
  <c r="B113"/>
  <c r="G113" s="1"/>
  <c r="B114"/>
  <c r="G114" s="1"/>
  <c r="B115"/>
  <c r="G115" s="1"/>
  <c r="B116"/>
  <c r="G116" s="1"/>
  <c r="B117"/>
  <c r="G117" s="1"/>
  <c r="B118"/>
  <c r="G118" s="1"/>
  <c r="B119"/>
  <c r="G119" s="1"/>
  <c r="B120"/>
  <c r="G120" s="1"/>
  <c r="B121"/>
  <c r="G121" s="1"/>
  <c r="B122"/>
  <c r="G122" s="1"/>
  <c r="B123"/>
  <c r="G123" s="1"/>
  <c r="B124"/>
  <c r="G124" s="1"/>
  <c r="B125"/>
  <c r="G125" s="1"/>
  <c r="B126"/>
  <c r="B127"/>
  <c r="G127" s="1"/>
  <c r="B128"/>
  <c r="G128" s="1"/>
  <c r="B129"/>
  <c r="G129" s="1"/>
  <c r="B130"/>
  <c r="G130" s="1"/>
  <c r="B131"/>
  <c r="G131" s="1"/>
  <c r="B132"/>
  <c r="G132" s="1"/>
  <c r="B133"/>
  <c r="G133" s="1"/>
  <c r="B134"/>
  <c r="G134" s="1"/>
  <c r="B135"/>
  <c r="G135" s="1"/>
  <c r="B136"/>
  <c r="G136" s="1"/>
  <c r="B137"/>
  <c r="G137" s="1"/>
  <c r="B138"/>
  <c r="B139"/>
  <c r="G139" s="1"/>
  <c r="B140"/>
  <c r="G140" s="1"/>
  <c r="B141"/>
  <c r="G141" s="1"/>
  <c r="B142"/>
  <c r="G142" s="1"/>
  <c r="B143"/>
  <c r="G143" s="1"/>
  <c r="B144"/>
  <c r="G144" s="1"/>
  <c r="B145"/>
  <c r="G145" s="1"/>
  <c r="B146"/>
  <c r="G146" s="1"/>
  <c r="B147"/>
  <c r="G147" s="1"/>
  <c r="B148"/>
  <c r="G148" s="1"/>
  <c r="B149"/>
  <c r="G149" s="1"/>
  <c r="B150"/>
  <c r="G150" s="1"/>
  <c r="B151"/>
  <c r="G151" s="1"/>
  <c r="B152"/>
  <c r="G152" s="1"/>
  <c r="B153"/>
  <c r="G153" s="1"/>
  <c r="B154"/>
  <c r="G154" s="1"/>
  <c r="B155"/>
  <c r="G155" s="1"/>
  <c r="B156"/>
  <c r="G156" s="1"/>
  <c r="B157"/>
  <c r="G157" s="1"/>
  <c r="B158"/>
  <c r="G158" s="1"/>
  <c r="B159"/>
  <c r="G159" s="1"/>
  <c r="B160"/>
  <c r="G160" s="1"/>
  <c r="B161"/>
  <c r="G161" s="1"/>
  <c r="B162"/>
  <c r="G162" s="1"/>
  <c r="B163"/>
  <c r="G163" s="1"/>
  <c r="B14"/>
  <c r="B53" i="8"/>
  <c r="G53" s="1"/>
  <c r="B54"/>
  <c r="B55"/>
  <c r="B56"/>
  <c r="G56" s="1"/>
  <c r="B57"/>
  <c r="G57" s="1"/>
  <c r="B58"/>
  <c r="B59"/>
  <c r="B60"/>
  <c r="G60" s="1"/>
  <c r="B61"/>
  <c r="G61" s="1"/>
  <c r="B62"/>
  <c r="B63"/>
  <c r="B64"/>
  <c r="B65"/>
  <c r="G65" s="1"/>
  <c r="B66"/>
  <c r="B67"/>
  <c r="B68"/>
  <c r="G68" s="1"/>
  <c r="B69"/>
  <c r="G69" s="1"/>
  <c r="B70"/>
  <c r="B71"/>
  <c r="B72"/>
  <c r="B73"/>
  <c r="G73" s="1"/>
  <c r="B74"/>
  <c r="B75"/>
  <c r="B76"/>
  <c r="G76" s="1"/>
  <c r="B77"/>
  <c r="G77" s="1"/>
  <c r="B78"/>
  <c r="B79"/>
  <c r="B80"/>
  <c r="G80" s="1"/>
  <c r="B81"/>
  <c r="G81" s="1"/>
  <c r="B82"/>
  <c r="B83"/>
  <c r="B84"/>
  <c r="B85"/>
  <c r="G85" s="1"/>
  <c r="B86"/>
  <c r="B87"/>
  <c r="B88"/>
  <c r="G88" s="1"/>
  <c r="B89"/>
  <c r="G89" s="1"/>
  <c r="B90"/>
  <c r="B91"/>
  <c r="B92"/>
  <c r="B93"/>
  <c r="G93" s="1"/>
  <c r="B94"/>
  <c r="B95"/>
  <c r="B96"/>
  <c r="G96" s="1"/>
  <c r="B97"/>
  <c r="G97" s="1"/>
  <c r="B98"/>
  <c r="B99"/>
  <c r="B100"/>
  <c r="B101"/>
  <c r="G101" s="1"/>
  <c r="B102"/>
  <c r="B103"/>
  <c r="B104"/>
  <c r="G104" s="1"/>
  <c r="B105"/>
  <c r="G105" s="1"/>
  <c r="B106"/>
  <c r="B52"/>
  <c r="G52" s="1"/>
  <c r="B42"/>
  <c r="B43"/>
  <c r="G43" s="1"/>
  <c r="B44"/>
  <c r="G44" s="1"/>
  <c r="B45"/>
  <c r="G45" s="1"/>
  <c r="B46"/>
  <c r="B47"/>
  <c r="G47" s="1"/>
  <c r="B48"/>
  <c r="G48" s="1"/>
  <c r="B49"/>
  <c r="G49" s="1"/>
  <c r="B50"/>
  <c r="B51"/>
  <c r="G51" s="1"/>
  <c r="B30"/>
  <c r="B31"/>
  <c r="B32"/>
  <c r="B33"/>
  <c r="G33" s="1"/>
  <c r="B34"/>
  <c r="B35"/>
  <c r="B36"/>
  <c r="B37"/>
  <c r="G37" s="1"/>
  <c r="B38"/>
  <c r="B39"/>
  <c r="B40"/>
  <c r="B41"/>
  <c r="G41" s="1"/>
  <c r="B29"/>
  <c r="G29" s="1"/>
  <c r="B24"/>
  <c r="G24" s="1"/>
  <c r="B25"/>
  <c r="G25" s="1"/>
  <c r="B26"/>
  <c r="B27"/>
  <c r="B28"/>
  <c r="G28" s="1"/>
  <c r="B23"/>
  <c r="G23" s="1"/>
  <c r="B18"/>
  <c r="B19"/>
  <c r="B20"/>
  <c r="G20" s="1"/>
  <c r="B21"/>
  <c r="G21" s="1"/>
  <c r="B22"/>
  <c r="B17"/>
  <c r="G17" s="1"/>
  <c r="B17" i="9"/>
  <c r="G17" s="1"/>
  <c r="B18"/>
  <c r="B19"/>
  <c r="B20"/>
  <c r="B21"/>
  <c r="G21" s="1"/>
  <c r="B22"/>
  <c r="B23"/>
  <c r="B24"/>
  <c r="B25"/>
  <c r="G25" s="1"/>
  <c r="B26"/>
  <c r="B27"/>
  <c r="B28"/>
  <c r="B29"/>
  <c r="G29" s="1"/>
  <c r="B30"/>
  <c r="B31"/>
  <c r="B32"/>
  <c r="B33"/>
  <c r="G33" s="1"/>
  <c r="B34"/>
  <c r="B35"/>
  <c r="B36"/>
  <c r="B37"/>
  <c r="G37" s="1"/>
  <c r="B38"/>
  <c r="B39"/>
  <c r="B40"/>
  <c r="B41"/>
  <c r="G41" s="1"/>
  <c r="B42"/>
  <c r="B43"/>
  <c r="B44"/>
  <c r="B45"/>
  <c r="G45" s="1"/>
  <c r="B46"/>
  <c r="B47"/>
  <c r="B48"/>
  <c r="B49"/>
  <c r="G49" s="1"/>
  <c r="B50"/>
  <c r="B51"/>
  <c r="B52"/>
  <c r="B53"/>
  <c r="G53" s="1"/>
  <c r="B54"/>
  <c r="B55"/>
  <c r="B56"/>
  <c r="B57"/>
  <c r="G57" s="1"/>
  <c r="B58"/>
  <c r="B59"/>
  <c r="B60"/>
  <c r="B61"/>
  <c r="G61" s="1"/>
  <c r="B62"/>
  <c r="B63"/>
  <c r="B64"/>
  <c r="B65"/>
  <c r="G65" s="1"/>
  <c r="B66"/>
  <c r="B67"/>
  <c r="B68"/>
  <c r="B69"/>
  <c r="G69" s="1"/>
  <c r="B70"/>
  <c r="B71"/>
  <c r="B72"/>
  <c r="B73"/>
  <c r="G73" s="1"/>
  <c r="B74"/>
  <c r="B75"/>
  <c r="B76"/>
  <c r="B77"/>
  <c r="G77" s="1"/>
  <c r="B78"/>
  <c r="B79"/>
  <c r="B80"/>
  <c r="B81"/>
  <c r="G81" s="1"/>
  <c r="B82"/>
  <c r="B83"/>
  <c r="B84"/>
  <c r="B85"/>
  <c r="G85" s="1"/>
  <c r="B86"/>
  <c r="B87"/>
  <c r="B88"/>
  <c r="B89"/>
  <c r="G89" s="1"/>
  <c r="B90"/>
  <c r="B91"/>
  <c r="B92"/>
  <c r="B93"/>
  <c r="G93" s="1"/>
  <c r="B94"/>
  <c r="B95"/>
  <c r="B96"/>
  <c r="B97"/>
  <c r="G97" s="1"/>
  <c r="B98"/>
  <c r="B99"/>
  <c r="B100"/>
  <c r="B101"/>
  <c r="G101" s="1"/>
  <c r="B102"/>
  <c r="B103"/>
  <c r="B104"/>
  <c r="B105"/>
  <c r="G105" s="1"/>
  <c r="B106"/>
  <c r="B107"/>
  <c r="B108"/>
  <c r="B109"/>
  <c r="G109" s="1"/>
  <c r="B110"/>
  <c r="B111"/>
  <c r="B112"/>
  <c r="B113"/>
  <c r="G113" s="1"/>
  <c r="B114"/>
  <c r="B115"/>
  <c r="B116"/>
  <c r="B117"/>
  <c r="G117" s="1"/>
  <c r="B118"/>
  <c r="B119"/>
  <c r="B120"/>
  <c r="B121"/>
  <c r="G121" s="1"/>
  <c r="B122"/>
  <c r="B123"/>
  <c r="B124"/>
  <c r="B125"/>
  <c r="G125" s="1"/>
  <c r="B126"/>
  <c r="B127"/>
  <c r="B128"/>
  <c r="B129"/>
  <c r="G129" s="1"/>
  <c r="B130"/>
  <c r="B131"/>
  <c r="B132"/>
  <c r="B133"/>
  <c r="G133" s="1"/>
  <c r="B134"/>
  <c r="B135"/>
  <c r="B136"/>
  <c r="B137"/>
  <c r="G137" s="1"/>
  <c r="B138"/>
  <c r="B139"/>
  <c r="B140"/>
  <c r="B141"/>
  <c r="G141" s="1"/>
  <c r="B142"/>
  <c r="B143"/>
  <c r="B144"/>
  <c r="B145"/>
  <c r="G145" s="1"/>
  <c r="B146"/>
  <c r="B147"/>
  <c r="B148"/>
  <c r="B149"/>
  <c r="G149" s="1"/>
  <c r="B150"/>
  <c r="B151"/>
  <c r="B152"/>
  <c r="B153"/>
  <c r="G153" s="1"/>
  <c r="B154"/>
  <c r="B155"/>
  <c r="B156"/>
  <c r="B157"/>
  <c r="G157" s="1"/>
  <c r="B158"/>
  <c r="B159"/>
  <c r="B160"/>
  <c r="B161"/>
  <c r="G161" s="1"/>
  <c r="B162"/>
  <c r="B163"/>
  <c r="B164"/>
  <c r="B165"/>
  <c r="G165" s="1"/>
  <c r="B166"/>
  <c r="B167"/>
  <c r="B168"/>
  <c r="B169"/>
  <c r="G169" s="1"/>
  <c r="B170"/>
  <c r="B171"/>
  <c r="B172"/>
  <c r="B173"/>
  <c r="G173" s="1"/>
  <c r="B174"/>
  <c r="B175"/>
  <c r="B176"/>
  <c r="B177"/>
  <c r="G177" s="1"/>
  <c r="B178"/>
  <c r="B179"/>
  <c r="B180"/>
  <c r="B181"/>
  <c r="G181" s="1"/>
  <c r="B182"/>
  <c r="B183"/>
  <c r="B184"/>
  <c r="B185"/>
  <c r="G185" s="1"/>
  <c r="B186"/>
  <c r="B187"/>
  <c r="B188"/>
  <c r="B189"/>
  <c r="G189" s="1"/>
  <c r="B190"/>
  <c r="B191"/>
  <c r="B192"/>
  <c r="B193"/>
  <c r="G193" s="1"/>
  <c r="B194"/>
  <c r="B195"/>
  <c r="B196"/>
  <c r="B197"/>
  <c r="G197" s="1"/>
  <c r="B198"/>
  <c r="B199"/>
  <c r="B200"/>
  <c r="B201"/>
  <c r="G201" s="1"/>
  <c r="B202"/>
  <c r="B203"/>
  <c r="B204"/>
  <c r="B205"/>
  <c r="G205" s="1"/>
  <c r="B206"/>
  <c r="B207"/>
  <c r="B208"/>
  <c r="B209"/>
  <c r="G209" s="1"/>
  <c r="B210"/>
  <c r="B211"/>
  <c r="B212"/>
  <c r="B213"/>
  <c r="G213" s="1"/>
  <c r="B214"/>
  <c r="B215"/>
  <c r="B216"/>
  <c r="B217"/>
  <c r="G217" s="1"/>
  <c r="B218"/>
  <c r="B219"/>
  <c r="B220"/>
  <c r="B221"/>
  <c r="G221" s="1"/>
  <c r="B222"/>
  <c r="B223"/>
  <c r="B224"/>
  <c r="B225"/>
  <c r="G225" s="1"/>
  <c r="B226"/>
  <c r="B227"/>
  <c r="B228"/>
  <c r="B229"/>
  <c r="G229" s="1"/>
  <c r="B230"/>
  <c r="B231"/>
  <c r="B232"/>
  <c r="B233"/>
  <c r="G233" s="1"/>
  <c r="B234"/>
  <c r="B235"/>
  <c r="B236"/>
  <c r="B237"/>
  <c r="G237" s="1"/>
  <c r="B238"/>
  <c r="B239"/>
  <c r="B240"/>
  <c r="B241"/>
  <c r="G241" s="1"/>
  <c r="B242"/>
  <c r="B243"/>
  <c r="B244"/>
  <c r="B245"/>
  <c r="G245" s="1"/>
  <c r="B246"/>
  <c r="B247"/>
  <c r="B248"/>
  <c r="B249"/>
  <c r="G249" s="1"/>
  <c r="B250"/>
  <c r="B251"/>
  <c r="B252"/>
  <c r="B253"/>
  <c r="G253" s="1"/>
  <c r="B254"/>
  <c r="B255"/>
  <c r="B256"/>
  <c r="B257"/>
  <c r="G257" s="1"/>
  <c r="B258"/>
  <c r="B259"/>
  <c r="B260"/>
  <c r="B261"/>
  <c r="G261" s="1"/>
  <c r="B262"/>
  <c r="B263"/>
  <c r="B264"/>
  <c r="B265"/>
  <c r="G265" s="1"/>
  <c r="B266"/>
  <c r="B267"/>
  <c r="B268"/>
  <c r="B269"/>
  <c r="G269" s="1"/>
  <c r="B270"/>
  <c r="B271"/>
  <c r="B272"/>
  <c r="B273"/>
  <c r="G273" s="1"/>
  <c r="B274"/>
  <c r="B275"/>
  <c r="B276"/>
  <c r="B277"/>
  <c r="B278"/>
  <c r="B279"/>
  <c r="B280"/>
  <c r="B281"/>
  <c r="G281" s="1"/>
  <c r="B282"/>
  <c r="B283"/>
  <c r="B284"/>
  <c r="B285"/>
  <c r="B286"/>
  <c r="B287"/>
  <c r="B288"/>
  <c r="B289"/>
  <c r="G289" s="1"/>
  <c r="B290"/>
  <c r="B291"/>
  <c r="B292"/>
  <c r="B293"/>
  <c r="B294"/>
  <c r="B295"/>
  <c r="B296"/>
  <c r="B297"/>
  <c r="G297" s="1"/>
  <c r="B298"/>
  <c r="B299"/>
  <c r="B300"/>
  <c r="B301"/>
  <c r="B302"/>
  <c r="B303"/>
  <c r="B304"/>
  <c r="B305"/>
  <c r="G305" s="1"/>
  <c r="B306"/>
  <c r="B307"/>
  <c r="B308"/>
  <c r="B309"/>
  <c r="B310"/>
  <c r="B311"/>
  <c r="B312"/>
  <c r="B313"/>
  <c r="G313" s="1"/>
  <c r="B314"/>
  <c r="B315"/>
  <c r="B316"/>
  <c r="B317"/>
  <c r="B318"/>
  <c r="B319"/>
  <c r="B320"/>
  <c r="B321"/>
  <c r="G321" s="1"/>
  <c r="B322"/>
  <c r="B323"/>
  <c r="B324"/>
  <c r="B325"/>
  <c r="B326"/>
  <c r="B327"/>
  <c r="B11" i="19"/>
  <c r="G11" s="1"/>
  <c r="B17" i="10"/>
  <c r="B18"/>
  <c r="G18" s="1"/>
  <c r="B19"/>
  <c r="B20"/>
  <c r="B21"/>
  <c r="B22"/>
  <c r="B23"/>
  <c r="B24"/>
  <c r="B25"/>
  <c r="B26"/>
  <c r="G26" s="1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G114" s="1"/>
  <c r="B115"/>
  <c r="B116"/>
  <c r="B117"/>
  <c r="B118"/>
  <c r="B119"/>
  <c r="B120"/>
  <c r="B121"/>
  <c r="B122"/>
  <c r="G122" s="1"/>
  <c r="B123"/>
  <c r="B124"/>
  <c r="B125"/>
  <c r="B126"/>
  <c r="B127"/>
  <c r="B128"/>
  <c r="B129"/>
  <c r="B130"/>
  <c r="G130" s="1"/>
  <c r="B131"/>
  <c r="B132"/>
  <c r="B133"/>
  <c r="B134"/>
  <c r="B135"/>
  <c r="B136"/>
  <c r="B137"/>
  <c r="B138"/>
  <c r="G138" s="1"/>
  <c r="B139"/>
  <c r="B140"/>
  <c r="B141"/>
  <c r="B142"/>
  <c r="B143"/>
  <c r="B144"/>
  <c r="B145"/>
  <c r="B146"/>
  <c r="G146" s="1"/>
  <c r="B147"/>
  <c r="B148"/>
  <c r="B149"/>
  <c r="B150"/>
  <c r="B151"/>
  <c r="B152"/>
  <c r="B153"/>
  <c r="B154"/>
  <c r="G154" s="1"/>
  <c r="B155"/>
  <c r="B156"/>
  <c r="B157"/>
  <c r="B158"/>
  <c r="B159"/>
  <c r="B160"/>
  <c r="B161"/>
  <c r="B162"/>
  <c r="G162" s="1"/>
  <c r="B163"/>
  <c r="B164"/>
  <c r="B165"/>
  <c r="B166"/>
  <c r="B167"/>
  <c r="B168"/>
  <c r="B169"/>
  <c r="B170"/>
  <c r="G170" s="1"/>
  <c r="B171"/>
  <c r="B172"/>
  <c r="B173"/>
  <c r="B174"/>
  <c r="B175"/>
  <c r="B176"/>
  <c r="B177"/>
  <c r="B178"/>
  <c r="G178" s="1"/>
  <c r="B179"/>
  <c r="B180"/>
  <c r="B181"/>
  <c r="B182"/>
  <c r="B183"/>
  <c r="B184"/>
  <c r="B185"/>
  <c r="B186"/>
  <c r="G186" s="1"/>
  <c r="B187"/>
  <c r="B188"/>
  <c r="B189"/>
  <c r="B190"/>
  <c r="B191"/>
  <c r="B192"/>
  <c r="B193"/>
  <c r="B194"/>
  <c r="G194" s="1"/>
  <c r="B195"/>
  <c r="B196"/>
  <c r="B197"/>
  <c r="B198"/>
  <c r="B199"/>
  <c r="B200"/>
  <c r="B201"/>
  <c r="B202"/>
  <c r="G202" s="1"/>
  <c r="B203"/>
  <c r="B204"/>
  <c r="B205"/>
  <c r="B206"/>
  <c r="B207"/>
  <c r="B208"/>
  <c r="B209"/>
  <c r="B210"/>
  <c r="G210" s="1"/>
  <c r="B211"/>
  <c r="B212"/>
  <c r="B213"/>
  <c r="B214"/>
  <c r="B215"/>
  <c r="B216"/>
  <c r="B217"/>
  <c r="B218"/>
  <c r="G218" s="1"/>
  <c r="B219"/>
  <c r="B220"/>
  <c r="B221"/>
  <c r="B222"/>
  <c r="B223"/>
  <c r="B224"/>
  <c r="B225"/>
  <c r="B226"/>
  <c r="G226" s="1"/>
  <c r="B227"/>
  <c r="B228"/>
  <c r="B229"/>
  <c r="B230"/>
  <c r="B231"/>
  <c r="B232"/>
  <c r="B233"/>
  <c r="B234"/>
  <c r="G234" s="1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G258" s="1"/>
  <c r="B259"/>
  <c r="B260"/>
  <c r="B261"/>
  <c r="B262"/>
  <c r="B263"/>
  <c r="B264"/>
  <c r="B265"/>
  <c r="B266"/>
  <c r="G266" s="1"/>
  <c r="B267"/>
  <c r="G630" i="11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615"/>
  <c r="G616"/>
  <c r="G617"/>
  <c r="G618"/>
  <c r="G619"/>
  <c r="G620"/>
  <c r="G621"/>
  <c r="G622"/>
  <c r="G623"/>
  <c r="G624"/>
  <c r="G625"/>
  <c r="G626"/>
  <c r="G627"/>
  <c r="G628"/>
  <c r="G629"/>
  <c r="G429" i="14"/>
  <c r="G433"/>
  <c r="G435"/>
  <c r="G437"/>
  <c r="G441"/>
  <c r="G443"/>
  <c r="G444"/>
  <c r="G445"/>
  <c r="G449"/>
  <c r="G451"/>
  <c r="G453"/>
  <c r="G457"/>
  <c r="G461"/>
  <c r="G465"/>
  <c r="G469"/>
  <c r="G473"/>
  <c r="G477"/>
  <c r="G481"/>
  <c r="G483"/>
  <c r="G485"/>
  <c r="G489"/>
  <c r="G493"/>
  <c r="G497"/>
  <c r="G501"/>
  <c r="G505"/>
  <c r="G509"/>
  <c r="G511"/>
  <c r="G513"/>
  <c r="G517"/>
  <c r="G519"/>
  <c r="G521"/>
  <c r="G525"/>
  <c r="G527"/>
  <c r="G529"/>
  <c r="G533"/>
  <c r="G535"/>
  <c r="G537"/>
  <c r="G541"/>
  <c r="G543"/>
  <c r="G545"/>
  <c r="G549"/>
  <c r="G551"/>
  <c r="G553"/>
  <c r="G557"/>
  <c r="G559"/>
  <c r="G561"/>
  <c r="G565"/>
  <c r="G567"/>
  <c r="G569"/>
  <c r="G573"/>
  <c r="G575"/>
  <c r="G577"/>
  <c r="G581"/>
  <c r="G585"/>
  <c r="G589"/>
  <c r="G593"/>
  <c r="G597"/>
  <c r="G601"/>
  <c r="G605"/>
  <c r="G607"/>
  <c r="G609"/>
  <c r="G613"/>
  <c r="G615"/>
  <c r="G617"/>
  <c r="G621"/>
  <c r="G623"/>
  <c r="G625"/>
  <c r="G629"/>
  <c r="G631"/>
  <c r="G633"/>
  <c r="G637"/>
  <c r="G641"/>
  <c r="G645"/>
  <c r="G649"/>
  <c r="G653"/>
  <c r="G657"/>
  <c r="G661"/>
  <c r="G665"/>
  <c r="G669"/>
  <c r="G673"/>
  <c r="G677"/>
  <c r="B11" i="12"/>
  <c r="B112" i="7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1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C61"/>
  <c r="B61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C29"/>
  <c r="B29"/>
  <c r="B24"/>
  <c r="C24"/>
  <c r="B25"/>
  <c r="C25"/>
  <c r="B26"/>
  <c r="C26"/>
  <c r="B27"/>
  <c r="C27"/>
  <c r="B28"/>
  <c r="C28"/>
  <c r="C23"/>
  <c r="B23"/>
  <c r="B18"/>
  <c r="C18"/>
  <c r="B19"/>
  <c r="C19"/>
  <c r="B20"/>
  <c r="C20"/>
  <c r="B21"/>
  <c r="C21"/>
  <c r="B22"/>
  <c r="C22"/>
  <c r="C17"/>
  <c r="B17"/>
  <c r="B17" i="21"/>
  <c r="G17" s="1"/>
  <c r="B18"/>
  <c r="B19"/>
  <c r="B20"/>
  <c r="B21"/>
  <c r="G21" s="1"/>
  <c r="B22"/>
  <c r="B23"/>
  <c r="B24"/>
  <c r="B25"/>
  <c r="G25" s="1"/>
  <c r="B26"/>
  <c r="B27"/>
  <c r="B28"/>
  <c r="B29"/>
  <c r="G29" s="1"/>
  <c r="B30"/>
  <c r="B31"/>
  <c r="B32"/>
  <c r="B33"/>
  <c r="G33" s="1"/>
  <c r="B34"/>
  <c r="B35"/>
  <c r="B36"/>
  <c r="B37"/>
  <c r="G37" s="1"/>
  <c r="B38"/>
  <c r="B39"/>
  <c r="B40"/>
  <c r="B41"/>
  <c r="G41" s="1"/>
  <c r="B42"/>
  <c r="B43"/>
  <c r="B44"/>
  <c r="B45"/>
  <c r="G45" s="1"/>
  <c r="B46"/>
  <c r="B47"/>
  <c r="B48"/>
  <c r="B49"/>
  <c r="G49" s="1"/>
  <c r="B50"/>
  <c r="B51"/>
  <c r="B52"/>
  <c r="B53"/>
  <c r="G53" s="1"/>
  <c r="B54"/>
  <c r="B55"/>
  <c r="B56"/>
  <c r="G56" s="1"/>
  <c r="B57"/>
  <c r="B58"/>
  <c r="G58" s="1"/>
  <c r="B59"/>
  <c r="B60"/>
  <c r="B61"/>
  <c r="B62"/>
  <c r="G62" s="1"/>
  <c r="B63"/>
  <c r="B64"/>
  <c r="B65"/>
  <c r="B66"/>
  <c r="G66" s="1"/>
  <c r="B67"/>
  <c r="B68"/>
  <c r="B69"/>
  <c r="B70"/>
  <c r="G70" s="1"/>
  <c r="B71"/>
  <c r="B72"/>
  <c r="B73"/>
  <c r="B74"/>
  <c r="G74" s="1"/>
  <c r="B75"/>
  <c r="B76"/>
  <c r="B77"/>
  <c r="G77" s="1"/>
  <c r="B78"/>
  <c r="G78" s="1"/>
  <c r="B79"/>
  <c r="B80"/>
  <c r="B81"/>
  <c r="G81" s="1"/>
  <c r="B82"/>
  <c r="G82" s="1"/>
  <c r="B83"/>
  <c r="B84"/>
  <c r="B85"/>
  <c r="G85" s="1"/>
  <c r="B86"/>
  <c r="G86" s="1"/>
  <c r="B87"/>
  <c r="B88"/>
  <c r="G88" s="1"/>
  <c r="B89"/>
  <c r="B90"/>
  <c r="B91"/>
  <c r="B92"/>
  <c r="B93"/>
  <c r="B94"/>
  <c r="B95"/>
  <c r="B96"/>
  <c r="B97"/>
  <c r="B98"/>
  <c r="B99"/>
  <c r="B100"/>
  <c r="B101"/>
  <c r="B102"/>
  <c r="B103"/>
  <c r="B104"/>
  <c r="G104" s="1"/>
  <c r="B105"/>
  <c r="G105" s="1"/>
  <c r="B106"/>
  <c r="B107"/>
  <c r="B108"/>
  <c r="B109"/>
  <c r="G109" s="1"/>
  <c r="B110"/>
  <c r="B111"/>
  <c r="B112"/>
  <c r="B113"/>
  <c r="G113" s="1"/>
  <c r="B114"/>
  <c r="B115"/>
  <c r="B116"/>
  <c r="B117"/>
  <c r="B118"/>
  <c r="B119"/>
  <c r="B120"/>
  <c r="B121"/>
  <c r="G121" s="1"/>
  <c r="B122"/>
  <c r="B123"/>
  <c r="B124"/>
  <c r="B125"/>
  <c r="B126"/>
  <c r="B127"/>
  <c r="B128"/>
  <c r="B129"/>
  <c r="G129" s="1"/>
  <c r="B130"/>
  <c r="B131"/>
  <c r="B132"/>
  <c r="B133"/>
  <c r="B134"/>
  <c r="B135"/>
  <c r="B136"/>
  <c r="B137"/>
  <c r="G137" s="1"/>
  <c r="B138"/>
  <c r="B139"/>
  <c r="B140"/>
  <c r="B141"/>
  <c r="B142"/>
  <c r="B143"/>
  <c r="B144"/>
  <c r="B145"/>
  <c r="G145" s="1"/>
  <c r="B146"/>
  <c r="B147"/>
  <c r="B148"/>
  <c r="B149"/>
  <c r="B150"/>
  <c r="B151"/>
  <c r="B152"/>
  <c r="B153"/>
  <c r="G153" s="1"/>
  <c r="B154"/>
  <c r="B155"/>
  <c r="B156"/>
  <c r="B157"/>
  <c r="B158"/>
  <c r="B159"/>
  <c r="B160"/>
  <c r="B161"/>
  <c r="G161" s="1"/>
  <c r="B162"/>
  <c r="B163"/>
  <c r="B164"/>
  <c r="B165"/>
  <c r="B166"/>
  <c r="B167"/>
  <c r="B168"/>
  <c r="B169"/>
  <c r="G169" s="1"/>
  <c r="B170"/>
  <c r="B171"/>
  <c r="B172"/>
  <c r="B173"/>
  <c r="B174"/>
  <c r="B175"/>
  <c r="B176"/>
  <c r="B177"/>
  <c r="G177" s="1"/>
  <c r="B178"/>
  <c r="B179"/>
  <c r="B180"/>
  <c r="B181"/>
  <c r="B182"/>
  <c r="B183"/>
  <c r="B184"/>
  <c r="B185"/>
  <c r="G185" s="1"/>
  <c r="B186"/>
  <c r="B187"/>
  <c r="B17" i="6"/>
  <c r="B18"/>
  <c r="B19"/>
  <c r="G19" s="1"/>
  <c r="B20"/>
  <c r="G20" s="1"/>
  <c r="B21"/>
  <c r="B22"/>
  <c r="B23"/>
  <c r="G23" s="1"/>
  <c r="B24"/>
  <c r="G24" s="1"/>
  <c r="B25"/>
  <c r="B26"/>
  <c r="B27"/>
  <c r="G27" s="1"/>
  <c r="B28"/>
  <c r="G28" s="1"/>
  <c r="B29"/>
  <c r="B30"/>
  <c r="B31"/>
  <c r="G31" s="1"/>
  <c r="B32"/>
  <c r="G32" s="1"/>
  <c r="B33"/>
  <c r="B34"/>
  <c r="B35"/>
  <c r="G35" s="1"/>
  <c r="B36"/>
  <c r="G36" s="1"/>
  <c r="B37"/>
  <c r="B38"/>
  <c r="B39"/>
  <c r="G39" s="1"/>
  <c r="B40"/>
  <c r="G40" s="1"/>
  <c r="B41"/>
  <c r="B42"/>
  <c r="B43"/>
  <c r="G43" s="1"/>
  <c r="B44"/>
  <c r="G44" s="1"/>
  <c r="B45"/>
  <c r="B46"/>
  <c r="B47"/>
  <c r="G47" s="1"/>
  <c r="B48"/>
  <c r="G48" s="1"/>
  <c r="B49"/>
  <c r="B50"/>
  <c r="B51"/>
  <c r="G51" s="1"/>
  <c r="B52"/>
  <c r="G52" s="1"/>
  <c r="B53"/>
  <c r="B54"/>
  <c r="B55"/>
  <c r="G55" s="1"/>
  <c r="B56"/>
  <c r="G56" s="1"/>
  <c r="B57"/>
  <c r="B58"/>
  <c r="B59"/>
  <c r="G59" s="1"/>
  <c r="B60"/>
  <c r="G60" s="1"/>
  <c r="B61"/>
  <c r="B62"/>
  <c r="B63"/>
  <c r="G63" s="1"/>
  <c r="B64"/>
  <c r="G64" s="1"/>
  <c r="B65"/>
  <c r="B66"/>
  <c r="B67"/>
  <c r="G67" s="1"/>
  <c r="B68"/>
  <c r="G68" s="1"/>
  <c r="B69"/>
  <c r="B70"/>
  <c r="B71"/>
  <c r="G71" s="1"/>
  <c r="B72"/>
  <c r="G72" s="1"/>
  <c r="B73"/>
  <c r="B74"/>
  <c r="B75"/>
  <c r="G75" s="1"/>
  <c r="B76"/>
  <c r="G76" s="1"/>
  <c r="B77"/>
  <c r="B78"/>
  <c r="B79"/>
  <c r="G79" s="1"/>
  <c r="B80"/>
  <c r="G80" s="1"/>
  <c r="B81"/>
  <c r="B82"/>
  <c r="B83"/>
  <c r="G83" s="1"/>
  <c r="B84"/>
  <c r="G84" s="1"/>
  <c r="B85"/>
  <c r="B86"/>
  <c r="B87"/>
  <c r="G87" s="1"/>
  <c r="B88"/>
  <c r="G88" s="1"/>
  <c r="B89"/>
  <c r="B90"/>
  <c r="B91"/>
  <c r="G91" s="1"/>
  <c r="B92"/>
  <c r="G92" s="1"/>
  <c r="B93"/>
  <c r="B94"/>
  <c r="B95"/>
  <c r="G95" s="1"/>
  <c r="B96"/>
  <c r="G96" s="1"/>
  <c r="B97"/>
  <c r="B98"/>
  <c r="B99"/>
  <c r="G99" s="1"/>
  <c r="B100"/>
  <c r="G100" s="1"/>
  <c r="B101"/>
  <c r="B102"/>
  <c r="B103"/>
  <c r="G103" s="1"/>
  <c r="B104"/>
  <c r="G104" s="1"/>
  <c r="B105"/>
  <c r="B106"/>
  <c r="B107"/>
  <c r="G107" s="1"/>
  <c r="B108"/>
  <c r="G108" s="1"/>
  <c r="B109"/>
  <c r="B110"/>
  <c r="B111"/>
  <c r="G111" s="1"/>
  <c r="B112"/>
  <c r="G112" s="1"/>
  <c r="B113"/>
  <c r="B114"/>
  <c r="B115"/>
  <c r="G115" s="1"/>
  <c r="B116"/>
  <c r="G116" s="1"/>
  <c r="B117"/>
  <c r="B118"/>
  <c r="B119"/>
  <c r="G119" s="1"/>
  <c r="B120"/>
  <c r="G120" s="1"/>
  <c r="B121"/>
  <c r="B122"/>
  <c r="B123"/>
  <c r="G123" s="1"/>
  <c r="B124"/>
  <c r="G124" s="1"/>
  <c r="B125"/>
  <c r="B126"/>
  <c r="B127"/>
  <c r="G127" s="1"/>
  <c r="B128"/>
  <c r="G128" s="1"/>
  <c r="B129"/>
  <c r="B130"/>
  <c r="B131"/>
  <c r="G131" s="1"/>
  <c r="B132"/>
  <c r="G132" s="1"/>
  <c r="B133"/>
  <c r="B134"/>
  <c r="B135"/>
  <c r="G135" s="1"/>
  <c r="B136"/>
  <c r="G136" s="1"/>
  <c r="B137"/>
  <c r="B138"/>
  <c r="B139"/>
  <c r="G139" s="1"/>
  <c r="B140"/>
  <c r="G140" s="1"/>
  <c r="B141"/>
  <c r="B142"/>
  <c r="B143"/>
  <c r="G143" s="1"/>
  <c r="B144"/>
  <c r="G144" s="1"/>
  <c r="B145"/>
  <c r="B146"/>
  <c r="B147"/>
  <c r="G147" s="1"/>
  <c r="B148"/>
  <c r="G148" s="1"/>
  <c r="B149"/>
  <c r="B150"/>
  <c r="B151"/>
  <c r="G151" s="1"/>
  <c r="B152"/>
  <c r="G152" s="1"/>
  <c r="B153"/>
  <c r="B154"/>
  <c r="B155"/>
  <c r="G155" s="1"/>
  <c r="B156"/>
  <c r="G156" s="1"/>
  <c r="B157"/>
  <c r="B158"/>
  <c r="B159"/>
  <c r="G159" s="1"/>
  <c r="B160"/>
  <c r="G160" s="1"/>
  <c r="B161"/>
  <c r="B162"/>
  <c r="B163"/>
  <c r="G163" s="1"/>
  <c r="B164"/>
  <c r="G164" s="1"/>
  <c r="B165"/>
  <c r="B166"/>
  <c r="B167"/>
  <c r="G167" s="1"/>
  <c r="B168"/>
  <c r="G168" s="1"/>
  <c r="B169"/>
  <c r="B170"/>
  <c r="B171"/>
  <c r="G171" s="1"/>
  <c r="B172"/>
  <c r="G172" s="1"/>
  <c r="B173"/>
  <c r="B174"/>
  <c r="B175"/>
  <c r="G175" s="1"/>
  <c r="B176"/>
  <c r="G176" s="1"/>
  <c r="B177"/>
  <c r="B178"/>
  <c r="B179"/>
  <c r="G179" s="1"/>
  <c r="B180"/>
  <c r="G180" s="1"/>
  <c r="B181"/>
  <c r="B182"/>
  <c r="B183"/>
  <c r="G183" s="1"/>
  <c r="B184"/>
  <c r="G184" s="1"/>
  <c r="B185"/>
  <c r="B186"/>
  <c r="B187"/>
  <c r="G187" s="1"/>
  <c r="G17" i="15"/>
  <c r="G20"/>
  <c r="G21"/>
  <c r="G24"/>
  <c r="G28"/>
  <c r="G29"/>
  <c r="G30"/>
  <c r="G31"/>
  <c r="G32"/>
  <c r="G35"/>
  <c r="G36"/>
  <c r="G37"/>
  <c r="G40"/>
  <c r="G41"/>
  <c r="G44"/>
  <c r="G45"/>
  <c r="G48"/>
  <c r="G49"/>
  <c r="G52"/>
  <c r="G53"/>
  <c r="G56"/>
  <c r="G57"/>
  <c r="G60"/>
  <c r="G61"/>
  <c r="G64"/>
  <c r="G65"/>
  <c r="G68"/>
  <c r="G69"/>
  <c r="G72"/>
  <c r="G73"/>
  <c r="G74"/>
  <c r="G75"/>
  <c r="G76"/>
  <c r="G77"/>
  <c r="G78"/>
  <c r="G80"/>
  <c r="G81"/>
  <c r="G83"/>
  <c r="G84"/>
  <c r="G85"/>
  <c r="G87"/>
  <c r="G88"/>
  <c r="G92"/>
  <c r="G93"/>
  <c r="G96"/>
  <c r="G97"/>
  <c r="G100"/>
  <c r="G101"/>
  <c r="G104"/>
  <c r="G105"/>
  <c r="G108"/>
  <c r="G109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6"/>
  <c r="G137"/>
  <c r="G139"/>
  <c r="G140"/>
  <c r="G141"/>
  <c r="G144"/>
  <c r="G145"/>
  <c r="G148"/>
  <c r="G149"/>
  <c r="G152"/>
  <c r="G153"/>
  <c r="G156"/>
  <c r="G157"/>
  <c r="G160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14"/>
  <c r="G15"/>
  <c r="G16"/>
  <c r="G13"/>
  <c r="G18" i="16"/>
  <c r="G19"/>
  <c r="G20"/>
  <c r="G23"/>
  <c r="G24"/>
  <c r="G27"/>
  <c r="G28"/>
  <c r="G30"/>
  <c r="G31"/>
  <c r="G32"/>
  <c r="G35"/>
  <c r="G36"/>
  <c r="G39"/>
  <c r="G40"/>
  <c r="G43"/>
  <c r="G44"/>
  <c r="G48"/>
  <c r="G50"/>
  <c r="G51"/>
  <c r="G52"/>
  <c r="G55"/>
  <c r="G56"/>
  <c r="G59"/>
  <c r="G60"/>
  <c r="G62"/>
  <c r="G63"/>
  <c r="G64"/>
  <c r="G67"/>
  <c r="G68"/>
  <c r="G71"/>
  <c r="G72"/>
  <c r="G75"/>
  <c r="G76"/>
  <c r="G80"/>
  <c r="G82"/>
  <c r="G83"/>
  <c r="G84"/>
  <c r="G87"/>
  <c r="G88"/>
  <c r="G91"/>
  <c r="G92"/>
  <c r="G94"/>
  <c r="G95"/>
  <c r="G96"/>
  <c r="G99"/>
  <c r="G100"/>
  <c r="G103"/>
  <c r="G104"/>
  <c r="G107"/>
  <c r="G108"/>
  <c r="G112"/>
  <c r="G114"/>
  <c r="G115"/>
  <c r="G116"/>
  <c r="G119"/>
  <c r="G120"/>
  <c r="G123"/>
  <c r="G124"/>
  <c r="G126"/>
  <c r="G127"/>
  <c r="G128"/>
  <c r="G131"/>
  <c r="G132"/>
  <c r="G135"/>
  <c r="G136"/>
  <c r="G139"/>
  <c r="G140"/>
  <c r="G144"/>
  <c r="G146"/>
  <c r="G147"/>
  <c r="G148"/>
  <c r="G151"/>
  <c r="G152"/>
  <c r="G155"/>
  <c r="G156"/>
  <c r="G158"/>
  <c r="G159"/>
  <c r="G160"/>
  <c r="G163"/>
  <c r="G164"/>
  <c r="G167"/>
  <c r="G168"/>
  <c r="G171"/>
  <c r="G172"/>
  <c r="G176"/>
  <c r="G178"/>
  <c r="G179"/>
  <c r="G180"/>
  <c r="G183"/>
  <c r="G184"/>
  <c r="G187"/>
  <c r="G188"/>
  <c r="G190"/>
  <c r="G191"/>
  <c r="G192"/>
  <c r="G195"/>
  <c r="G196"/>
  <c r="G199"/>
  <c r="G200"/>
  <c r="G203"/>
  <c r="G204"/>
  <c r="G208"/>
  <c r="G210"/>
  <c r="G211"/>
  <c r="G212"/>
  <c r="G215"/>
  <c r="G216"/>
  <c r="G219"/>
  <c r="G220"/>
  <c r="G222"/>
  <c r="G223"/>
  <c r="G224"/>
  <c r="G227"/>
  <c r="G228"/>
  <c r="G231"/>
  <c r="G232"/>
  <c r="G235"/>
  <c r="G236"/>
  <c r="G240"/>
  <c r="G242"/>
  <c r="G243"/>
  <c r="G244"/>
  <c r="G247"/>
  <c r="G248"/>
  <c r="G251"/>
  <c r="G252"/>
  <c r="G254"/>
  <c r="G255"/>
  <c r="G256"/>
  <c r="G259"/>
  <c r="G260"/>
  <c r="G263"/>
  <c r="G264"/>
  <c r="G267"/>
  <c r="G268"/>
  <c r="G272"/>
  <c r="G274"/>
  <c r="G275"/>
  <c r="G276"/>
  <c r="G279"/>
  <c r="G280"/>
  <c r="G283"/>
  <c r="G284"/>
  <c r="G286"/>
  <c r="G287"/>
  <c r="G288"/>
  <c r="G291"/>
  <c r="G292"/>
  <c r="G295"/>
  <c r="G296"/>
  <c r="G299"/>
  <c r="G300"/>
  <c r="G304"/>
  <c r="G306"/>
  <c r="G307"/>
  <c r="G308"/>
  <c r="G311"/>
  <c r="G312"/>
  <c r="G315"/>
  <c r="G316"/>
  <c r="G318"/>
  <c r="G319"/>
  <c r="G320"/>
  <c r="G323"/>
  <c r="G324"/>
  <c r="G327"/>
  <c r="G328"/>
  <c r="G331"/>
  <c r="G332"/>
  <c r="G336"/>
  <c r="G338"/>
  <c r="G339"/>
  <c r="G340"/>
  <c r="G343"/>
  <c r="G344"/>
  <c r="G347"/>
  <c r="G348"/>
  <c r="G350"/>
  <c r="G352"/>
  <c r="G353"/>
  <c r="G356"/>
  <c r="G358"/>
  <c r="G360"/>
  <c r="G363"/>
  <c r="G364"/>
  <c r="G368"/>
  <c r="G369"/>
  <c r="G371"/>
  <c r="G372"/>
  <c r="G376"/>
  <c r="G377"/>
  <c r="G379"/>
  <c r="G380"/>
  <c r="G382"/>
  <c r="G384"/>
  <c r="G388"/>
  <c r="G390"/>
  <c r="G392"/>
  <c r="G395"/>
  <c r="G396"/>
  <c r="G400"/>
  <c r="G401"/>
  <c r="G403"/>
  <c r="G404"/>
  <c r="G408"/>
  <c r="G409"/>
  <c r="G411"/>
  <c r="G412"/>
  <c r="G414"/>
  <c r="G416"/>
  <c r="G420"/>
  <c r="G422"/>
  <c r="G424"/>
  <c r="G427"/>
  <c r="G428"/>
  <c r="G15"/>
  <c r="G13"/>
  <c r="C17" i="17"/>
  <c r="C18"/>
  <c r="C19"/>
  <c r="C20"/>
  <c r="G20" s="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G44" s="1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G72" s="1"/>
  <c r="C73"/>
  <c r="C74"/>
  <c r="C75"/>
  <c r="C76"/>
  <c r="C77"/>
  <c r="C78"/>
  <c r="C79"/>
  <c r="C80"/>
  <c r="C81"/>
  <c r="C82"/>
  <c r="C83"/>
  <c r="C84"/>
  <c r="G84" s="1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G108" s="1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G136" s="1"/>
  <c r="C137"/>
  <c r="C138"/>
  <c r="C139"/>
  <c r="C140"/>
  <c r="C141"/>
  <c r="C142"/>
  <c r="C143"/>
  <c r="C144"/>
  <c r="C145"/>
  <c r="C146"/>
  <c r="C147"/>
  <c r="C148"/>
  <c r="G148" s="1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G172" s="1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G200" s="1"/>
  <c r="C201"/>
  <c r="C202"/>
  <c r="C203"/>
  <c r="C204"/>
  <c r="C205"/>
  <c r="C206"/>
  <c r="C207"/>
  <c r="C208"/>
  <c r="C209"/>
  <c r="C210"/>
  <c r="C211"/>
  <c r="C212"/>
  <c r="G212" s="1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14"/>
  <c r="C15"/>
  <c r="C16"/>
  <c r="G13"/>
  <c r="B17" i="19"/>
  <c r="B18"/>
  <c r="B19"/>
  <c r="G19" s="1"/>
  <c r="B20"/>
  <c r="G20" s="1"/>
  <c r="B21"/>
  <c r="B22"/>
  <c r="B23"/>
  <c r="G23" s="1"/>
  <c r="B24"/>
  <c r="G24" s="1"/>
  <c r="B25"/>
  <c r="B26"/>
  <c r="B27"/>
  <c r="G27" s="1"/>
  <c r="B28"/>
  <c r="G28" s="1"/>
  <c r="B29"/>
  <c r="B30"/>
  <c r="B31"/>
  <c r="G31" s="1"/>
  <c r="B32"/>
  <c r="G32" s="1"/>
  <c r="B33"/>
  <c r="B34"/>
  <c r="B35"/>
  <c r="G35" s="1"/>
  <c r="B36"/>
  <c r="G36" s="1"/>
  <c r="B37"/>
  <c r="B38"/>
  <c r="B39"/>
  <c r="G39" s="1"/>
  <c r="B40"/>
  <c r="G40" s="1"/>
  <c r="B41"/>
  <c r="B42"/>
  <c r="B43"/>
  <c r="G43" s="1"/>
  <c r="B44"/>
  <c r="G44" s="1"/>
  <c r="B45"/>
  <c r="B46"/>
  <c r="B47"/>
  <c r="G47" s="1"/>
  <c r="B48"/>
  <c r="G48" s="1"/>
  <c r="B49"/>
  <c r="B50"/>
  <c r="B51"/>
  <c r="G51" s="1"/>
  <c r="B52"/>
  <c r="G52" s="1"/>
  <c r="B53"/>
  <c r="B54"/>
  <c r="B55"/>
  <c r="G55" s="1"/>
  <c r="B56"/>
  <c r="G56" s="1"/>
  <c r="B57"/>
  <c r="B58"/>
  <c r="B59"/>
  <c r="G59" s="1"/>
  <c r="B60"/>
  <c r="G60" s="1"/>
  <c r="B61"/>
  <c r="B62"/>
  <c r="B63"/>
  <c r="G63" s="1"/>
  <c r="B64"/>
  <c r="G64" s="1"/>
  <c r="B65"/>
  <c r="B66"/>
  <c r="B67"/>
  <c r="G67" s="1"/>
  <c r="B68"/>
  <c r="G68" s="1"/>
  <c r="B69"/>
  <c r="B70"/>
  <c r="B71"/>
  <c r="G71" s="1"/>
  <c r="B72"/>
  <c r="G72" s="1"/>
  <c r="B73"/>
  <c r="B74"/>
  <c r="B75"/>
  <c r="G75" s="1"/>
  <c r="B76"/>
  <c r="G76" s="1"/>
  <c r="B77"/>
  <c r="B78"/>
  <c r="B79"/>
  <c r="G79" s="1"/>
  <c r="B80"/>
  <c r="G80" s="1"/>
  <c r="B81"/>
  <c r="B82"/>
  <c r="B83"/>
  <c r="G83" s="1"/>
  <c r="B84"/>
  <c r="G84" s="1"/>
  <c r="B85"/>
  <c r="B86"/>
  <c r="B87"/>
  <c r="G87" s="1"/>
  <c r="B88"/>
  <c r="G88" s="1"/>
  <c r="B89"/>
  <c r="B90"/>
  <c r="B91"/>
  <c r="G91" s="1"/>
  <c r="B92"/>
  <c r="G92" s="1"/>
  <c r="B93"/>
  <c r="B94"/>
  <c r="B95"/>
  <c r="G95" s="1"/>
  <c r="B96"/>
  <c r="G96" s="1"/>
  <c r="B97"/>
  <c r="B98"/>
  <c r="B99"/>
  <c r="G99" s="1"/>
  <c r="B100"/>
  <c r="G100" s="1"/>
  <c r="B101"/>
  <c r="B102"/>
  <c r="B103"/>
  <c r="G103" s="1"/>
  <c r="B104"/>
  <c r="G104" s="1"/>
  <c r="B105"/>
  <c r="B106"/>
  <c r="B107"/>
  <c r="G107" s="1"/>
  <c r="B108"/>
  <c r="G108" s="1"/>
  <c r="B109"/>
  <c r="B110"/>
  <c r="B111"/>
  <c r="G111" s="1"/>
  <c r="B112"/>
  <c r="G112" s="1"/>
  <c r="B113"/>
  <c r="B114"/>
  <c r="B115"/>
  <c r="G115" s="1"/>
  <c r="B116"/>
  <c r="G116" s="1"/>
  <c r="B117"/>
  <c r="B118"/>
  <c r="B119"/>
  <c r="G119" s="1"/>
  <c r="B120"/>
  <c r="G120" s="1"/>
  <c r="B121"/>
  <c r="B122"/>
  <c r="B123"/>
  <c r="G123" s="1"/>
  <c r="B124"/>
  <c r="G124" s="1"/>
  <c r="B125"/>
  <c r="B126"/>
  <c r="B127"/>
  <c r="G127" s="1"/>
  <c r="B128"/>
  <c r="G128" s="1"/>
  <c r="B129"/>
  <c r="B130"/>
  <c r="B131"/>
  <c r="G131" s="1"/>
  <c r="B132"/>
  <c r="G132" s="1"/>
  <c r="B133"/>
  <c r="B134"/>
  <c r="B135"/>
  <c r="G135" s="1"/>
  <c r="B136"/>
  <c r="G136" s="1"/>
  <c r="B137"/>
  <c r="B138"/>
  <c r="B139"/>
  <c r="G139" s="1"/>
  <c r="B140"/>
  <c r="G140" s="1"/>
  <c r="B141"/>
  <c r="B142"/>
  <c r="B143"/>
  <c r="G143" s="1"/>
  <c r="B144"/>
  <c r="G144" s="1"/>
  <c r="B145"/>
  <c r="B146"/>
  <c r="B147"/>
  <c r="G147" s="1"/>
  <c r="B148"/>
  <c r="G148" s="1"/>
  <c r="B149"/>
  <c r="B150"/>
  <c r="B151"/>
  <c r="G151" s="1"/>
  <c r="B152"/>
  <c r="G152" s="1"/>
  <c r="B153"/>
  <c r="B154"/>
  <c r="B155"/>
  <c r="G155" s="1"/>
  <c r="B156"/>
  <c r="G156" s="1"/>
  <c r="B157"/>
  <c r="B158"/>
  <c r="B159"/>
  <c r="G159" s="1"/>
  <c r="B160"/>
  <c r="G160" s="1"/>
  <c r="B161"/>
  <c r="B162"/>
  <c r="B163"/>
  <c r="G163" s="1"/>
  <c r="B164"/>
  <c r="G164" s="1"/>
  <c r="B165"/>
  <c r="B166"/>
  <c r="B167"/>
  <c r="G167" s="1"/>
  <c r="B168"/>
  <c r="G168" s="1"/>
  <c r="B169"/>
  <c r="B170"/>
  <c r="B171"/>
  <c r="G171" s="1"/>
  <c r="B172"/>
  <c r="G172" s="1"/>
  <c r="B173"/>
  <c r="B174"/>
  <c r="B175"/>
  <c r="G175" s="1"/>
  <c r="B176"/>
  <c r="G176" s="1"/>
  <c r="B177"/>
  <c r="B178"/>
  <c r="B179"/>
  <c r="G179" s="1"/>
  <c r="B180"/>
  <c r="G180" s="1"/>
  <c r="B181"/>
  <c r="B182"/>
  <c r="B12"/>
  <c r="B13"/>
  <c r="G13" s="1"/>
  <c r="B14"/>
  <c r="G14" s="1"/>
  <c r="B15"/>
  <c r="G15" s="1"/>
  <c r="B16"/>
  <c r="G16" s="1"/>
  <c r="C17" i="8"/>
  <c r="C18"/>
  <c r="G18" s="1"/>
  <c r="C19"/>
  <c r="G19" s="1"/>
  <c r="C20"/>
  <c r="C21"/>
  <c r="C22"/>
  <c r="G22" s="1"/>
  <c r="C23"/>
  <c r="C24"/>
  <c r="C25"/>
  <c r="C26"/>
  <c r="G26" s="1"/>
  <c r="C27"/>
  <c r="G27" s="1"/>
  <c r="C28"/>
  <c r="C29"/>
  <c r="C30"/>
  <c r="G30" s="1"/>
  <c r="C31"/>
  <c r="G31" s="1"/>
  <c r="C32"/>
  <c r="C33"/>
  <c r="C34"/>
  <c r="G34" s="1"/>
  <c r="C35"/>
  <c r="G35" s="1"/>
  <c r="C36"/>
  <c r="C37"/>
  <c r="C38"/>
  <c r="G38" s="1"/>
  <c r="C39"/>
  <c r="G39" s="1"/>
  <c r="C40"/>
  <c r="C41"/>
  <c r="C42"/>
  <c r="C43"/>
  <c r="C44"/>
  <c r="C45"/>
  <c r="C46"/>
  <c r="C47"/>
  <c r="C48"/>
  <c r="C49"/>
  <c r="C50"/>
  <c r="C51"/>
  <c r="C52"/>
  <c r="C53"/>
  <c r="C54"/>
  <c r="G54" s="1"/>
  <c r="C55"/>
  <c r="G55" s="1"/>
  <c r="C56"/>
  <c r="C57"/>
  <c r="C58"/>
  <c r="G58" s="1"/>
  <c r="C59"/>
  <c r="G59" s="1"/>
  <c r="C60"/>
  <c r="C61"/>
  <c r="C62"/>
  <c r="G62" s="1"/>
  <c r="C63"/>
  <c r="G63" s="1"/>
  <c r="C64"/>
  <c r="C65"/>
  <c r="C66"/>
  <c r="G66" s="1"/>
  <c r="C67"/>
  <c r="G67" s="1"/>
  <c r="C68"/>
  <c r="C69"/>
  <c r="C70"/>
  <c r="G70" s="1"/>
  <c r="C71"/>
  <c r="G71" s="1"/>
  <c r="C72"/>
  <c r="C73"/>
  <c r="C74"/>
  <c r="G74" s="1"/>
  <c r="C75"/>
  <c r="G75" s="1"/>
  <c r="C76"/>
  <c r="C77"/>
  <c r="C78"/>
  <c r="G78" s="1"/>
  <c r="C79"/>
  <c r="G79" s="1"/>
  <c r="C80"/>
  <c r="C81"/>
  <c r="C82"/>
  <c r="G82" s="1"/>
  <c r="C83"/>
  <c r="G83" s="1"/>
  <c r="C84"/>
  <c r="C85"/>
  <c r="C86"/>
  <c r="G86" s="1"/>
  <c r="C87"/>
  <c r="G87" s="1"/>
  <c r="C88"/>
  <c r="C89"/>
  <c r="C90"/>
  <c r="G90" s="1"/>
  <c r="C91"/>
  <c r="G91" s="1"/>
  <c r="C92"/>
  <c r="C93"/>
  <c r="C94"/>
  <c r="G94" s="1"/>
  <c r="C95"/>
  <c r="G95" s="1"/>
  <c r="C96"/>
  <c r="C97"/>
  <c r="C98"/>
  <c r="G98" s="1"/>
  <c r="C99"/>
  <c r="G99" s="1"/>
  <c r="C100"/>
  <c r="C101"/>
  <c r="C102"/>
  <c r="G102" s="1"/>
  <c r="C103"/>
  <c r="G103" s="1"/>
  <c r="C104"/>
  <c r="C105"/>
  <c r="C106"/>
  <c r="G106" s="1"/>
  <c r="G13" i="11"/>
  <c r="G14"/>
  <c r="G17"/>
  <c r="G19"/>
  <c r="G22"/>
  <c r="G23"/>
  <c r="G27"/>
  <c r="G32"/>
  <c r="G33"/>
  <c r="G35"/>
  <c r="G38"/>
  <c r="G39"/>
  <c r="G43"/>
  <c r="G44"/>
  <c r="G49"/>
  <c r="G54"/>
  <c r="G55"/>
  <c r="G59"/>
  <c r="G60"/>
  <c r="G65"/>
  <c r="G70"/>
  <c r="G71"/>
  <c r="G75"/>
  <c r="G76"/>
  <c r="G81"/>
  <c r="G83"/>
  <c r="G84"/>
  <c r="G86"/>
  <c r="G87"/>
  <c r="G91"/>
  <c r="G97"/>
  <c r="G99"/>
  <c r="G102"/>
  <c r="G103"/>
  <c r="G104"/>
  <c r="G107"/>
  <c r="G113"/>
  <c r="G118"/>
  <c r="G119"/>
  <c r="G120"/>
  <c r="G123"/>
  <c r="G129"/>
  <c r="G130"/>
  <c r="G134"/>
  <c r="G137"/>
  <c r="G138"/>
  <c r="G142"/>
  <c r="G145"/>
  <c r="G146"/>
  <c r="G150"/>
  <c r="G153"/>
  <c r="G154"/>
  <c r="G158"/>
  <c r="G161"/>
  <c r="G162"/>
  <c r="G166"/>
  <c r="G169"/>
  <c r="G170"/>
  <c r="G174"/>
  <c r="G177"/>
  <c r="G178"/>
  <c r="G182"/>
  <c r="G185"/>
  <c r="G186"/>
  <c r="G190"/>
  <c r="G193"/>
  <c r="G194"/>
  <c r="G198"/>
  <c r="G201"/>
  <c r="G202"/>
  <c r="G206"/>
  <c r="G209"/>
  <c r="G210"/>
  <c r="G214"/>
  <c r="G217"/>
  <c r="G218"/>
  <c r="G222"/>
  <c r="G225"/>
  <c r="G226"/>
  <c r="G230"/>
  <c r="G233"/>
  <c r="G234"/>
  <c r="G238"/>
  <c r="G241"/>
  <c r="G242"/>
  <c r="G246"/>
  <c r="G249"/>
  <c r="G250"/>
  <c r="G254"/>
  <c r="G257"/>
  <c r="G258"/>
  <c r="G262"/>
  <c r="G265"/>
  <c r="G266"/>
  <c r="G270"/>
  <c r="G273"/>
  <c r="G274"/>
  <c r="G278"/>
  <c r="G281"/>
  <c r="G282"/>
  <c r="G286"/>
  <c r="G289"/>
  <c r="G290"/>
  <c r="G294"/>
  <c r="G297"/>
  <c r="G298"/>
  <c r="G302"/>
  <c r="G305"/>
  <c r="G306"/>
  <c r="G310"/>
  <c r="G313"/>
  <c r="G314"/>
  <c r="G318"/>
  <c r="G321"/>
  <c r="G322"/>
  <c r="G326"/>
  <c r="G329"/>
  <c r="G330"/>
  <c r="G334"/>
  <c r="G337"/>
  <c r="G338"/>
  <c r="G342"/>
  <c r="G345"/>
  <c r="G346"/>
  <c r="G350"/>
  <c r="G353"/>
  <c r="G354"/>
  <c r="G357"/>
  <c r="G359"/>
  <c r="G361"/>
  <c r="G362"/>
  <c r="G363"/>
  <c r="G365"/>
  <c r="G367"/>
  <c r="G369"/>
  <c r="G370"/>
  <c r="G371"/>
  <c r="G373"/>
  <c r="G375"/>
  <c r="G377"/>
  <c r="G378"/>
  <c r="G379"/>
  <c r="G381"/>
  <c r="G383"/>
  <c r="G385"/>
  <c r="G386"/>
  <c r="G387"/>
  <c r="G389"/>
  <c r="B17" i="12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G206" s="1"/>
  <c r="B207"/>
  <c r="B208"/>
  <c r="B209"/>
  <c r="B210"/>
  <c r="G210" s="1"/>
  <c r="B211"/>
  <c r="G211" s="1"/>
  <c r="B212"/>
  <c r="B213"/>
  <c r="B214"/>
  <c r="G214" s="1"/>
  <c r="B215"/>
  <c r="B216"/>
  <c r="B217"/>
  <c r="B218"/>
  <c r="G218" s="1"/>
  <c r="B219"/>
  <c r="G219" s="1"/>
  <c r="B220"/>
  <c r="B221"/>
  <c r="B222"/>
  <c r="G222" s="1"/>
  <c r="B223"/>
  <c r="B224"/>
  <c r="B225"/>
  <c r="B226"/>
  <c r="G226" s="1"/>
  <c r="B227"/>
  <c r="G227" s="1"/>
  <c r="B228"/>
  <c r="B229"/>
  <c r="B230"/>
  <c r="G230" s="1"/>
  <c r="B231"/>
  <c r="B232"/>
  <c r="B233"/>
  <c r="B234"/>
  <c r="G234" s="1"/>
  <c r="B235"/>
  <c r="G235" s="1"/>
  <c r="B236"/>
  <c r="B237"/>
  <c r="B238"/>
  <c r="G238" s="1"/>
  <c r="B239"/>
  <c r="B240"/>
  <c r="B241"/>
  <c r="B242"/>
  <c r="G242" s="1"/>
  <c r="B243"/>
  <c r="G243" s="1"/>
  <c r="B244"/>
  <c r="B245"/>
  <c r="B246"/>
  <c r="G246" s="1"/>
  <c r="B247"/>
  <c r="B248"/>
  <c r="B249"/>
  <c r="B250"/>
  <c r="G250" s="1"/>
  <c r="B251"/>
  <c r="G251" s="1"/>
  <c r="B252"/>
  <c r="B253"/>
  <c r="B254"/>
  <c r="G254" s="1"/>
  <c r="B255"/>
  <c r="B256"/>
  <c r="B257"/>
  <c r="B258"/>
  <c r="G258" s="1"/>
  <c r="B259"/>
  <c r="G259" s="1"/>
  <c r="B260"/>
  <c r="B261"/>
  <c r="B262"/>
  <c r="G262" s="1"/>
  <c r="B263"/>
  <c r="B264"/>
  <c r="B265"/>
  <c r="B266"/>
  <c r="G266" s="1"/>
  <c r="B267"/>
  <c r="G267" s="1"/>
  <c r="B268"/>
  <c r="B269"/>
  <c r="B270"/>
  <c r="G270" s="1"/>
  <c r="B271"/>
  <c r="B272"/>
  <c r="B273"/>
  <c r="B274"/>
  <c r="G274" s="1"/>
  <c r="B275"/>
  <c r="G275" s="1"/>
  <c r="B276"/>
  <c r="B277"/>
  <c r="B278"/>
  <c r="G278" s="1"/>
  <c r="B279"/>
  <c r="B280"/>
  <c r="B281"/>
  <c r="B282"/>
  <c r="G282" s="1"/>
  <c r="B283"/>
  <c r="G283" s="1"/>
  <c r="B284"/>
  <c r="B285"/>
  <c r="B286"/>
  <c r="G286" s="1"/>
  <c r="B287"/>
  <c r="B288"/>
  <c r="B289"/>
  <c r="B290"/>
  <c r="G290" s="1"/>
  <c r="B291"/>
  <c r="G291" s="1"/>
  <c r="B292"/>
  <c r="B293"/>
  <c r="B294"/>
  <c r="G294" s="1"/>
  <c r="B295"/>
  <c r="B296"/>
  <c r="B297"/>
  <c r="B298"/>
  <c r="G298" s="1"/>
  <c r="B299"/>
  <c r="G299" s="1"/>
  <c r="B300"/>
  <c r="B301"/>
  <c r="B302"/>
  <c r="G302" s="1"/>
  <c r="B303"/>
  <c r="B304"/>
  <c r="B305"/>
  <c r="B306"/>
  <c r="G306" s="1"/>
  <c r="B307"/>
  <c r="G307" s="1"/>
  <c r="B308"/>
  <c r="B309"/>
  <c r="B310"/>
  <c r="G310" s="1"/>
  <c r="B12"/>
  <c r="B13"/>
  <c r="B14"/>
  <c r="B15"/>
  <c r="G15" s="1"/>
  <c r="B16"/>
  <c r="G17" i="14"/>
  <c r="G18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3"/>
  <c r="G94"/>
  <c r="G96"/>
  <c r="G97"/>
  <c r="G98"/>
  <c r="G100"/>
  <c r="G101"/>
  <c r="G102"/>
  <c r="G104"/>
  <c r="G105"/>
  <c r="G106"/>
  <c r="G108"/>
  <c r="G109"/>
  <c r="G110"/>
  <c r="G112"/>
  <c r="G113"/>
  <c r="G114"/>
  <c r="G116"/>
  <c r="G117"/>
  <c r="G118"/>
  <c r="G120"/>
  <c r="G121"/>
  <c r="G122"/>
  <c r="G125"/>
  <c r="G126"/>
  <c r="G129"/>
  <c r="G130"/>
  <c r="G133"/>
  <c r="G138"/>
  <c r="G139"/>
  <c r="G140"/>
  <c r="G141"/>
  <c r="G142"/>
  <c r="G143"/>
  <c r="G144"/>
  <c r="G145"/>
  <c r="G146"/>
  <c r="G147"/>
  <c r="G148"/>
  <c r="G149"/>
  <c r="G150"/>
  <c r="G151"/>
  <c r="G153"/>
  <c r="G154"/>
  <c r="G156"/>
  <c r="G157"/>
  <c r="G162"/>
  <c r="G165"/>
  <c r="G166"/>
  <c r="G169"/>
  <c r="G170"/>
  <c r="G173"/>
  <c r="G174"/>
  <c r="G177"/>
  <c r="G178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5"/>
  <c r="G226"/>
  <c r="G229"/>
  <c r="G230"/>
  <c r="G233"/>
  <c r="G234"/>
  <c r="G237"/>
  <c r="G238"/>
  <c r="G239"/>
  <c r="G241"/>
  <c r="G242"/>
  <c r="G245"/>
  <c r="G246"/>
  <c r="G249"/>
  <c r="G250"/>
  <c r="G253"/>
  <c r="G254"/>
  <c r="G255"/>
  <c r="G257"/>
  <c r="G258"/>
  <c r="G261"/>
  <c r="G262"/>
  <c r="G265"/>
  <c r="G266"/>
  <c r="G269"/>
  <c r="G270"/>
  <c r="G271"/>
  <c r="G273"/>
  <c r="G274"/>
  <c r="G277"/>
  <c r="G278"/>
  <c r="G281"/>
  <c r="G282"/>
  <c r="G285"/>
  <c r="G286"/>
  <c r="G287"/>
  <c r="G289"/>
  <c r="G290"/>
  <c r="G293"/>
  <c r="G294"/>
  <c r="G297"/>
  <c r="G298"/>
  <c r="G301"/>
  <c r="G302"/>
  <c r="G303"/>
  <c r="G305"/>
  <c r="G306"/>
  <c r="G309"/>
  <c r="G310"/>
  <c r="G313"/>
  <c r="G314"/>
  <c r="G317"/>
  <c r="G318"/>
  <c r="G319"/>
  <c r="G321"/>
  <c r="G322"/>
  <c r="G325"/>
  <c r="G326"/>
  <c r="G329"/>
  <c r="G330"/>
  <c r="G333"/>
  <c r="G334"/>
  <c r="G335"/>
  <c r="G337"/>
  <c r="G338"/>
  <c r="G341"/>
  <c r="G342"/>
  <c r="G345"/>
  <c r="G346"/>
  <c r="G349"/>
  <c r="G350"/>
  <c r="G351"/>
  <c r="G353"/>
  <c r="G354"/>
  <c r="G357"/>
  <c r="G358"/>
  <c r="G361"/>
  <c r="G362"/>
  <c r="G365"/>
  <c r="G366"/>
  <c r="G367"/>
  <c r="G369"/>
  <c r="G370"/>
  <c r="G373"/>
  <c r="G374"/>
  <c r="G377"/>
  <c r="G378"/>
  <c r="G381"/>
  <c r="G382"/>
  <c r="G383"/>
  <c r="G385"/>
  <c r="G386"/>
  <c r="G389"/>
  <c r="G390"/>
  <c r="G393"/>
  <c r="G394"/>
  <c r="G397"/>
  <c r="G398"/>
  <c r="G399"/>
  <c r="G401"/>
  <c r="G402"/>
  <c r="G405"/>
  <c r="G406"/>
  <c r="G409"/>
  <c r="G410"/>
  <c r="G413"/>
  <c r="G414"/>
  <c r="G415"/>
  <c r="G417"/>
  <c r="G418"/>
  <c r="G421"/>
  <c r="G422"/>
  <c r="G425"/>
  <c r="G426"/>
  <c r="G16"/>
  <c r="G13"/>
  <c r="G15" i="17"/>
  <c r="G228"/>
  <c r="G224"/>
  <c r="G220"/>
  <c r="G216"/>
  <c r="G210"/>
  <c r="G202"/>
  <c r="G196"/>
  <c r="G188"/>
  <c r="G184"/>
  <c r="G178"/>
  <c r="G170"/>
  <c r="G164"/>
  <c r="G156"/>
  <c r="G152"/>
  <c r="G146"/>
  <c r="G138"/>
  <c r="G132"/>
  <c r="G124"/>
  <c r="G120"/>
  <c r="G114"/>
  <c r="G106"/>
  <c r="G100"/>
  <c r="G92"/>
  <c r="G88"/>
  <c r="G82"/>
  <c r="G74"/>
  <c r="G68"/>
  <c r="G60"/>
  <c r="G56"/>
  <c r="G50"/>
  <c r="G42"/>
  <c r="G36"/>
  <c r="G28"/>
  <c r="G24"/>
  <c r="G18"/>
  <c r="G614" i="11"/>
  <c r="G613"/>
  <c r="G611"/>
  <c r="G610"/>
  <c r="G609"/>
  <c r="G606"/>
  <c r="G605"/>
  <c r="G603"/>
  <c r="G602"/>
  <c r="G601"/>
  <c r="G599"/>
  <c r="G598"/>
  <c r="G597"/>
  <c r="G595"/>
  <c r="G594"/>
  <c r="G593"/>
  <c r="G592"/>
  <c r="G591"/>
  <c r="G590"/>
  <c r="G589"/>
  <c r="G587"/>
  <c r="G586"/>
  <c r="G585"/>
  <c r="G583"/>
  <c r="G582"/>
  <c r="G581"/>
  <c r="G579"/>
  <c r="G577"/>
  <c r="G574"/>
  <c r="G573"/>
  <c r="G571"/>
  <c r="G570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2"/>
  <c r="G541"/>
  <c r="G539"/>
  <c r="G538"/>
  <c r="G537"/>
  <c r="G535"/>
  <c r="G534"/>
  <c r="G533"/>
  <c r="G531"/>
  <c r="G530"/>
  <c r="G529"/>
  <c r="G527"/>
  <c r="G526"/>
  <c r="G525"/>
  <c r="G523"/>
  <c r="G522"/>
  <c r="G521"/>
  <c r="G519"/>
  <c r="G518"/>
  <c r="G517"/>
  <c r="G515"/>
  <c r="G514"/>
  <c r="G513"/>
  <c r="G511"/>
  <c r="G510"/>
  <c r="G509"/>
  <c r="G507"/>
  <c r="G506"/>
  <c r="G505"/>
  <c r="G503"/>
  <c r="G502"/>
  <c r="G501"/>
  <c r="G499"/>
  <c r="G498"/>
  <c r="G497"/>
  <c r="G495"/>
  <c r="G494"/>
  <c r="G493"/>
  <c r="G491"/>
  <c r="G490"/>
  <c r="G489"/>
  <c r="G487"/>
  <c r="G486"/>
  <c r="G485"/>
  <c r="G483"/>
  <c r="G482"/>
  <c r="G481"/>
  <c r="G479"/>
  <c r="G478"/>
  <c r="G477"/>
  <c r="G475"/>
  <c r="G474"/>
  <c r="G473"/>
  <c r="G471"/>
  <c r="G470"/>
  <c r="G469"/>
  <c r="G467"/>
  <c r="G466"/>
  <c r="G465"/>
  <c r="G463"/>
  <c r="G462"/>
  <c r="G461"/>
  <c r="G459"/>
  <c r="G458"/>
  <c r="G457"/>
  <c r="G455"/>
  <c r="G454"/>
  <c r="G453"/>
  <c r="G451"/>
  <c r="G450"/>
  <c r="G449"/>
  <c r="G447"/>
  <c r="G446"/>
  <c r="G445"/>
  <c r="G443"/>
  <c r="G442"/>
  <c r="G441"/>
  <c r="G439"/>
  <c r="G438"/>
  <c r="G437"/>
  <c r="G435"/>
  <c r="G434"/>
  <c r="G433"/>
  <c r="G431"/>
  <c r="G430"/>
  <c r="G429"/>
  <c r="G427"/>
  <c r="G426"/>
  <c r="G425"/>
  <c r="G423"/>
  <c r="G422"/>
  <c r="G421"/>
  <c r="G419"/>
  <c r="G418"/>
  <c r="G417"/>
  <c r="G415"/>
  <c r="G414"/>
  <c r="G413"/>
  <c r="G411"/>
  <c r="G410"/>
  <c r="G409"/>
  <c r="G407"/>
  <c r="G406"/>
  <c r="G405"/>
  <c r="G403"/>
  <c r="G402"/>
  <c r="G401"/>
  <c r="G399"/>
  <c r="G398"/>
  <c r="G397"/>
  <c r="G395"/>
  <c r="G394"/>
  <c r="G393"/>
  <c r="G391"/>
  <c r="G390"/>
  <c r="G982" i="14"/>
  <c r="G981"/>
  <c r="G980"/>
  <c r="G978"/>
  <c r="G977"/>
  <c r="G976"/>
  <c r="G974"/>
  <c r="G973"/>
  <c r="G972"/>
  <c r="G970"/>
  <c r="G969"/>
  <c r="G968"/>
  <c r="G966"/>
  <c r="G965"/>
  <c r="G964"/>
  <c r="G962"/>
  <c r="G961"/>
  <c r="G960"/>
  <c r="G958"/>
  <c r="G957"/>
  <c r="G956"/>
  <c r="G954"/>
  <c r="G953"/>
  <c r="G952"/>
  <c r="G950"/>
  <c r="G949"/>
  <c r="G948"/>
  <c r="G946"/>
  <c r="G945"/>
  <c r="G944"/>
  <c r="G942"/>
  <c r="G941"/>
  <c r="G940"/>
  <c r="G938"/>
  <c r="G937"/>
  <c r="G936"/>
  <c r="G934"/>
  <c r="G933"/>
  <c r="G932"/>
  <c r="G930"/>
  <c r="G929"/>
  <c r="G928"/>
  <c r="G926"/>
  <c r="G925"/>
  <c r="G924"/>
  <c r="G922"/>
  <c r="G921"/>
  <c r="G920"/>
  <c r="G918"/>
  <c r="G917"/>
  <c r="G916"/>
  <c r="G914"/>
  <c r="G913"/>
  <c r="G912"/>
  <c r="G910"/>
  <c r="G909"/>
  <c r="G908"/>
  <c r="G906"/>
  <c r="G905"/>
  <c r="G904"/>
  <c r="G902"/>
  <c r="G901"/>
  <c r="G900"/>
  <c r="G898"/>
  <c r="G897"/>
  <c r="G896"/>
  <c r="G894"/>
  <c r="G893"/>
  <c r="G892"/>
  <c r="G890"/>
  <c r="G889"/>
  <c r="G888"/>
  <c r="G886"/>
  <c r="G885"/>
  <c r="G884"/>
  <c r="G882"/>
  <c r="G881"/>
  <c r="G880"/>
  <c r="G878"/>
  <c r="G877"/>
  <c r="G876"/>
  <c r="G874"/>
  <c r="G873"/>
  <c r="G872"/>
  <c r="G870"/>
  <c r="G869"/>
  <c r="G868"/>
  <c r="G866"/>
  <c r="G865"/>
  <c r="G864"/>
  <c r="G862"/>
  <c r="G861"/>
  <c r="G860"/>
  <c r="G858"/>
  <c r="G857"/>
  <c r="G856"/>
  <c r="G854"/>
  <c r="G853"/>
  <c r="G852"/>
  <c r="G850"/>
  <c r="G849"/>
  <c r="G848"/>
  <c r="G846"/>
  <c r="G845"/>
  <c r="G844"/>
  <c r="G842"/>
  <c r="G841"/>
  <c r="G840"/>
  <c r="G838"/>
  <c r="G837"/>
  <c r="G836"/>
  <c r="G834"/>
  <c r="G833"/>
  <c r="G832"/>
  <c r="G830"/>
  <c r="G829"/>
  <c r="G828"/>
  <c r="G826"/>
  <c r="G825"/>
  <c r="G824"/>
  <c r="G822"/>
  <c r="G821"/>
  <c r="G820"/>
  <c r="G818"/>
  <c r="G817"/>
  <c r="G816"/>
  <c r="G814"/>
  <c r="G813"/>
  <c r="G812"/>
  <c r="G810"/>
  <c r="G809"/>
  <c r="G808"/>
  <c r="G806"/>
  <c r="G805"/>
  <c r="G804"/>
  <c r="G802"/>
  <c r="G801"/>
  <c r="G800"/>
  <c r="G798"/>
  <c r="G797"/>
  <c r="G796"/>
  <c r="G794"/>
  <c r="G793"/>
  <c r="G792"/>
  <c r="G790"/>
  <c r="G789"/>
  <c r="G788"/>
  <c r="G786"/>
  <c r="G785"/>
  <c r="G784"/>
  <c r="G782"/>
  <c r="G781"/>
  <c r="G780"/>
  <c r="G778"/>
  <c r="G777"/>
  <c r="G776"/>
  <c r="G774"/>
  <c r="G773"/>
  <c r="G772"/>
  <c r="G770"/>
  <c r="G769"/>
  <c r="G768"/>
  <c r="G766"/>
  <c r="G765"/>
  <c r="G764"/>
  <c r="G762"/>
  <c r="G761"/>
  <c r="G760"/>
  <c r="G758"/>
  <c r="G757"/>
  <c r="G756"/>
  <c r="G754"/>
  <c r="G753"/>
  <c r="G752"/>
  <c r="G750"/>
  <c r="G749"/>
  <c r="G748"/>
  <c r="G746"/>
  <c r="G745"/>
  <c r="G744"/>
  <c r="G742"/>
  <c r="G741"/>
  <c r="G740"/>
  <c r="G738"/>
  <c r="G737"/>
  <c r="G736"/>
  <c r="G734"/>
  <c r="G733"/>
  <c r="G732"/>
  <c r="G730"/>
  <c r="G729"/>
  <c r="G728"/>
  <c r="G726"/>
  <c r="G725"/>
  <c r="G724"/>
  <c r="G722"/>
  <c r="G721"/>
  <c r="G720"/>
  <c r="G718"/>
  <c r="G717"/>
  <c r="G716"/>
  <c r="G714"/>
  <c r="G713"/>
  <c r="G712"/>
  <c r="G710"/>
  <c r="G709"/>
  <c r="G708"/>
  <c r="G706"/>
  <c r="G705"/>
  <c r="G704"/>
  <c r="G702"/>
  <c r="G701"/>
  <c r="G700"/>
  <c r="G698"/>
  <c r="G697"/>
  <c r="G696"/>
  <c r="G694"/>
  <c r="G693"/>
  <c r="G692"/>
  <c r="G690"/>
  <c r="G689"/>
  <c r="G688"/>
  <c r="G686"/>
  <c r="G685"/>
  <c r="G684"/>
  <c r="G682"/>
  <c r="G681"/>
  <c r="G13" i="12"/>
  <c r="G17" i="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21"/>
  <c r="G223"/>
  <c r="G225"/>
  <c r="G227"/>
  <c r="G229"/>
  <c r="G231"/>
  <c r="G233"/>
  <c r="G16"/>
  <c r="G14" i="12"/>
  <c r="G12"/>
  <c r="G309"/>
  <c r="G305"/>
  <c r="G303"/>
  <c r="G301"/>
  <c r="G297"/>
  <c r="G295"/>
  <c r="G293"/>
  <c r="G289"/>
  <c r="G287"/>
  <c r="G285"/>
  <c r="G281"/>
  <c r="G279"/>
  <c r="G277"/>
  <c r="G273"/>
  <c r="G271"/>
  <c r="G269"/>
  <c r="G265"/>
  <c r="G263"/>
  <c r="G261"/>
  <c r="G257"/>
  <c r="G255"/>
  <c r="G253"/>
  <c r="G249"/>
  <c r="G247"/>
  <c r="G245"/>
  <c r="G241"/>
  <c r="G239"/>
  <c r="G237"/>
  <c r="G233"/>
  <c r="G231"/>
  <c r="G229"/>
  <c r="G225"/>
  <c r="G223"/>
  <c r="G221"/>
  <c r="G217"/>
  <c r="G215"/>
  <c r="G213"/>
  <c r="G209"/>
  <c r="G207"/>
  <c r="G308"/>
  <c r="G304"/>
  <c r="G300"/>
  <c r="G296"/>
  <c r="G292"/>
  <c r="G288"/>
  <c r="G284"/>
  <c r="G280"/>
  <c r="G276"/>
  <c r="G272"/>
  <c r="G268"/>
  <c r="G264"/>
  <c r="G260"/>
  <c r="G256"/>
  <c r="G252"/>
  <c r="G248"/>
  <c r="G244"/>
  <c r="G240"/>
  <c r="G236"/>
  <c r="G232"/>
  <c r="G228"/>
  <c r="G224"/>
  <c r="G220"/>
  <c r="G216"/>
  <c r="G212"/>
  <c r="G208"/>
  <c r="G205"/>
  <c r="G189"/>
  <c r="G181"/>
  <c r="G173"/>
  <c r="G157"/>
  <c r="G149"/>
  <c r="G141"/>
  <c r="G125"/>
  <c r="G117"/>
  <c r="G109"/>
  <c r="G93"/>
  <c r="G85"/>
  <c r="G77"/>
  <c r="G61"/>
  <c r="G53"/>
  <c r="G45"/>
  <c r="G29"/>
  <c r="G21"/>
  <c r="G187" i="21"/>
  <c r="G183"/>
  <c r="G181"/>
  <c r="G179"/>
  <c r="G175"/>
  <c r="G173"/>
  <c r="G171"/>
  <c r="G167"/>
  <c r="G165"/>
  <c r="G163"/>
  <c r="G159"/>
  <c r="G157"/>
  <c r="G155"/>
  <c r="G151"/>
  <c r="G149"/>
  <c r="G147"/>
  <c r="G143"/>
  <c r="G141"/>
  <c r="G139"/>
  <c r="G135"/>
  <c r="G133"/>
  <c r="G131"/>
  <c r="G127"/>
  <c r="G125"/>
  <c r="G123"/>
  <c r="G119"/>
  <c r="G117"/>
  <c r="G115"/>
  <c r="G111"/>
  <c r="G110"/>
  <c r="G107"/>
  <c r="G106"/>
  <c r="G103"/>
  <c r="G102"/>
  <c r="G101"/>
  <c r="G99"/>
  <c r="G98"/>
  <c r="G97"/>
  <c r="G95"/>
  <c r="G94"/>
  <c r="G93"/>
  <c r="G91"/>
  <c r="G90"/>
  <c r="G89"/>
  <c r="G87"/>
  <c r="G84"/>
  <c r="G83"/>
  <c r="G80"/>
  <c r="G79"/>
  <c r="G76"/>
  <c r="G75"/>
  <c r="G186"/>
  <c r="G184"/>
  <c r="G182"/>
  <c r="G178"/>
  <c r="G176"/>
  <c r="G174"/>
  <c r="G170"/>
  <c r="G168"/>
  <c r="G166"/>
  <c r="G162"/>
  <c r="G160"/>
  <c r="G158"/>
  <c r="G154"/>
  <c r="G152"/>
  <c r="G150"/>
  <c r="G146"/>
  <c r="G144"/>
  <c r="G142"/>
  <c r="G138"/>
  <c r="G136"/>
  <c r="G134"/>
  <c r="G130"/>
  <c r="G128"/>
  <c r="G126"/>
  <c r="G122"/>
  <c r="G120"/>
  <c r="G118"/>
  <c r="G114"/>
  <c r="G112"/>
  <c r="G265" i="10"/>
  <c r="G263"/>
  <c r="G261"/>
  <c r="G257"/>
  <c r="G255"/>
  <c r="G253"/>
  <c r="G249"/>
  <c r="G247"/>
  <c r="G245"/>
  <c r="G241"/>
  <c r="G239"/>
  <c r="G237"/>
  <c r="G233"/>
  <c r="G231"/>
  <c r="G229"/>
  <c r="G225"/>
  <c r="G223"/>
  <c r="G221"/>
  <c r="G217"/>
  <c r="G215"/>
  <c r="G213"/>
  <c r="G209"/>
  <c r="G207"/>
  <c r="G205"/>
  <c r="G201"/>
  <c r="G199"/>
  <c r="G197"/>
  <c r="G193"/>
  <c r="G191"/>
  <c r="G189"/>
  <c r="G185"/>
  <c r="G183"/>
  <c r="G181"/>
  <c r="G177"/>
  <c r="G175"/>
  <c r="G173"/>
  <c r="G169"/>
  <c r="G167"/>
  <c r="G165"/>
  <c r="G161"/>
  <c r="G159"/>
  <c r="G157"/>
  <c r="G153"/>
  <c r="G151"/>
  <c r="G149"/>
  <c r="G145"/>
  <c r="G143"/>
  <c r="G141"/>
  <c r="G137"/>
  <c r="G135"/>
  <c r="G133"/>
  <c r="G129"/>
  <c r="G127"/>
  <c r="G125"/>
  <c r="G121"/>
  <c r="G119"/>
  <c r="G117"/>
  <c r="G113"/>
  <c r="G111"/>
  <c r="G109"/>
  <c r="G105"/>
  <c r="G103"/>
  <c r="G101"/>
  <c r="G97"/>
  <c r="G95"/>
  <c r="G93"/>
  <c r="G89"/>
  <c r="G87"/>
  <c r="G85"/>
  <c r="G81"/>
  <c r="G79"/>
  <c r="G77"/>
  <c r="G73"/>
  <c r="G71"/>
  <c r="G69"/>
  <c r="G65"/>
  <c r="G63"/>
  <c r="G61"/>
  <c r="G57"/>
  <c r="G55"/>
  <c r="G53"/>
  <c r="G49"/>
  <c r="G47"/>
  <c r="G45"/>
  <c r="G41"/>
  <c r="G39"/>
  <c r="G37"/>
  <c r="G33"/>
  <c r="G31"/>
  <c r="G29"/>
  <c r="G25"/>
  <c r="G23"/>
  <c r="G21"/>
  <c r="G327" i="9"/>
  <c r="G325"/>
  <c r="G323"/>
  <c r="G319"/>
  <c r="G317"/>
  <c r="G315"/>
  <c r="G311"/>
  <c r="G309"/>
  <c r="G307"/>
  <c r="G303"/>
  <c r="G301"/>
  <c r="G299"/>
  <c r="G295"/>
  <c r="G293"/>
  <c r="G291"/>
  <c r="G287"/>
  <c r="G285"/>
  <c r="G283"/>
  <c r="G279"/>
  <c r="G277"/>
  <c r="G73" i="21"/>
  <c r="G72"/>
  <c r="G71"/>
  <c r="G69"/>
  <c r="G68"/>
  <c r="G67"/>
  <c r="G65"/>
  <c r="G64"/>
  <c r="G63"/>
  <c r="G61"/>
  <c r="G60"/>
  <c r="G59"/>
  <c r="G57"/>
  <c r="G55"/>
  <c r="G54"/>
  <c r="G52"/>
  <c r="G51"/>
  <c r="G50"/>
  <c r="G48"/>
  <c r="G47"/>
  <c r="G46"/>
  <c r="G44"/>
  <c r="G43"/>
  <c r="G42"/>
  <c r="G40"/>
  <c r="G39"/>
  <c r="G38"/>
  <c r="G36"/>
  <c r="G35"/>
  <c r="G34"/>
  <c r="G32"/>
  <c r="G31"/>
  <c r="G30"/>
  <c r="G28"/>
  <c r="G27"/>
  <c r="G26"/>
  <c r="G24"/>
  <c r="G23"/>
  <c r="G22"/>
  <c r="G20"/>
  <c r="G19"/>
  <c r="G18"/>
  <c r="G11" i="12"/>
  <c r="G264" i="10"/>
  <c r="G262"/>
  <c r="G260"/>
  <c r="G256"/>
  <c r="G254"/>
  <c r="G252"/>
  <c r="G248"/>
  <c r="G246"/>
  <c r="G244"/>
  <c r="G240"/>
  <c r="G238"/>
  <c r="G236"/>
  <c r="G232"/>
  <c r="G230"/>
  <c r="G228"/>
  <c r="G224"/>
  <c r="G222"/>
  <c r="G220"/>
  <c r="G216"/>
  <c r="G214"/>
  <c r="G212"/>
  <c r="G208"/>
  <c r="G206"/>
  <c r="G204"/>
  <c r="G200"/>
  <c r="G198"/>
  <c r="G196"/>
  <c r="G192"/>
  <c r="G190"/>
  <c r="G188"/>
  <c r="G184"/>
  <c r="G182"/>
  <c r="G180"/>
  <c r="G176"/>
  <c r="G174"/>
  <c r="G172"/>
  <c r="G168"/>
  <c r="G166"/>
  <c r="G164"/>
  <c r="G160"/>
  <c r="G158"/>
  <c r="G156"/>
  <c r="G152"/>
  <c r="G150"/>
  <c r="G148"/>
  <c r="G144"/>
  <c r="G142"/>
  <c r="G140"/>
  <c r="G136"/>
  <c r="G134"/>
  <c r="G132"/>
  <c r="G128"/>
  <c r="G126"/>
  <c r="G124"/>
  <c r="G120"/>
  <c r="G118"/>
  <c r="G116"/>
  <c r="G112"/>
  <c r="G110"/>
  <c r="G108"/>
  <c r="G104"/>
  <c r="G102"/>
  <c r="G100"/>
  <c r="G96"/>
  <c r="G94"/>
  <c r="G92"/>
  <c r="G88"/>
  <c r="G86"/>
  <c r="G84"/>
  <c r="G80"/>
  <c r="G78"/>
  <c r="G76"/>
  <c r="G72"/>
  <c r="G70"/>
  <c r="G68"/>
  <c r="G64"/>
  <c r="G62"/>
  <c r="G60"/>
  <c r="G56"/>
  <c r="G54"/>
  <c r="G52"/>
  <c r="G48"/>
  <c r="G46"/>
  <c r="G44"/>
  <c r="G40"/>
  <c r="G38"/>
  <c r="G36"/>
  <c r="G32"/>
  <c r="G30"/>
  <c r="G28"/>
  <c r="G24"/>
  <c r="G22"/>
  <c r="G20"/>
  <c r="G326" i="9"/>
  <c r="G324"/>
  <c r="G322"/>
  <c r="G320"/>
  <c r="G318"/>
  <c r="G316"/>
  <c r="G314"/>
  <c r="G312"/>
  <c r="G310"/>
  <c r="G308"/>
  <c r="G306"/>
  <c r="G304"/>
  <c r="G302"/>
  <c r="G300"/>
  <c r="G298"/>
  <c r="G296"/>
  <c r="G294"/>
  <c r="G292"/>
  <c r="G290"/>
  <c r="G288"/>
  <c r="G286"/>
  <c r="G284"/>
  <c r="G282"/>
  <c r="G280"/>
  <c r="G278"/>
  <c r="G276"/>
  <c r="G274"/>
  <c r="G272"/>
  <c r="G270"/>
  <c r="G268"/>
  <c r="G266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275"/>
  <c r="G271"/>
  <c r="G267"/>
  <c r="G263"/>
  <c r="G259"/>
  <c r="G255"/>
  <c r="G251"/>
  <c r="G247"/>
  <c r="G243"/>
  <c r="G239"/>
  <c r="G235"/>
  <c r="G231"/>
  <c r="G227"/>
  <c r="G223"/>
  <c r="G219"/>
  <c r="G215"/>
  <c r="G211"/>
  <c r="G207"/>
  <c r="G203"/>
  <c r="G199"/>
  <c r="G195"/>
  <c r="G191"/>
  <c r="G187"/>
  <c r="G183"/>
  <c r="G179"/>
  <c r="G175"/>
  <c r="G171"/>
  <c r="G167"/>
  <c r="G163"/>
  <c r="G159"/>
  <c r="G155"/>
  <c r="G151"/>
  <c r="G147"/>
  <c r="G143"/>
  <c r="G139"/>
  <c r="G135"/>
  <c r="G131"/>
  <c r="G127"/>
  <c r="G123"/>
  <c r="G119"/>
  <c r="G115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G31"/>
  <c r="G27"/>
  <c r="G23"/>
  <c r="G19"/>
  <c r="G14" i="18" l="1"/>
  <c r="G12" i="19"/>
  <c r="G254" i="18"/>
  <c r="G246"/>
  <c r="G238"/>
  <c r="G222"/>
  <c r="G214"/>
  <c r="G210"/>
  <c r="G202"/>
  <c r="G138"/>
  <c r="G126"/>
  <c r="G94"/>
  <c r="G74"/>
  <c r="G66"/>
  <c r="G58"/>
  <c r="G26"/>
  <c r="G259"/>
  <c r="G251"/>
  <c r="G243"/>
  <c r="G235"/>
  <c r="G227"/>
  <c r="G219"/>
  <c r="G111"/>
  <c r="G103"/>
  <c r="G95"/>
  <c r="G87"/>
  <c r="G79"/>
  <c r="G71"/>
  <c r="G63"/>
  <c r="G55"/>
  <c r="G31"/>
  <c r="G19"/>
  <c r="G26" i="17"/>
  <c r="G40"/>
  <c r="G52"/>
  <c r="G66"/>
  <c r="G76"/>
  <c r="G90"/>
  <c r="G104"/>
  <c r="G116"/>
  <c r="G130"/>
  <c r="G140"/>
  <c r="G154"/>
  <c r="G168"/>
  <c r="G180"/>
  <c r="G194"/>
  <c r="G204"/>
  <c r="G218"/>
  <c r="G226"/>
  <c r="G34"/>
  <c r="G58"/>
  <c r="G98"/>
  <c r="G122"/>
  <c r="G162"/>
  <c r="G186"/>
  <c r="G222"/>
  <c r="G234"/>
  <c r="G398" i="16"/>
  <c r="G366"/>
  <c r="G334"/>
  <c r="G302"/>
  <c r="G270"/>
  <c r="G238"/>
  <c r="G206"/>
  <c r="G174"/>
  <c r="G142"/>
  <c r="G110"/>
  <c r="G78"/>
  <c r="G46"/>
  <c r="G419"/>
  <c r="G387"/>
  <c r="G355"/>
  <c r="G335"/>
  <c r="G303"/>
  <c r="G271"/>
  <c r="G239"/>
  <c r="G207"/>
  <c r="G175"/>
  <c r="G143"/>
  <c r="G111"/>
  <c r="G79"/>
  <c r="G47"/>
  <c r="G595" i="14"/>
  <c r="G495"/>
  <c r="G479"/>
  <c r="G455"/>
  <c r="G447"/>
  <c r="G683"/>
  <c r="G691"/>
  <c r="G699"/>
  <c r="G707"/>
  <c r="G715"/>
  <c r="G727"/>
  <c r="G735"/>
  <c r="G743"/>
  <c r="G751"/>
  <c r="G759"/>
  <c r="G767"/>
  <c r="G775"/>
  <c r="G783"/>
  <c r="G795"/>
  <c r="G803"/>
  <c r="G811"/>
  <c r="G819"/>
  <c r="G827"/>
  <c r="G835"/>
  <c r="G843"/>
  <c r="G851"/>
  <c r="G863"/>
  <c r="G871"/>
  <c r="G879"/>
  <c r="G887"/>
  <c r="G891"/>
  <c r="G899"/>
  <c r="G907"/>
  <c r="G915"/>
  <c r="G923"/>
  <c r="G927"/>
  <c r="G935"/>
  <c r="G943"/>
  <c r="G951"/>
  <c r="G959"/>
  <c r="G967"/>
  <c r="G975"/>
  <c r="G411"/>
  <c r="G379"/>
  <c r="G347"/>
  <c r="G315"/>
  <c r="G283"/>
  <c r="G235"/>
  <c r="G175"/>
  <c r="G679"/>
  <c r="G655"/>
  <c r="G423"/>
  <c r="G407"/>
  <c r="G391"/>
  <c r="G375"/>
  <c r="G359"/>
  <c r="G343"/>
  <c r="G327"/>
  <c r="G311"/>
  <c r="G295"/>
  <c r="G279"/>
  <c r="G263"/>
  <c r="G247"/>
  <c r="G231"/>
  <c r="G176"/>
  <c r="G172"/>
  <c r="G159"/>
  <c r="G131"/>
  <c r="G127"/>
  <c r="G635"/>
  <c r="G627"/>
  <c r="G619"/>
  <c r="G611"/>
  <c r="G591"/>
  <c r="G571"/>
  <c r="G563"/>
  <c r="G555"/>
  <c r="G547"/>
  <c r="G539"/>
  <c r="G531"/>
  <c r="G523"/>
  <c r="G515"/>
  <c r="G508"/>
  <c r="G499"/>
  <c r="G467"/>
  <c r="G439"/>
  <c r="G431"/>
  <c r="G603"/>
  <c r="G587"/>
  <c r="G579"/>
  <c r="G503"/>
  <c r="G487"/>
  <c r="G471"/>
  <c r="G463"/>
  <c r="G687"/>
  <c r="G695"/>
  <c r="G703"/>
  <c r="G711"/>
  <c r="G719"/>
  <c r="G723"/>
  <c r="G731"/>
  <c r="G739"/>
  <c r="G747"/>
  <c r="G755"/>
  <c r="G763"/>
  <c r="G771"/>
  <c r="G779"/>
  <c r="G787"/>
  <c r="G791"/>
  <c r="G799"/>
  <c r="G807"/>
  <c r="G815"/>
  <c r="G823"/>
  <c r="G831"/>
  <c r="G839"/>
  <c r="G847"/>
  <c r="G855"/>
  <c r="G859"/>
  <c r="G867"/>
  <c r="G875"/>
  <c r="G883"/>
  <c r="G895"/>
  <c r="G903"/>
  <c r="G911"/>
  <c r="G919"/>
  <c r="G931"/>
  <c r="G939"/>
  <c r="G947"/>
  <c r="G955"/>
  <c r="G963"/>
  <c r="G971"/>
  <c r="G979"/>
  <c r="G983"/>
  <c r="G427"/>
  <c r="G395"/>
  <c r="G363"/>
  <c r="G331"/>
  <c r="G299"/>
  <c r="G267"/>
  <c r="G251"/>
  <c r="G171"/>
  <c r="G167"/>
  <c r="G163"/>
  <c r="G135"/>
  <c r="G671"/>
  <c r="G663"/>
  <c r="G647"/>
  <c r="G639"/>
  <c r="G599"/>
  <c r="G507"/>
  <c r="G475"/>
  <c r="G15"/>
  <c r="G419"/>
  <c r="G403"/>
  <c r="G387"/>
  <c r="G371"/>
  <c r="G355"/>
  <c r="G339"/>
  <c r="G323"/>
  <c r="G307"/>
  <c r="G291"/>
  <c r="G275"/>
  <c r="G259"/>
  <c r="G243"/>
  <c r="G227"/>
  <c r="G155"/>
  <c r="G124"/>
  <c r="G119"/>
  <c r="G115"/>
  <c r="G111"/>
  <c r="G107"/>
  <c r="G103"/>
  <c r="G99"/>
  <c r="G95"/>
  <c r="G675"/>
  <c r="G667"/>
  <c r="G659"/>
  <c r="G651"/>
  <c r="G643"/>
  <c r="G636"/>
  <c r="G583"/>
  <c r="G491"/>
  <c r="G459"/>
  <c r="G158" i="15"/>
  <c r="G154"/>
  <c r="G150"/>
  <c r="G146"/>
  <c r="G107"/>
  <c r="G102"/>
  <c r="G98"/>
  <c r="G94"/>
  <c r="G90"/>
  <c r="G67"/>
  <c r="G63"/>
  <c r="G59"/>
  <c r="G55"/>
  <c r="G51"/>
  <c r="G46"/>
  <c r="G42"/>
  <c r="G22"/>
  <c r="G110"/>
  <c r="G106"/>
  <c r="G70"/>
  <c r="G66"/>
  <c r="G62"/>
  <c r="G58"/>
  <c r="G54"/>
  <c r="G50"/>
  <c r="G26"/>
  <c r="G16" i="12"/>
  <c r="G600" i="11"/>
  <c r="G388"/>
  <c r="G372"/>
  <c r="G356"/>
  <c r="G116"/>
  <c r="G100"/>
  <c r="G92"/>
  <c r="G80"/>
  <c r="G64"/>
  <c r="G48"/>
  <c r="G24"/>
  <c r="G392"/>
  <c r="G404"/>
  <c r="G412"/>
  <c r="G424"/>
  <c r="G436"/>
  <c r="G444"/>
  <c r="G452"/>
  <c r="G464"/>
  <c r="G476"/>
  <c r="G488"/>
  <c r="G500"/>
  <c r="G508"/>
  <c r="G520"/>
  <c r="G528"/>
  <c r="G124"/>
  <c r="G108"/>
  <c r="G72"/>
  <c r="G56"/>
  <c r="G20"/>
  <c r="G572"/>
  <c r="G604"/>
  <c r="G396"/>
  <c r="G400"/>
  <c r="G408"/>
  <c r="G416"/>
  <c r="G420"/>
  <c r="G428"/>
  <c r="G432"/>
  <c r="G440"/>
  <c r="G448"/>
  <c r="G456"/>
  <c r="G460"/>
  <c r="G468"/>
  <c r="G472"/>
  <c r="G480"/>
  <c r="G484"/>
  <c r="G492"/>
  <c r="G496"/>
  <c r="G504"/>
  <c r="G512"/>
  <c r="G516"/>
  <c r="G524"/>
  <c r="G576"/>
  <c r="G608"/>
  <c r="G612"/>
  <c r="G96"/>
  <c r="G40"/>
  <c r="G536"/>
  <c r="G540"/>
  <c r="G580"/>
  <c r="G584"/>
  <c r="G380"/>
  <c r="G364"/>
  <c r="G112"/>
  <c r="G88"/>
  <c r="G68"/>
  <c r="G52"/>
  <c r="G36"/>
  <c r="G28"/>
  <c r="G16"/>
  <c r="G34" i="10"/>
  <c r="G42"/>
  <c r="G50"/>
  <c r="G58"/>
  <c r="G66"/>
  <c r="G74"/>
  <c r="G82"/>
  <c r="G90"/>
  <c r="G98"/>
  <c r="G106"/>
  <c r="G242"/>
  <c r="G250"/>
  <c r="G19"/>
  <c r="G27"/>
  <c r="G35"/>
  <c r="G43"/>
  <c r="G51"/>
  <c r="G59"/>
  <c r="G67"/>
  <c r="G75"/>
  <c r="G83"/>
  <c r="G91"/>
  <c r="G99"/>
  <c r="G107"/>
  <c r="G115"/>
  <c r="G123"/>
  <c r="G131"/>
  <c r="G139"/>
  <c r="G147"/>
  <c r="G155"/>
  <c r="G163"/>
  <c r="G171"/>
  <c r="G179"/>
  <c r="G187"/>
  <c r="G195"/>
  <c r="G203"/>
  <c r="G211"/>
  <c r="G219"/>
  <c r="G227"/>
  <c r="G235"/>
  <c r="G243"/>
  <c r="G251"/>
  <c r="G259"/>
  <c r="G267"/>
  <c r="G50" i="8"/>
  <c r="G46"/>
  <c r="G42"/>
  <c r="G100"/>
  <c r="G92"/>
  <c r="G84"/>
  <c r="G72"/>
  <c r="G64"/>
  <c r="G40"/>
  <c r="G36"/>
  <c r="G32"/>
  <c r="G92" i="21"/>
  <c r="G96"/>
  <c r="G100"/>
  <c r="G116"/>
  <c r="G124"/>
  <c r="G132"/>
  <c r="G140"/>
  <c r="G148"/>
  <c r="G156"/>
  <c r="G164"/>
  <c r="G172"/>
  <c r="G180"/>
  <c r="G108"/>
  <c r="G185" i="6"/>
  <c r="G181"/>
  <c r="G177"/>
  <c r="G173"/>
  <c r="G169"/>
  <c r="G165"/>
  <c r="G161"/>
  <c r="G157"/>
  <c r="G153"/>
  <c r="G149"/>
  <c r="G145"/>
  <c r="G141"/>
  <c r="G137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G29"/>
  <c r="G25"/>
  <c r="G17"/>
  <c r="G18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G376" i="11"/>
  <c r="G360"/>
  <c r="G331"/>
  <c r="G299"/>
  <c r="G267"/>
  <c r="G235"/>
  <c r="G203"/>
  <c r="G171"/>
  <c r="G139"/>
  <c r="G25"/>
  <c r="G21"/>
  <c r="G15"/>
  <c r="G230" i="17"/>
  <c r="G214"/>
  <c r="G208"/>
  <c r="G198"/>
  <c r="G192"/>
  <c r="G182"/>
  <c r="G176"/>
  <c r="G166"/>
  <c r="G160"/>
  <c r="G150"/>
  <c r="G144"/>
  <c r="G134"/>
  <c r="G128"/>
  <c r="G118"/>
  <c r="G112"/>
  <c r="G102"/>
  <c r="G96"/>
  <c r="G86"/>
  <c r="G80"/>
  <c r="G70"/>
  <c r="G64"/>
  <c r="G54"/>
  <c r="G48"/>
  <c r="G38"/>
  <c r="G32"/>
  <c r="G22"/>
  <c r="G14" i="16"/>
  <c r="G421"/>
  <c r="G413"/>
  <c r="G405"/>
  <c r="G201" i="12"/>
  <c r="G193"/>
  <c r="G185"/>
  <c r="G177"/>
  <c r="G169"/>
  <c r="G161"/>
  <c r="G153"/>
  <c r="G145"/>
  <c r="G137"/>
  <c r="G129"/>
  <c r="G121"/>
  <c r="G113"/>
  <c r="G105"/>
  <c r="G97"/>
  <c r="G89"/>
  <c r="G81"/>
  <c r="G73"/>
  <c r="G65"/>
  <c r="G57"/>
  <c r="G49"/>
  <c r="G41"/>
  <c r="G33"/>
  <c r="G25"/>
  <c r="G17"/>
  <c r="G374" i="11"/>
  <c r="G358"/>
  <c r="G352"/>
  <c r="G325"/>
  <c r="G320"/>
  <c r="G293"/>
  <c r="G288"/>
  <c r="G261"/>
  <c r="G256"/>
  <c r="G229"/>
  <c r="G224"/>
  <c r="G197"/>
  <c r="G192"/>
  <c r="G165"/>
  <c r="G160"/>
  <c r="G133"/>
  <c r="G128"/>
  <c r="G347"/>
  <c r="G315"/>
  <c r="G283"/>
  <c r="G251"/>
  <c r="G219"/>
  <c r="G187"/>
  <c r="G155"/>
  <c r="G115"/>
  <c r="G110"/>
  <c r="G105"/>
  <c r="G101"/>
  <c r="G95"/>
  <c r="G37" i="12"/>
  <c r="G69"/>
  <c r="G101"/>
  <c r="G133"/>
  <c r="G165"/>
  <c r="G197"/>
  <c r="G341" i="11"/>
  <c r="G336"/>
  <c r="G309"/>
  <c r="G304"/>
  <c r="G277"/>
  <c r="G272"/>
  <c r="G245"/>
  <c r="G240"/>
  <c r="G213"/>
  <c r="G208"/>
  <c r="G181"/>
  <c r="G176"/>
  <c r="G149"/>
  <c r="G144"/>
  <c r="G67"/>
  <c r="G62"/>
  <c r="G58"/>
  <c r="G202" i="12"/>
  <c r="G198"/>
  <c r="G194"/>
  <c r="G190"/>
  <c r="G186"/>
  <c r="G182"/>
  <c r="G178"/>
  <c r="G174"/>
  <c r="G170"/>
  <c r="G166"/>
  <c r="G162"/>
  <c r="G158"/>
  <c r="G154"/>
  <c r="G150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G348" i="11"/>
  <c r="G343"/>
  <c r="G332"/>
  <c r="G327"/>
  <c r="G316"/>
  <c r="G311"/>
  <c r="G300"/>
  <c r="G295"/>
  <c r="G284"/>
  <c r="G279"/>
  <c r="G268"/>
  <c r="G263"/>
  <c r="G252"/>
  <c r="G247"/>
  <c r="G236"/>
  <c r="G231"/>
  <c r="G220"/>
  <c r="G215"/>
  <c r="G204"/>
  <c r="G199"/>
  <c r="G188"/>
  <c r="G183"/>
  <c r="G172"/>
  <c r="G167"/>
  <c r="G156"/>
  <c r="G151"/>
  <c r="G140"/>
  <c r="G135"/>
  <c r="G121"/>
  <c r="G117"/>
  <c r="G111"/>
  <c r="G106"/>
  <c r="G78"/>
  <c r="G73"/>
  <c r="G69"/>
  <c r="G63"/>
  <c r="G30"/>
  <c r="G26"/>
  <c r="G342" i="16"/>
  <c r="G301"/>
  <c r="G297"/>
  <c r="G278"/>
  <c r="G237"/>
  <c r="G233"/>
  <c r="G214"/>
  <c r="G173"/>
  <c r="G169"/>
  <c r="G150"/>
  <c r="G109"/>
  <c r="G105"/>
  <c r="G86"/>
  <c r="G45"/>
  <c r="G41"/>
  <c r="G22"/>
  <c r="G543" i="11"/>
  <c r="G123" i="14"/>
  <c r="G23" i="12"/>
  <c r="G31"/>
  <c r="G39"/>
  <c r="G47"/>
  <c r="G55"/>
  <c r="G63"/>
  <c r="G71"/>
  <c r="G79"/>
  <c r="G87"/>
  <c r="G95"/>
  <c r="G103"/>
  <c r="G111"/>
  <c r="G119"/>
  <c r="G127"/>
  <c r="G135"/>
  <c r="G143"/>
  <c r="G151"/>
  <c r="G159"/>
  <c r="G167"/>
  <c r="G175"/>
  <c r="G183"/>
  <c r="G191"/>
  <c r="G199"/>
  <c r="G532" i="11"/>
  <c r="G569"/>
  <c r="G578"/>
  <c r="G424" i="14"/>
  <c r="G420"/>
  <c r="G416"/>
  <c r="G412"/>
  <c r="G408"/>
  <c r="G404"/>
  <c r="G400"/>
  <c r="G396"/>
  <c r="G392"/>
  <c r="G388"/>
  <c r="G384"/>
  <c r="G380"/>
  <c r="G376"/>
  <c r="G372"/>
  <c r="G368"/>
  <c r="G364"/>
  <c r="G360"/>
  <c r="G356"/>
  <c r="G352"/>
  <c r="G348"/>
  <c r="G344"/>
  <c r="G340"/>
  <c r="G336"/>
  <c r="G332"/>
  <c r="G328"/>
  <c r="G324"/>
  <c r="G320"/>
  <c r="G316"/>
  <c r="G312"/>
  <c r="G308"/>
  <c r="G304"/>
  <c r="G300"/>
  <c r="G296"/>
  <c r="G292"/>
  <c r="G288"/>
  <c r="G284"/>
  <c r="G280"/>
  <c r="G276"/>
  <c r="G272"/>
  <c r="G268"/>
  <c r="G264"/>
  <c r="G260"/>
  <c r="G256"/>
  <c r="G252"/>
  <c r="G248"/>
  <c r="G244"/>
  <c r="G240"/>
  <c r="G236"/>
  <c r="G232"/>
  <c r="G228"/>
  <c r="G224"/>
  <c r="G158"/>
  <c r="G604"/>
  <c r="G476"/>
  <c r="G397" i="16"/>
  <c r="G389"/>
  <c r="G381"/>
  <c r="G373"/>
  <c r="G365"/>
  <c r="G357"/>
  <c r="G349"/>
  <c r="G345"/>
  <c r="G326"/>
  <c r="G285"/>
  <c r="G281"/>
  <c r="G262"/>
  <c r="G221"/>
  <c r="G217"/>
  <c r="G198"/>
  <c r="G157"/>
  <c r="G153"/>
  <c r="G134"/>
  <c r="G93"/>
  <c r="G89"/>
  <c r="G70"/>
  <c r="G29"/>
  <c r="G25"/>
  <c r="G680" i="14"/>
  <c r="G672"/>
  <c r="G664"/>
  <c r="G656"/>
  <c r="G648"/>
  <c r="G640"/>
  <c r="G632"/>
  <c r="G624"/>
  <c r="G616"/>
  <c r="G608"/>
  <c r="G600"/>
  <c r="G592"/>
  <c r="G584"/>
  <c r="G576"/>
  <c r="G568"/>
  <c r="G560"/>
  <c r="G552"/>
  <c r="G544"/>
  <c r="G536"/>
  <c r="G528"/>
  <c r="G520"/>
  <c r="G512"/>
  <c r="G504"/>
  <c r="G496"/>
  <c r="G488"/>
  <c r="G480"/>
  <c r="G472"/>
  <c r="G464"/>
  <c r="G456"/>
  <c r="G448"/>
  <c r="G440"/>
  <c r="G432"/>
  <c r="G179"/>
  <c r="G161"/>
  <c r="G137"/>
  <c r="G33" i="15"/>
  <c r="G27"/>
  <c r="G19"/>
  <c r="G355" i="11"/>
  <c r="G344"/>
  <c r="G339"/>
  <c r="G328"/>
  <c r="G323"/>
  <c r="G312"/>
  <c r="G307"/>
  <c r="G296"/>
  <c r="G291"/>
  <c r="G280"/>
  <c r="G275"/>
  <c r="G264"/>
  <c r="G259"/>
  <c r="G248"/>
  <c r="G243"/>
  <c r="G232"/>
  <c r="G227"/>
  <c r="G216"/>
  <c r="G211"/>
  <c r="G200"/>
  <c r="G195"/>
  <c r="G184"/>
  <c r="G179"/>
  <c r="G168"/>
  <c r="G163"/>
  <c r="G152"/>
  <c r="G147"/>
  <c r="G136"/>
  <c r="G131"/>
  <c r="G126"/>
  <c r="G122"/>
  <c r="G89"/>
  <c r="G85"/>
  <c r="G79"/>
  <c r="G74"/>
  <c r="G46"/>
  <c r="G41"/>
  <c r="G37"/>
  <c r="G31"/>
  <c r="G14" i="17"/>
  <c r="G219"/>
  <c r="G206"/>
  <c r="G190"/>
  <c r="G174"/>
  <c r="G158"/>
  <c r="G142"/>
  <c r="G126"/>
  <c r="G110"/>
  <c r="G94"/>
  <c r="G78"/>
  <c r="G62"/>
  <c r="G317" i="16"/>
  <c r="G313"/>
  <c r="G294"/>
  <c r="G253"/>
  <c r="G249"/>
  <c r="G230"/>
  <c r="G189"/>
  <c r="G185"/>
  <c r="G166"/>
  <c r="G125"/>
  <c r="G121"/>
  <c r="G102"/>
  <c r="G61"/>
  <c r="G57"/>
  <c r="G38"/>
  <c r="G575" i="11"/>
  <c r="G676" i="14"/>
  <c r="G660"/>
  <c r="G652"/>
  <c r="G644"/>
  <c r="G628"/>
  <c r="G620"/>
  <c r="G612"/>
  <c r="G596"/>
  <c r="G588"/>
  <c r="G580"/>
  <c r="G564"/>
  <c r="G556"/>
  <c r="G548"/>
  <c r="G532"/>
  <c r="G524"/>
  <c r="G516"/>
  <c r="G500"/>
  <c r="G492"/>
  <c r="G484"/>
  <c r="G468"/>
  <c r="G460"/>
  <c r="G452"/>
  <c r="G436"/>
  <c r="G428"/>
  <c r="G204" i="12"/>
  <c r="G200"/>
  <c r="G196"/>
  <c r="G192"/>
  <c r="G188"/>
  <c r="G184"/>
  <c r="G180"/>
  <c r="G176"/>
  <c r="G172"/>
  <c r="G168"/>
  <c r="G164"/>
  <c r="G160"/>
  <c r="G156"/>
  <c r="G152"/>
  <c r="G148"/>
  <c r="G144"/>
  <c r="G140"/>
  <c r="G136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G32"/>
  <c r="G28"/>
  <c r="G24"/>
  <c r="G20"/>
  <c r="G351" i="11"/>
  <c r="G340"/>
  <c r="G335"/>
  <c r="G324"/>
  <c r="G319"/>
  <c r="G308"/>
  <c r="G303"/>
  <c r="G292"/>
  <c r="G287"/>
  <c r="G276"/>
  <c r="G271"/>
  <c r="G260"/>
  <c r="G255"/>
  <c r="G244"/>
  <c r="G239"/>
  <c r="G228"/>
  <c r="G223"/>
  <c r="G212"/>
  <c r="G207"/>
  <c r="G196"/>
  <c r="G191"/>
  <c r="G180"/>
  <c r="G175"/>
  <c r="G164"/>
  <c r="G159"/>
  <c r="G148"/>
  <c r="G143"/>
  <c r="G132"/>
  <c r="G127"/>
  <c r="G94"/>
  <c r="G90"/>
  <c r="G57"/>
  <c r="G53"/>
  <c r="G47"/>
  <c r="G42"/>
  <c r="G333" i="16"/>
  <c r="G329"/>
  <c r="G310"/>
  <c r="G269"/>
  <c r="G265"/>
  <c r="G246"/>
  <c r="G205"/>
  <c r="G201"/>
  <c r="G182"/>
  <c r="G141"/>
  <c r="G137"/>
  <c r="G118"/>
  <c r="G77"/>
  <c r="G73"/>
  <c r="G54"/>
  <c r="G607" i="11"/>
  <c r="G91" i="14"/>
  <c r="G19"/>
  <c r="G143" i="15"/>
  <c r="G89"/>
  <c r="G71"/>
  <c r="G47"/>
  <c r="G134" i="14"/>
  <c r="G19" i="12"/>
  <c r="G27"/>
  <c r="G35"/>
  <c r="G43"/>
  <c r="G51"/>
  <c r="G59"/>
  <c r="G67"/>
  <c r="G75"/>
  <c r="G83"/>
  <c r="G91"/>
  <c r="G99"/>
  <c r="G107"/>
  <c r="G115"/>
  <c r="G123"/>
  <c r="G131"/>
  <c r="G139"/>
  <c r="G147"/>
  <c r="G155"/>
  <c r="G163"/>
  <c r="G171"/>
  <c r="G179"/>
  <c r="G187"/>
  <c r="G195"/>
  <c r="G203"/>
  <c r="G588" i="11"/>
  <c r="G596"/>
  <c r="G30" i="17"/>
  <c r="G46"/>
  <c r="G232"/>
  <c r="G152" i="14"/>
  <c r="G384" i="11"/>
  <c r="G382"/>
  <c r="G368"/>
  <c r="G366"/>
  <c r="G349"/>
  <c r="G333"/>
  <c r="G317"/>
  <c r="G301"/>
  <c r="G285"/>
  <c r="G269"/>
  <c r="G253"/>
  <c r="G237"/>
  <c r="G221"/>
  <c r="G205"/>
  <c r="G189"/>
  <c r="G173"/>
  <c r="G157"/>
  <c r="G141"/>
  <c r="G51"/>
  <c r="G668" i="14"/>
  <c r="G540"/>
  <c r="G125" i="11"/>
  <c r="G114"/>
  <c r="G93"/>
  <c r="G82"/>
  <c r="G61"/>
  <c r="G50"/>
  <c r="G29"/>
  <c r="G18"/>
  <c r="G426" i="16"/>
  <c r="G418"/>
  <c r="G410"/>
  <c r="G402"/>
  <c r="G394"/>
  <c r="G386"/>
  <c r="G378"/>
  <c r="G370"/>
  <c r="G362"/>
  <c r="G354"/>
  <c r="G346"/>
  <c r="G314"/>
  <c r="G282"/>
  <c r="G250"/>
  <c r="G218"/>
  <c r="G186"/>
  <c r="G154"/>
  <c r="G122"/>
  <c r="G90"/>
  <c r="G58"/>
  <c r="G26"/>
  <c r="G674" i="14"/>
  <c r="G666"/>
  <c r="G658"/>
  <c r="G650"/>
  <c r="G642"/>
  <c r="G634"/>
  <c r="G626"/>
  <c r="G618"/>
  <c r="G610"/>
  <c r="G602"/>
  <c r="G594"/>
  <c r="G586"/>
  <c r="G578"/>
  <c r="G570"/>
  <c r="G562"/>
  <c r="G554"/>
  <c r="G546"/>
  <c r="G538"/>
  <c r="G530"/>
  <c r="G522"/>
  <c r="G514"/>
  <c r="G506"/>
  <c r="G498"/>
  <c r="G490"/>
  <c r="G482"/>
  <c r="G474"/>
  <c r="G466"/>
  <c r="G458"/>
  <c r="G450"/>
  <c r="G442"/>
  <c r="G434"/>
  <c r="G39" i="15"/>
  <c r="G25"/>
  <c r="G109" i="11"/>
  <c r="G98"/>
  <c r="G77"/>
  <c r="G66"/>
  <c r="G45"/>
  <c r="G34"/>
  <c r="G16" i="16"/>
  <c r="G423"/>
  <c r="G415"/>
  <c r="G407"/>
  <c r="G399"/>
  <c r="G391"/>
  <c r="G383"/>
  <c r="G375"/>
  <c r="G367"/>
  <c r="G359"/>
  <c r="G351"/>
  <c r="G330"/>
  <c r="G298"/>
  <c r="G266"/>
  <c r="G234"/>
  <c r="G202"/>
  <c r="G170"/>
  <c r="G138"/>
  <c r="G106"/>
  <c r="G74"/>
  <c r="G42"/>
  <c r="G678" i="14"/>
  <c r="G670"/>
  <c r="G662"/>
  <c r="G654"/>
  <c r="G646"/>
  <c r="G638"/>
  <c r="G630"/>
  <c r="G622"/>
  <c r="G614"/>
  <c r="G606"/>
  <c r="G598"/>
  <c r="G590"/>
  <c r="G582"/>
  <c r="G574"/>
  <c r="G566"/>
  <c r="G558"/>
  <c r="G550"/>
  <c r="G542"/>
  <c r="G534"/>
  <c r="G526"/>
  <c r="G518"/>
  <c r="G510"/>
  <c r="G502"/>
  <c r="G494"/>
  <c r="G486"/>
  <c r="G478"/>
  <c r="G470"/>
  <c r="G462"/>
  <c r="G454"/>
  <c r="G446"/>
  <c r="G438"/>
  <c r="G430"/>
  <c r="G337" i="16"/>
  <c r="G321"/>
  <c r="G305"/>
  <c r="G289"/>
  <c r="G273"/>
  <c r="G257"/>
  <c r="G241"/>
  <c r="G225"/>
  <c r="G209"/>
  <c r="G193"/>
  <c r="G177"/>
  <c r="G161"/>
  <c r="G145"/>
  <c r="G129"/>
  <c r="G113"/>
  <c r="G97"/>
  <c r="G81"/>
  <c r="G65"/>
  <c r="G49"/>
  <c r="G33"/>
  <c r="G17"/>
  <c r="G135" i="15"/>
  <c r="G111"/>
  <c r="G341" i="16"/>
  <c r="G325"/>
  <c r="G309"/>
  <c r="G293"/>
  <c r="G277"/>
  <c r="G261"/>
  <c r="G245"/>
  <c r="G229"/>
  <c r="G213"/>
  <c r="G197"/>
  <c r="G181"/>
  <c r="G165"/>
  <c r="G149"/>
  <c r="G133"/>
  <c r="G117"/>
  <c r="G101"/>
  <c r="G85"/>
  <c r="G69"/>
  <c r="G53"/>
  <c r="G37"/>
  <c r="G21"/>
  <c r="G103" i="15"/>
  <c r="G79"/>
</calcChain>
</file>

<file path=xl/sharedStrings.xml><?xml version="1.0" encoding="utf-8"?>
<sst xmlns="http://schemas.openxmlformats.org/spreadsheetml/2006/main" count="1242" uniqueCount="686">
  <si>
    <t>PO - nep.</t>
  </si>
  <si>
    <t>příloha 1a</t>
  </si>
  <si>
    <t>příloha 1b</t>
  </si>
  <si>
    <t>příloha 2</t>
  </si>
  <si>
    <t>příloha 2a</t>
  </si>
  <si>
    <t>příloha 2c</t>
  </si>
  <si>
    <t>příloha 2b</t>
  </si>
  <si>
    <t>příloha 3</t>
  </si>
  <si>
    <t>příloha 4</t>
  </si>
  <si>
    <t>příloha 4a</t>
  </si>
  <si>
    <t>příloha 4b</t>
  </si>
  <si>
    <t>příloha 4c</t>
  </si>
  <si>
    <t>příloha 5</t>
  </si>
  <si>
    <t>příloha 5a</t>
  </si>
  <si>
    <t xml:space="preserve">0,89 Korekce výkonů dle odst.9) §4 vyhlášky </t>
  </si>
  <si>
    <t>Příloha 1a</t>
  </si>
  <si>
    <t>Příloha 2a</t>
  </si>
  <si>
    <t>Příloha 2b</t>
  </si>
  <si>
    <t>Příloha 2c</t>
  </si>
  <si>
    <t>Příloha 4a</t>
  </si>
  <si>
    <t>Příloha 4b</t>
  </si>
  <si>
    <t>Příloha 4c</t>
  </si>
  <si>
    <t>Příloha 5a</t>
  </si>
  <si>
    <t>Příloha 1</t>
  </si>
  <si>
    <t>1 dítě v mateřské škole nebo třídě s celodenním provozem</t>
  </si>
  <si>
    <t>do 12 dětí</t>
  </si>
  <si>
    <t>od 13 do 18 dětí</t>
  </si>
  <si>
    <t>od 19 do 24 dětí</t>
  </si>
  <si>
    <t>od 25 do 56 dětí</t>
  </si>
  <si>
    <t>od 57 do 106 dětí</t>
  </si>
  <si>
    <t>od 107</t>
  </si>
  <si>
    <t>počet dětí/ žáků</t>
  </si>
  <si>
    <t>do 12</t>
  </si>
  <si>
    <t>Příloha 2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</si>
  <si>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</si>
  <si>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</si>
  <si>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3</t>
  </si>
  <si>
    <t>1 žák v základní škole tvořené pouze třídami prvního stupně</t>
  </si>
  <si>
    <t>do 9 žáků</t>
  </si>
  <si>
    <t>od 10 do 15 žáků</t>
  </si>
  <si>
    <t>od 16 do 21 žáků</t>
  </si>
  <si>
    <t>od 100</t>
  </si>
  <si>
    <t>do 9</t>
  </si>
  <si>
    <t>Příloha 4</t>
  </si>
  <si>
    <t>1 žák v prvním stupni základní školy tvořené oběma stupni</t>
  </si>
  <si>
    <t>Np - 1. st.</t>
  </si>
  <si>
    <t>od 150 do 230 žáků</t>
  </si>
  <si>
    <t>od 231 do 320 žáků</t>
  </si>
  <si>
    <t>od 321 do 399 žáků</t>
  </si>
  <si>
    <t>od 400</t>
  </si>
  <si>
    <t>Příloha 5</t>
  </si>
  <si>
    <t>1 žák v druhém stupni základní školy tvořené oběma stupni</t>
  </si>
  <si>
    <t>Np - 2. st.</t>
  </si>
  <si>
    <t>od 116 do 160 žáků</t>
  </si>
  <si>
    <t>od 161 do 210 žáků</t>
  </si>
  <si>
    <t>od 211 do 320 žáků</t>
  </si>
  <si>
    <t>1 žák v základní škole tvořené oběma stupni - nepedagogové</t>
  </si>
  <si>
    <t>od 754</t>
  </si>
  <si>
    <t>1 žák ve školní družině</t>
  </si>
  <si>
    <t>do 29 stravovaných</t>
  </si>
  <si>
    <t>od 30 stravovaných</t>
  </si>
  <si>
    <t>do 29</t>
  </si>
  <si>
    <t>do 12 stravovaných</t>
  </si>
  <si>
    <t>1 stravovaný zároveň jemuž je poskytován oběd a večeře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</si>
  <si>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</si>
  <si>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§/ písm</t>
  </si>
  <si>
    <t>Jednotka výkonu dle vyhlášky č. 492/2005 Sb., o krajských normativech</t>
  </si>
  <si>
    <t>§ 1)</t>
  </si>
  <si>
    <t>Předškolní vzdělávání</t>
  </si>
  <si>
    <t>a)</t>
  </si>
  <si>
    <t>Ln(x)+8,803</t>
  </si>
  <si>
    <t>0,0015*x+12,74285</t>
  </si>
  <si>
    <t>2*(Ln(x)+8,803)</t>
  </si>
  <si>
    <t>2*(0,0015*x+12,74285)</t>
  </si>
  <si>
    <t>b)</t>
  </si>
  <si>
    <t>2,5*(Ln(x)+8,803)</t>
  </si>
  <si>
    <t>2,5*(0,0015*x+12,74285)</t>
  </si>
  <si>
    <t>Základní vzdělávání</t>
  </si>
  <si>
    <t>d)</t>
  </si>
  <si>
    <t>e)</t>
  </si>
  <si>
    <t>0,007*x+17,63</t>
  </si>
  <si>
    <t>f)</t>
  </si>
  <si>
    <t>e,f)</t>
  </si>
  <si>
    <t>j)</t>
  </si>
  <si>
    <t>Základní umělecké školy</t>
  </si>
  <si>
    <t>k)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</si>
  <si>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</si>
  <si>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</si>
  <si>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</si>
  <si>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</si>
  <si>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</si>
  <si>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q)</t>
  </si>
  <si>
    <t>1,12233*Ln(x)+26,078</t>
  </si>
  <si>
    <t>p)</t>
  </si>
  <si>
    <t>o)</t>
  </si>
  <si>
    <t>s)</t>
  </si>
  <si>
    <t>Školní stravování</t>
  </si>
  <si>
    <t>s),  2)</t>
  </si>
  <si>
    <t>s),  1)</t>
  </si>
  <si>
    <t>s),  3)</t>
  </si>
  <si>
    <t>s),  4)</t>
  </si>
  <si>
    <t>(10,899*Ln(x)+x/200)*1,667</t>
  </si>
  <si>
    <t>koeficient</t>
  </si>
  <si>
    <t>v případě, že výuka je zajišťována jinou nežli denní formou:</t>
  </si>
  <si>
    <t xml:space="preserve">Počet jednotek výkonu ve školní jídelně dle § 1 písm. s) vyhlášky o krajských normativech </t>
  </si>
  <si>
    <t>bude stanoven v souladu s § 4 odst. 9) opravným koeficientem</t>
  </si>
  <si>
    <t>Příplatky na zdravotní postižení dle § 3 vyhlášky:</t>
  </si>
  <si>
    <t>kategorie těžkého zdravotního postižení</t>
  </si>
  <si>
    <t>zdravotního postižení, uvedené v §3 odst. 8)</t>
  </si>
  <si>
    <t>pro druhy zdravotního postižení, uvedené v § 3 odst. 8)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</si>
  <si>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</si>
  <si>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</si>
  <si>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</si>
  <si>
    <r>
      <t xml:space="preserve">mateřská škola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</si>
  <si>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</si>
  <si>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</si>
  <si>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</si>
  <si>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</si>
  <si>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</si>
  <si>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</si>
  <si>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</si>
  <si>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</si>
  <si>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</si>
  <si>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</si>
  <si>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</si>
  <si>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</si>
  <si>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</si>
  <si>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</si>
  <si>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</si>
  <si>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</si>
  <si>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</si>
  <si>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</si>
  <si>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</si>
  <si>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</si>
  <si>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</si>
  <si>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</si>
  <si>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106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</si>
  <si>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</si>
  <si>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ŠJ - vývařovnu:</t>
  </si>
  <si>
    <t>ŠJ -výdejnu:</t>
  </si>
  <si>
    <t>odst. 6a): (třídy, školy)</t>
  </si>
  <si>
    <t>odst. 6c): (praktická škola)</t>
  </si>
  <si>
    <t xml:space="preserve">dálková forma </t>
  </si>
  <si>
    <t>večerní forma</t>
  </si>
  <si>
    <t>distanční forma</t>
  </si>
  <si>
    <t>odst. 6d): (škola při zdravotním zařízení)</t>
  </si>
  <si>
    <t>odst. 6e): (školní družina v ZŠ speciální)</t>
  </si>
  <si>
    <t>odst. 6g): (ubytovaný se zdravotním postižením)</t>
  </si>
  <si>
    <t>odst. 6b): (individuální integrace)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</si>
  <si>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</si>
  <si>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</si>
  <si>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</si>
  <si>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Rozdělení rozpočtu pro školní jídelnu</t>
  </si>
  <si>
    <t>V případě školy, v níž lze plnit povinnou školní docházku - dle § 38 školského zákona</t>
  </si>
  <si>
    <t>na žáka plnícího povinnou školní docházku v zahraničí</t>
  </si>
  <si>
    <t>na žáka individuálně vzdělávaného</t>
  </si>
  <si>
    <t xml:space="preserve">na žáka vzdělávaného podle individuálního vzdělávacího plánu </t>
  </si>
  <si>
    <t>V případě střední školy, konzervatoře, VOŠ (nejedná li se o případ mimořádně nadaných nebo se spec.vzděl.potřebami)</t>
  </si>
  <si>
    <t>Np</t>
  </si>
  <si>
    <t>No</t>
  </si>
  <si>
    <t>1.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</si>
  <si>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</si>
  <si>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</si>
  <si>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</si>
  <si>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</si>
  <si>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</si>
  <si>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</si>
  <si>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</si>
  <si>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</si>
  <si>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</si>
  <si>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</si>
  <si>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</si>
  <si>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</si>
  <si>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 xml:space="preserve"> - není koeficient aplikován</t>
  </si>
  <si>
    <t xml:space="preserve">rozdíl - od ±1,0 do ±1,5 (včetně) - při nižším průměrném stupni je koeficient </t>
  </si>
  <si>
    <t xml:space="preserve">                                                    - při vyšším průměrném stupni je koeficient </t>
  </si>
  <si>
    <t xml:space="preserve">                                                 - při vyšším průměrném stupni je koeficient </t>
  </si>
  <si>
    <t>g)</t>
  </si>
  <si>
    <r>
      <t xml:space="preserve">žák v </t>
    </r>
    <r>
      <rPr>
        <b/>
        <sz val="10"/>
        <rFont val="Arial"/>
        <family val="2"/>
      </rPr>
      <t>základní škole speciální</t>
    </r>
  </si>
  <si>
    <t>r)</t>
  </si>
  <si>
    <t>Domovy mládeže</t>
  </si>
  <si>
    <t>t),  1)</t>
  </si>
  <si>
    <t>1 ubytovaný v domově mládeže, který se zároveň vzdělává ve střední škole nebo konzervatoři</t>
  </si>
  <si>
    <t>t),  2)</t>
  </si>
  <si>
    <t xml:space="preserve">1 ubytovaný v domově mládeže, který se zároveň vzdělává ve vyšší odborné škole </t>
  </si>
  <si>
    <t>(1,1233*Ln(x)+17)*1,11</t>
  </si>
  <si>
    <t>Internáty</t>
  </si>
  <si>
    <t>u),  1)</t>
  </si>
  <si>
    <t>1 ubytovaný  dle § 1, písm.u) odst. 1)</t>
  </si>
  <si>
    <t>u),  2)</t>
  </si>
  <si>
    <t>1 ubytovaný  dle § 1, písm.u) odst. 2)</t>
  </si>
  <si>
    <t xml:space="preserve">v)  </t>
  </si>
  <si>
    <t>Dětský domov</t>
  </si>
  <si>
    <t>m)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</si>
  <si>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</si>
  <si>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</si>
  <si>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>Kč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</si>
  <si>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</si>
  <si>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</si>
  <si>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</si>
  <si>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</si>
  <si>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PP - ped.</t>
  </si>
  <si>
    <t>PO - ost.</t>
  </si>
  <si>
    <t>Základní částka na jednotku výkonu</t>
  </si>
  <si>
    <t xml:space="preserve">ONIV </t>
  </si>
  <si>
    <t>druh školy, zařízení/obor vzdělání</t>
  </si>
  <si>
    <t xml:space="preserve">pedagogického </t>
  </si>
  <si>
    <t xml:space="preserve">nepedagogického </t>
  </si>
  <si>
    <t>příloha 1</t>
  </si>
  <si>
    <t>příloha3</t>
  </si>
  <si>
    <t>Příplatky a opravné koeficienty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</si>
  <si>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</si>
  <si>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</si>
  <si>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1 dítě v mateřské škole nebo třídě s polodenním provozem</t>
  </si>
  <si>
    <t>Příloha 1b</t>
  </si>
  <si>
    <t>1 dítě v MŠ s omezenou délkou docházky</t>
  </si>
  <si>
    <t>Zásady uplatnění opravného koeficientu podle odst. 5 § 4 vyhlášky MŠMT č. 492/2005 o krajských normativech.</t>
  </si>
  <si>
    <t>školní družiny a školní kluby</t>
  </si>
  <si>
    <t>do 152 žáků</t>
  </si>
  <si>
    <t>od 153 do 753 žáků</t>
  </si>
  <si>
    <t>do 152</t>
  </si>
  <si>
    <t>Příplatek je násobkem základní částky pro druhy zdravotního postižení, uvedené v § 3 odst. 8)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</si>
  <si>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</si>
  <si>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</si>
  <si>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(10,899*Ln(x) +x/200)*1,667</t>
  </si>
  <si>
    <t>od 321</t>
  </si>
  <si>
    <t>od 13 do 160 stravovaných</t>
  </si>
  <si>
    <t>od 161 stravovaných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</si>
  <si>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</si>
  <si>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do 69 žáků</t>
  </si>
  <si>
    <t>od 70 do 115 žáků</t>
  </si>
  <si>
    <t>h)</t>
  </si>
  <si>
    <t>0,022*x+14,445</t>
  </si>
  <si>
    <t>0,0045*x+18,455</t>
  </si>
  <si>
    <r>
      <t xml:space="preserve"> -0,00000887*x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+0,119111*x +0,1</t>
    </r>
  </si>
  <si>
    <t>0,00981*x+11,08</t>
  </si>
  <si>
    <t>0,01*x+11,08</t>
  </si>
  <si>
    <t>0,0095*x+11,18</t>
  </si>
  <si>
    <t>od 22 do 44 žáků</t>
  </si>
  <si>
    <t>od 45 do 99 žáků</t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</si>
  <si>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</si>
  <si>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</si>
  <si>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</si>
  <si>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Zákon č. 117/1995 Sb., ve znění pozdějších předpisů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</si>
  <si>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</si>
  <si>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t>do 69</t>
  </si>
  <si>
    <t>§</t>
  </si>
  <si>
    <t>4,83*Ln(x)-3,5</t>
  </si>
  <si>
    <t>3,95*Ln(x*0,51)+1,3</t>
  </si>
  <si>
    <t>2,98*Ln(x*0,86)+2</t>
  </si>
  <si>
    <t>13,64+0,04*x-2,5</t>
  </si>
  <si>
    <t>0,73*(6,558*Ln(x)-4)</t>
  </si>
  <si>
    <t>1,11*(1,1233*Ln(x)+17)</t>
  </si>
  <si>
    <t>do 22 ubytovaných včetně</t>
  </si>
  <si>
    <t>od 23 do 275 ubyt. včetně</t>
  </si>
  <si>
    <t>od 276 ubytovaných</t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</si>
  <si>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</si>
  <si>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t>odst. 6f): (školní družina v oddělení pouze pro žáky se zdravotním postižením</t>
  </si>
  <si>
    <t>lehké a středně těžké mentální postižení, vady řeči, vývoj. poruchy učení a chování, sluch. postižení, zrakové a tělesné postižení</t>
  </si>
  <si>
    <t>kategorie těžkého zdravotního postižení, postižení více vadami a autismem</t>
  </si>
  <si>
    <t>1 stravovaný zároveň se vzdělávající v MŠ - oběd+doplňkové jídlo</t>
  </si>
  <si>
    <t>1 stravovaný zároveň se vzdělávající v ZŠ, SŠ - oběd</t>
  </si>
  <si>
    <t>1 stravovaný zároveň jemuž jsou poskytovány strav. služby kromě oběda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</si>
  <si>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</si>
  <si>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</si>
  <si>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</si>
  <si>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>žák základní školy, o</t>
    </r>
    <r>
      <rPr>
        <b/>
        <sz val="10"/>
        <rFont val="Arial"/>
        <family val="2"/>
      </rPr>
      <t>d 22 do 44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</si>
  <si>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45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</si>
  <si>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</si>
  <si>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</si>
  <si>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</si>
  <si>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</si>
  <si>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</si>
  <si>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</si>
  <si>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</si>
  <si>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</si>
  <si>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115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</si>
  <si>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116 až 160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</si>
  <si>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</si>
  <si>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</si>
  <si>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</si>
  <si>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</si>
  <si>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</si>
  <si>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</si>
  <si>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vzdělání, žák kursu pro získání základů vzdělání</t>
    </r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</si>
  <si>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</si>
  <si>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</si>
  <si>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r>
      <t xml:space="preserve">stravovaný podle § 1 písm.s),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</si>
  <si>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</si>
  <si>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</si>
  <si>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r>
      <t xml:space="preserve">stravovaný podle § 1 písm.s),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</si>
  <si>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písm.s),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</si>
  <si>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r>
      <t xml:space="preserve">stravovaný podle § 1 písm.s),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</si>
  <si>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písm.s),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</si>
  <si>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r>
      <t xml:space="preserve">stravovaný podle § 1 písm.s), odst.4)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</si>
  <si>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písm.s), odst.4)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</si>
  <si>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</si>
  <si>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2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</si>
  <si>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r>
      <t xml:space="preserve">3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</si>
  <si>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do 88 žáků</t>
  </si>
  <si>
    <t>od 89 do 149 žáků</t>
  </si>
  <si>
    <t>do 88</t>
  </si>
  <si>
    <t>rozdíl - do ±0,5 (včetně)</t>
  </si>
  <si>
    <t xml:space="preserve">rozdíl - od ±0,5 do ±1,0 (včetně) - při nižším průměrném stupni je koeficient </t>
  </si>
  <si>
    <t xml:space="preserve">rozdíl - nad ±1,5                          - při nižším průměrném stupni je koeficient </t>
  </si>
  <si>
    <t xml:space="preserve">Ukazatel prům. počtu výkonů na 1 zaměstnance </t>
  </si>
  <si>
    <t>Obor</t>
  </si>
  <si>
    <t>Obor - název</t>
  </si>
  <si>
    <t>Průměr. plat Ped.</t>
  </si>
  <si>
    <t>Průměr. plat Neped.</t>
  </si>
  <si>
    <t>ZČ na jedn. výkonu</t>
  </si>
  <si>
    <t>x</t>
  </si>
  <si>
    <t>obor vzdělání</t>
  </si>
  <si>
    <t>Gymnázia</t>
  </si>
  <si>
    <t>Konzervatoř</t>
  </si>
  <si>
    <t>8244N001</t>
  </si>
  <si>
    <t>8245N001</t>
  </si>
  <si>
    <t>VOŠ</t>
  </si>
  <si>
    <t>2647N05</t>
  </si>
  <si>
    <t>2647N05 - Informační a komunikační technologie</t>
  </si>
  <si>
    <t>3641N04</t>
  </si>
  <si>
    <t>3641N04 - Stavebnictví</t>
  </si>
  <si>
    <t>5341N11</t>
  </si>
  <si>
    <t>5341N11 - Diplomovaná všeobecná sestra</t>
  </si>
  <si>
    <t>5341N41</t>
  </si>
  <si>
    <t>5341N41 - Diplomovaný nutriční terapeut</t>
  </si>
  <si>
    <t>5343N11</t>
  </si>
  <si>
    <t>5343N11 - Diplomovaný farmaceutický asistent</t>
  </si>
  <si>
    <t>5343N21</t>
  </si>
  <si>
    <t>5343N21 - Diplomovaný zdravotní laborant</t>
  </si>
  <si>
    <t>6341N03</t>
  </si>
  <si>
    <t>6341N22</t>
  </si>
  <si>
    <t xml:space="preserve">6341N22 - Účetnictví a daně                                                               </t>
  </si>
  <si>
    <t>6343N03</t>
  </si>
  <si>
    <t xml:space="preserve">6343N03 - Bankovnictví                                                                    </t>
  </si>
  <si>
    <t>6431N11</t>
  </si>
  <si>
    <t>6431N11 - Management dopravy</t>
  </si>
  <si>
    <t>7532N01</t>
  </si>
  <si>
    <t xml:space="preserve">7532N01 - Sociální práce                                                                  </t>
  </si>
  <si>
    <t>Střední škola - teoretické vyučování</t>
  </si>
  <si>
    <t>7862C002</t>
  </si>
  <si>
    <t>7862C002 - Praktická škola dvouletá</t>
  </si>
  <si>
    <t>2351E01</t>
  </si>
  <si>
    <t xml:space="preserve">2351E01 - Strojírenské práce                                                              </t>
  </si>
  <si>
    <t>2651E001</t>
  </si>
  <si>
    <t>2651E001 - Elektrotechnické a strojně montážní práce</t>
  </si>
  <si>
    <t>2651E502</t>
  </si>
  <si>
    <t>2651E502 - Elektrotechnická výroba</t>
  </si>
  <si>
    <t>2951E01</t>
  </si>
  <si>
    <t xml:space="preserve">2951E01 - Potravinářská výroba                                                            </t>
  </si>
  <si>
    <t>3159E01</t>
  </si>
  <si>
    <t xml:space="preserve">3159E01 - Šití oděvů                                                                      </t>
  </si>
  <si>
    <t>3657E005</t>
  </si>
  <si>
    <t>3657E005 - Malířské, lakýrnické a natěračské práce - malířské a natěračské práce</t>
  </si>
  <si>
    <t>3664E002</t>
  </si>
  <si>
    <t>3664E002 - Tesařské a truhlářské práce - tesařské práce</t>
  </si>
  <si>
    <t>3664E01</t>
  </si>
  <si>
    <t xml:space="preserve">3664E01 - Tesařské práce                                                                  </t>
  </si>
  <si>
    <t>3667E001</t>
  </si>
  <si>
    <t>3667E001 - Zednické práce</t>
  </si>
  <si>
    <t>3667E01</t>
  </si>
  <si>
    <t xml:space="preserve">3667E01 - Zednické práce                                                                  </t>
  </si>
  <si>
    <t>4152E01</t>
  </si>
  <si>
    <t xml:space="preserve">4152E01 - Zahradnické práce                                                               </t>
  </si>
  <si>
    <t>4155E01</t>
  </si>
  <si>
    <t xml:space="preserve">4155E01 - Opravářské práce                                                                </t>
  </si>
  <si>
    <t>6551E01</t>
  </si>
  <si>
    <t xml:space="preserve">6551E01 - Stravovací a ubytovací služby                                                   </t>
  </si>
  <si>
    <t>6551E02</t>
  </si>
  <si>
    <t xml:space="preserve">6551E02 - Práce ve stravování                                                             </t>
  </si>
  <si>
    <t>6651E01</t>
  </si>
  <si>
    <t xml:space="preserve">6651E01 - Prodavačské práce                                                               </t>
  </si>
  <si>
    <t>6954E01</t>
  </si>
  <si>
    <t xml:space="preserve">6954E01 - Provozní služby                                                                 </t>
  </si>
  <si>
    <t>6955E005</t>
  </si>
  <si>
    <t>6955E005 - Práce ve zdravotnických a sociálních zařízeních - pečovatelské práce</t>
  </si>
  <si>
    <t>7541E01</t>
  </si>
  <si>
    <t xml:space="preserve">7541E01 - Pečovatelské služby                                                             </t>
  </si>
  <si>
    <t>2351H01</t>
  </si>
  <si>
    <t xml:space="preserve">2351H01 - Strojní mechanik                                                                </t>
  </si>
  <si>
    <t>2352H01</t>
  </si>
  <si>
    <t>2352H01 - Nástrojař</t>
  </si>
  <si>
    <t>2355H01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</si>
  <si>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</si>
  <si>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</si>
  <si>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</si>
  <si>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</si>
  <si>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2356H01 - Obráběč kovů</t>
  </si>
  <si>
    <t>2357H01</t>
  </si>
  <si>
    <t xml:space="preserve">2357H01 - Kovář                                                                           </t>
  </si>
  <si>
    <t>2361H01</t>
  </si>
  <si>
    <t xml:space="preserve">2361H01 - Autolakýrník                                                                    </t>
  </si>
  <si>
    <t>2368H01</t>
  </si>
  <si>
    <t>2368H01 - Mechanik opravář motorových vozidel</t>
  </si>
  <si>
    <t>2651H01</t>
  </si>
  <si>
    <t>2651H01 - Elektrikář</t>
  </si>
  <si>
    <t>2651H02</t>
  </si>
  <si>
    <t>2651H02 - Elektrikář - silnoproud</t>
  </si>
  <si>
    <t>2652H01</t>
  </si>
  <si>
    <t xml:space="preserve">2652H01 - Elektromechanik pro zařízení a přístroje                                        </t>
  </si>
  <si>
    <t>2657H01</t>
  </si>
  <si>
    <t>2657H01 - Autoelektrikář</t>
  </si>
  <si>
    <t>2857H01</t>
  </si>
  <si>
    <t xml:space="preserve">2857H01 - Výrobce a dekoratér keramiky                                                    </t>
  </si>
  <si>
    <t>2953H01</t>
  </si>
  <si>
    <t>2953H01 - Pekař</t>
  </si>
  <si>
    <t>2954H01</t>
  </si>
  <si>
    <t xml:space="preserve">2954H01 - Cukrář                                                                          </t>
  </si>
  <si>
    <t>2956H01</t>
  </si>
  <si>
    <t>2956H01 - Řezník - uzenář</t>
  </si>
  <si>
    <t>3356H01</t>
  </si>
  <si>
    <t>3356H01 - Truhlář</t>
  </si>
  <si>
    <t>3359H01</t>
  </si>
  <si>
    <t>3359H01 - Čalouník</t>
  </si>
  <si>
    <t>3652H01</t>
  </si>
  <si>
    <t>3652H01 - Instalatér</t>
  </si>
  <si>
    <t>3664H01</t>
  </si>
  <si>
    <t>3664H01 - Tesař</t>
  </si>
  <si>
    <t>3667H003</t>
  </si>
  <si>
    <t>3667H003 - Kamnář</t>
  </si>
  <si>
    <t>3667H01</t>
  </si>
  <si>
    <t>3667H01 - Zedník</t>
  </si>
  <si>
    <t>3669H01</t>
  </si>
  <si>
    <t>3669H01 - Pokrývač</t>
  </si>
  <si>
    <t>3752H01</t>
  </si>
  <si>
    <t>3752H01 - Železničář</t>
  </si>
  <si>
    <t>3941H01</t>
  </si>
  <si>
    <t>3941H01 - Malíř a lakýrník</t>
  </si>
  <si>
    <t>4154H01</t>
  </si>
  <si>
    <t xml:space="preserve">4154H01 - Podkovář a zemědělský kovář                                                     </t>
  </si>
  <si>
    <t>4155H01</t>
  </si>
  <si>
    <t>4155H01 - Opravář zemědělských strojů</t>
  </si>
  <si>
    <t>4156H01</t>
  </si>
  <si>
    <t xml:space="preserve">4156H01 - Lesní mechanizátor                                                              </t>
  </si>
  <si>
    <t>5341H01</t>
  </si>
  <si>
    <t xml:space="preserve">5341H01 - Ošetřovatel                                                                     </t>
  </si>
  <si>
    <t>6551H01</t>
  </si>
  <si>
    <t>6551H01 - Kuchař - číšník</t>
  </si>
  <si>
    <t>6651H01</t>
  </si>
  <si>
    <t xml:space="preserve">6651H01 - Prodavač                                                                        </t>
  </si>
  <si>
    <t>6652H01</t>
  </si>
  <si>
    <t>6652H01 - Aranžér</t>
  </si>
  <si>
    <t>6951H01</t>
  </si>
  <si>
    <t>6951H01 - Kadeřník</t>
  </si>
  <si>
    <t>6953H003</t>
  </si>
  <si>
    <t>6953H003 - Provoz služeb</t>
  </si>
  <si>
    <t>2343L506</t>
  </si>
  <si>
    <t>2343L506 - Provozní technika</t>
  </si>
  <si>
    <t>2344L001</t>
  </si>
  <si>
    <t>2344L001 - Mechanik strojů a zařízení</t>
  </si>
  <si>
    <t>2345L001</t>
  </si>
  <si>
    <t>2345L001 - Mechanik seřizovač</t>
  </si>
  <si>
    <t>2345L01</t>
  </si>
  <si>
    <t xml:space="preserve">2345L01 - Mechanik seřizovač                                                              </t>
  </si>
  <si>
    <t>2641L01</t>
  </si>
  <si>
    <t xml:space="preserve">2641L01 - Mechanik elektrotechnik                                                         </t>
  </si>
  <si>
    <t>2641L501</t>
  </si>
  <si>
    <t>2641L501 - Elektrotechnika</t>
  </si>
  <si>
    <t>2641L506</t>
  </si>
  <si>
    <t>2641L506 - Provozní elektrotechnika</t>
  </si>
  <si>
    <t>2642L001</t>
  </si>
  <si>
    <t>2642L001 - Mechanik silnoproudých zařízení</t>
  </si>
  <si>
    <t>2643L001</t>
  </si>
  <si>
    <t>2643L001 - Mechanik elektronik</t>
  </si>
  <si>
    <t>2846L501</t>
  </si>
  <si>
    <t>2846L501 - Keramický průmysl</t>
  </si>
  <si>
    <t>3143L501</t>
  </si>
  <si>
    <t xml:space="preserve">3143L501 - Oděvnictví                                                                      </t>
  </si>
  <si>
    <t>3941L01</t>
  </si>
  <si>
    <t>3941L01 - Autotronik</t>
  </si>
  <si>
    <t>3941L002</t>
  </si>
  <si>
    <t>3941L002 - Mechanik instalatérských a elektrotechnických zařízení budov</t>
  </si>
  <si>
    <t>3941L02</t>
  </si>
  <si>
    <t xml:space="preserve">3941L02 - Mechanik instalatérských a elektrotechnických zařízení                          </t>
  </si>
  <si>
    <t>6441L524</t>
  </si>
  <si>
    <t>6441L524 - Podnikání</t>
  </si>
  <si>
    <t>6441L51</t>
  </si>
  <si>
    <t xml:space="preserve">6441L51 - Podnikání                                                                       </t>
  </si>
  <si>
    <t>6541L01</t>
  </si>
  <si>
    <t>6541L01 - Gastronomie</t>
  </si>
  <si>
    <t>6541L504</t>
  </si>
  <si>
    <t>6541L504 - Společné stravování</t>
  </si>
  <si>
    <t>6641L01</t>
  </si>
  <si>
    <t>6641L01 - Obchodník</t>
  </si>
  <si>
    <t>6641L501</t>
  </si>
  <si>
    <t>6641L501 - Provoz obchodu</t>
  </si>
  <si>
    <t>6941L01</t>
  </si>
  <si>
    <t xml:space="preserve">6941L01 - Kosmetické služby                                                               </t>
  </si>
  <si>
    <t>8251L003</t>
  </si>
  <si>
    <t>8251L003 - Uměleckořemeslné zpracování kovů - práce kovářské a zámečnické</t>
  </si>
  <si>
    <t>8251L01</t>
  </si>
  <si>
    <t xml:space="preserve">8251L01 - Uměleckořemeslné zpracování kovů                                                </t>
  </si>
  <si>
    <t>8251L006</t>
  </si>
  <si>
    <t>8251L006 - Uměleckořemeslné zpracování dřeva - práce truhlářské</t>
  </si>
  <si>
    <t>8251L02</t>
  </si>
  <si>
    <t xml:space="preserve">8251L02 - Uměleckořemeslné zpracování dřeva                                               </t>
  </si>
  <si>
    <t>8251L014</t>
  </si>
  <si>
    <t>8251L014 - Uměleckořemeslné zpracování kamene a keramiky - práce keramické</t>
  </si>
  <si>
    <t>8251L04</t>
  </si>
  <si>
    <t xml:space="preserve">8251L04 - Uměleckořemeslné zpracování kamene a keramiky                                   </t>
  </si>
  <si>
    <t>1601M002</t>
  </si>
  <si>
    <t>1601M002 - Ochrana přírody a prostředí</t>
  </si>
  <si>
    <t>1820M01</t>
  </si>
  <si>
    <t xml:space="preserve">1820M01 - Informační technologie                                                          </t>
  </si>
  <si>
    <t>2341M01</t>
  </si>
  <si>
    <t>2341M01 - Strojírenství</t>
  </si>
  <si>
    <t>2345M01</t>
  </si>
  <si>
    <t xml:space="preserve">2345M01 - Dopravní prostředky                                                             </t>
  </si>
  <si>
    <t>2641M01</t>
  </si>
  <si>
    <t>2641M01 - Elektrotechnika</t>
  </si>
  <si>
    <t>2645M01</t>
  </si>
  <si>
    <t xml:space="preserve">2645M01 - Telekomunikace                                                                  </t>
  </si>
  <si>
    <t>3143M01</t>
  </si>
  <si>
    <t>3143M01 - Oděvnictví</t>
  </si>
  <si>
    <t>3645M002</t>
  </si>
  <si>
    <t>3645M002 - Technická zařízení budov</t>
  </si>
  <si>
    <t>3645M01</t>
  </si>
  <si>
    <t xml:space="preserve">3645M01 - Technická zařízení budov                                                        </t>
  </si>
  <si>
    <t>3646M01</t>
  </si>
  <si>
    <t xml:space="preserve">3646M01 - Geodézie a katastr nemovitostí                                                  </t>
  </si>
  <si>
    <t>3647M01</t>
  </si>
  <si>
    <t>3647M01 - Stavebnictví</t>
  </si>
  <si>
    <t>3741M01</t>
  </si>
  <si>
    <t>3741M01 - Provoz a ekonomika dopravy</t>
  </si>
  <si>
    <t>3742M001</t>
  </si>
  <si>
    <t>3742M001 - Poštovní a peněžní služby</t>
  </si>
  <si>
    <t>3742M01</t>
  </si>
  <si>
    <t xml:space="preserve">3742M01 - Logistické a finanční služby                                                    </t>
  </si>
  <si>
    <t>4141M01</t>
  </si>
  <si>
    <t>4141M01 - Agropodnikání</t>
  </si>
  <si>
    <t>4145M01</t>
  </si>
  <si>
    <t>4145M01 - Mechanizace a služby</t>
  </si>
  <si>
    <t>4341M01</t>
  </si>
  <si>
    <t xml:space="preserve">4341M01 - Veterinářství                                                                   </t>
  </si>
  <si>
    <t>5341M007</t>
  </si>
  <si>
    <t>5341M007 - Zdravotnický asistent</t>
  </si>
  <si>
    <t>5341M01</t>
  </si>
  <si>
    <t xml:space="preserve">5341M01 - Zdravotnický asistent                                                           </t>
  </si>
  <si>
    <t>5343M005</t>
  </si>
  <si>
    <t>5343M005 - Laboratorní asistent</t>
  </si>
  <si>
    <t>6341M01</t>
  </si>
  <si>
    <t>6341M01 - Obchodně podnikatelská činnost</t>
  </si>
  <si>
    <t>6341M02</t>
  </si>
  <si>
    <t>6341M02 - Obchodní akademie</t>
  </si>
  <si>
    <t>6341M040</t>
  </si>
  <si>
    <t>6341M040 - Informatika v ekonomice</t>
  </si>
  <si>
    <t>6542M01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</si>
  <si>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</si>
  <si>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</si>
  <si>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</si>
  <si>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</si>
  <si>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6843M01 - Veřejnosprávní činnost</t>
  </si>
  <si>
    <t>7241M001</t>
  </si>
  <si>
    <t>7241M001 - Knihovnické a informační systémy a služby</t>
  </si>
  <si>
    <t>7241M01</t>
  </si>
  <si>
    <t xml:space="preserve">7241M01 - Informační služby                                                               </t>
  </si>
  <si>
    <t>7541M003</t>
  </si>
  <si>
    <t>7541M003 - Sociální péče - pečovatelská činnost</t>
  </si>
  <si>
    <t>7541M004</t>
  </si>
  <si>
    <t>7541M004 - Sociální péče - sociálněsprávní činnost</t>
  </si>
  <si>
    <t>7541M01</t>
  </si>
  <si>
    <t xml:space="preserve">7541M01 - Sociální činnost                                                                </t>
  </si>
  <si>
    <t>7842M01</t>
  </si>
  <si>
    <t>7842M01 - Technické lyceum</t>
  </si>
  <si>
    <t>7842M02</t>
  </si>
  <si>
    <t>7842M02 - Ekonomické lyceum</t>
  </si>
  <si>
    <t>7842M003</t>
  </si>
  <si>
    <t>7842M003 - Pedagogické lyceum</t>
  </si>
  <si>
    <t>7842M005</t>
  </si>
  <si>
    <t>7842M005 - Zdravotnické lyceum</t>
  </si>
  <si>
    <t>7842M006</t>
  </si>
  <si>
    <t>7842M006 - Přírodovědné lyceum</t>
  </si>
  <si>
    <t>7842M05</t>
  </si>
  <si>
    <t xml:space="preserve">7842M05 - Přírodovědné lyceum                                                             </t>
  </si>
  <si>
    <t>8241M05</t>
  </si>
  <si>
    <t xml:space="preserve">8241M05 - Grafický design                                                                 </t>
  </si>
  <si>
    <t>8241M07</t>
  </si>
  <si>
    <t xml:space="preserve">8241M07 - Modelářství a návrhářství oděvů                                                 </t>
  </si>
  <si>
    <t>8241M038</t>
  </si>
  <si>
    <t xml:space="preserve">8241M038 - Výtvarné zpracování keramiky a porcelánu - kamnářství                           </t>
  </si>
  <si>
    <t>8241M12</t>
  </si>
  <si>
    <t xml:space="preserve">8241M12 - Výtvarné zpracování keramiky a porcelánu                                        </t>
  </si>
  <si>
    <t>Střední škola - praktické vyučování</t>
  </si>
  <si>
    <t>6341N22 - Účetnictví a daně  (kombin. studium)</t>
  </si>
  <si>
    <t>6343N03 - Bankovnictví  (kombin. studium)</t>
  </si>
  <si>
    <t>5341N21</t>
  </si>
  <si>
    <t>5341N21 - Diplomovaný zdravotnický záchranář</t>
  </si>
  <si>
    <t>5341N31</t>
  </si>
  <si>
    <t>5341N31 - Diplomovaná dentální hygienistka</t>
  </si>
  <si>
    <t xml:space="preserve">6341N03- Marketing                                                                       </t>
  </si>
  <si>
    <t>3159E02</t>
  </si>
  <si>
    <t xml:space="preserve">3159E02 - Šití prádla              </t>
  </si>
  <si>
    <t>3657E01</t>
  </si>
  <si>
    <t>3657E01 - Malířské a natěračské práce</t>
  </si>
  <si>
    <t>4152E02</t>
  </si>
  <si>
    <t>4152E02 - Zahradnická výroba</t>
  </si>
  <si>
    <t>3667H02</t>
  </si>
  <si>
    <t>3667H02 - Kamnář</t>
  </si>
  <si>
    <t>4151H01</t>
  </si>
  <si>
    <t>4151H01 - Zemědělec - farmář</t>
  </si>
  <si>
    <t>2343L51</t>
  </si>
  <si>
    <t>2343L51 - Provozní technika</t>
  </si>
  <si>
    <t>2344L01</t>
  </si>
  <si>
    <t>2344L01 - Mechanik strojů a zařízení</t>
  </si>
  <si>
    <t>3342L51</t>
  </si>
  <si>
    <t>3342L51 - Nábytkářská a dřevařská výroba</t>
  </si>
  <si>
    <t>3644L51</t>
  </si>
  <si>
    <t>3644L51 - Stavební provoz</t>
  </si>
  <si>
    <t>1601M01</t>
  </si>
  <si>
    <t>1601M01 - Ekologie a životní prostředí</t>
  </si>
  <si>
    <t>7842M04</t>
  </si>
  <si>
    <t>7842M04 - Zdravotnické lyceum</t>
  </si>
  <si>
    <t>8241M11</t>
  </si>
  <si>
    <t>8241M11 - Design interiéru</t>
  </si>
  <si>
    <t>8241M17</t>
  </si>
  <si>
    <t>8241M17 - Multimediální tvorba</t>
  </si>
  <si>
    <t>3159E02 - Šití prádla</t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</si>
  <si>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</si>
  <si>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</si>
  <si>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10,899*Ln(x)+x/150-3</t>
  </si>
  <si>
    <t>(10,899*Ln(x) +x/200)*0,5-1,5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</si>
  <si>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</si>
  <si>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r>
      <t>2,4962*x</t>
    </r>
    <r>
      <rPr>
        <b/>
        <vertAlign val="superscript"/>
        <sz val="10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</si>
  <si>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</si>
  <si>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r>
      <t>3,89*x</t>
    </r>
    <r>
      <rPr>
        <b/>
        <vertAlign val="superscript"/>
        <sz val="10"/>
        <rFont val="Arial CE"/>
        <family val="2"/>
        <charset val="238"/>
      </rPr>
      <t>0,355</t>
    </r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</si>
  <si>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</si>
  <si>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(10,899*Ln(x)+x/200)*0,5-1,5</t>
  </si>
  <si>
    <t>MP</t>
  </si>
  <si>
    <t>7941K41</t>
  </si>
  <si>
    <t>Gymnázium (4-leté)</t>
  </si>
  <si>
    <t>7942K41</t>
  </si>
  <si>
    <t>Gymnázium se sportovní přípravou (4-leté)</t>
  </si>
  <si>
    <t>7941K601</t>
  </si>
  <si>
    <t>Gymnázium - všeobecné (6leté) - nižší stupeň</t>
  </si>
  <si>
    <t>7941K610</t>
  </si>
  <si>
    <t>Gymnázium - vybrané předměty v cizím jazyce (6leté) - nižší stupeň</t>
  </si>
  <si>
    <t>7941K61</t>
  </si>
  <si>
    <t>Gymnázium  (6leté) - nižší stupeň</t>
  </si>
  <si>
    <t>7941K801</t>
  </si>
  <si>
    <t>Gymnázium - všeobecné (8leté) - nižší stupeň</t>
  </si>
  <si>
    <t>7941K81</t>
  </si>
  <si>
    <t>Gymnázium (8leté) - nižší stupeň</t>
  </si>
  <si>
    <t>Gymnázium - všeobecné (6leté) - vyšší stupeň</t>
  </si>
  <si>
    <t>Gymnázium - vybrané předměty v cizím jazyce (6leté) - vyšší stupeň</t>
  </si>
  <si>
    <t>Gymnázium - všeobecné (8leté)  - vyšší stupeň</t>
  </si>
  <si>
    <t>Gymnázium (8leté) - vyšší stupeň</t>
  </si>
  <si>
    <t>Hudba</t>
  </si>
  <si>
    <t>Hudba (kombin. studium)</t>
  </si>
  <si>
    <t>Zpěv</t>
  </si>
  <si>
    <t>Zpěv (kombin. studium)</t>
  </si>
  <si>
    <t>8244P01</t>
  </si>
  <si>
    <t>8245P01</t>
  </si>
  <si>
    <t>Praktická škola dvouletá</t>
  </si>
  <si>
    <t>7862C01</t>
  </si>
  <si>
    <t>Praktická škola jednoletá</t>
  </si>
  <si>
    <t>7862C02</t>
  </si>
  <si>
    <t>2651E01</t>
  </si>
  <si>
    <t>2651E01 - Elektrotechnické a strojně montážní práce</t>
  </si>
  <si>
    <t>2153H01</t>
  </si>
  <si>
    <t>2153H01 - Modelář</t>
  </si>
  <si>
    <t>3751H01</t>
  </si>
  <si>
    <t>3751H01 - Manipulant poštovního provozu a přepravy</t>
  </si>
  <si>
    <t>2641L52</t>
  </si>
  <si>
    <t>2641L52 - Provozní elektrotechnika</t>
  </si>
  <si>
    <t>2845L51</t>
  </si>
  <si>
    <t>2845L51 - Sklářský a keramický průmysl</t>
  </si>
  <si>
    <t>6541L51</t>
  </si>
  <si>
    <t>6541L51 - Gastronomie</t>
  </si>
  <si>
    <t>5343M01</t>
  </si>
  <si>
    <t>5343M01 - Laboratorní asistent</t>
  </si>
  <si>
    <t>5344M03</t>
  </si>
  <si>
    <t>5344M03 - Asistent zubního technika</t>
  </si>
  <si>
    <t>7842M03</t>
  </si>
  <si>
    <t>7842M03 - Pedagogické lyceum</t>
  </si>
  <si>
    <t xml:space="preserve">8251L01 - Uměleckořemeslné zpracování kovů </t>
  </si>
  <si>
    <t>Krajské normativy pro rozpis rozpočtu přímých výdajů regionálního školství Plzeňského kraje na rok 2013</t>
  </si>
  <si>
    <t xml:space="preserve"> -0,0005*x2 +0,1103*x+35,00</t>
  </si>
  <si>
    <t xml:space="preserve"> -0,0005*x2+ 0,1103*x+35,00</t>
  </si>
  <si>
    <t>Krajské normativy pro rozpis rozpočtu přímých výdajů na rok 2013</t>
  </si>
  <si>
    <t xml:space="preserve">MP </t>
  </si>
  <si>
    <t xml:space="preserve">Gymnázium (6leté) - vyšší stupeň                 </t>
  </si>
  <si>
    <t>vady řeči, vývojové poruchy učení a chování</t>
  </si>
  <si>
    <t>lehké mentální postižení</t>
  </si>
  <si>
    <t>sluchové postižení, zrakové postižení, tělesné postižení, těžké vady řeči</t>
  </si>
  <si>
    <t>středně těžké mentální postižení, těžké sluchové postižení, těžké zrakové postižení, těžké tělesné postižení</t>
  </si>
  <si>
    <t>těžké mentální postižení, postižení s více vadami, autismus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</si>
</sst>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6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b/>
      <vertAlign val="superscript"/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vertAlign val="superscript"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36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4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6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1" applyNumberFormat="0" applyFill="0" applyAlignment="0" applyProtection="0"/>
    <xf numFmtId="0" fontId="43" fillId="11" borderId="0" applyNumberFormat="0" applyBorder="0" applyAlignment="0" applyProtection="0"/>
    <xf numFmtId="0" fontId="44" fillId="12" borderId="2" applyNumberFormat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50" fillId="0" borderId="0"/>
    <xf numFmtId="0" fontId="16" fillId="0" borderId="0"/>
    <xf numFmtId="0" fontId="51" fillId="0" borderId="0"/>
    <xf numFmtId="0" fontId="63" fillId="0" borderId="0"/>
    <xf numFmtId="0" fontId="16" fillId="0" borderId="0"/>
    <xf numFmtId="0" fontId="63" fillId="0" borderId="0"/>
    <xf numFmtId="0" fontId="50" fillId="0" borderId="0"/>
    <xf numFmtId="0" fontId="59" fillId="0" borderId="0"/>
    <xf numFmtId="0" fontId="50" fillId="0" borderId="0"/>
    <xf numFmtId="0" fontId="21" fillId="0" borderId="0"/>
    <xf numFmtId="0" fontId="3" fillId="0" borderId="0"/>
    <xf numFmtId="0" fontId="50" fillId="4" borderId="6" applyNumberFormat="0" applyFont="0" applyAlignment="0" applyProtection="0"/>
    <xf numFmtId="0" fontId="52" fillId="0" borderId="7" applyNumberFormat="0" applyFill="0" applyAlignment="0" applyProtection="0"/>
    <xf numFmtId="0" fontId="54" fillId="6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5" fillId="7" borderId="8" applyNumberFormat="0" applyAlignment="0" applyProtection="0"/>
    <xf numFmtId="0" fontId="56" fillId="13" borderId="8" applyNumberFormat="0" applyAlignment="0" applyProtection="0"/>
    <xf numFmtId="0" fontId="57" fillId="13" borderId="9" applyNumberFormat="0" applyAlignment="0" applyProtection="0"/>
    <xf numFmtId="0" fontId="58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59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0" fontId="1" fillId="0" borderId="0"/>
  </cellStyleXfs>
  <cellXfs count="508">
    <xf numFmtId="0" fontId="0" fillId="0" borderId="0" xfId="0"/>
    <xf numFmtId="0" fontId="18" fillId="0" borderId="0" xfId="38" applyFont="1" applyBorder="1" applyAlignment="1"/>
    <xf numFmtId="0" fontId="3" fillId="0" borderId="0" xfId="38" applyBorder="1"/>
    <xf numFmtId="0" fontId="18" fillId="0" borderId="0" xfId="38" applyFont="1" applyBorder="1" applyAlignment="1">
      <alignment horizontal="left" vertical="center"/>
    </xf>
    <xf numFmtId="1" fontId="18" fillId="0" borderId="0" xfId="38" applyNumberFormat="1" applyFont="1" applyFill="1" applyBorder="1" applyAlignment="1">
      <alignment horizontal="left" vertical="center"/>
    </xf>
    <xf numFmtId="1" fontId="19" fillId="0" borderId="10" xfId="38" applyNumberFormat="1" applyFont="1" applyFill="1" applyBorder="1" applyAlignment="1">
      <alignment horizontal="left" vertical="center"/>
    </xf>
    <xf numFmtId="0" fontId="18" fillId="0" borderId="11" xfId="38" applyFont="1" applyBorder="1" applyAlignment="1">
      <alignment horizontal="left" vertical="center"/>
    </xf>
    <xf numFmtId="0" fontId="18" fillId="0" borderId="11" xfId="38" applyFont="1" applyBorder="1" applyAlignment="1"/>
    <xf numFmtId="0" fontId="18" fillId="0" borderId="12" xfId="38" applyFont="1" applyBorder="1" applyAlignment="1">
      <alignment horizontal="left" vertical="center"/>
    </xf>
    <xf numFmtId="0" fontId="18" fillId="0" borderId="13" xfId="38" applyFont="1" applyBorder="1" applyAlignment="1"/>
    <xf numFmtId="0" fontId="18" fillId="0" borderId="14" xfId="38" applyFont="1" applyBorder="1" applyAlignment="1">
      <alignment horizontal="left" vertical="center"/>
    </xf>
    <xf numFmtId="0" fontId="18" fillId="0" borderId="15" xfId="38" applyFont="1" applyBorder="1" applyAlignment="1">
      <alignment horizontal="left" vertical="center"/>
    </xf>
    <xf numFmtId="1" fontId="18" fillId="0" borderId="16" xfId="38" applyNumberFormat="1" applyFont="1" applyFill="1" applyBorder="1" applyAlignment="1">
      <alignment horizontal="left" vertical="center"/>
    </xf>
    <xf numFmtId="0" fontId="18" fillId="0" borderId="16" xfId="38" applyFont="1" applyBorder="1" applyAlignment="1"/>
    <xf numFmtId="1" fontId="18" fillId="0" borderId="13" xfId="38" applyNumberFormat="1" applyFont="1" applyFill="1" applyBorder="1" applyAlignment="1">
      <alignment horizontal="left" vertical="center"/>
    </xf>
    <xf numFmtId="1" fontId="18" fillId="0" borderId="12" xfId="38" applyNumberFormat="1" applyFont="1" applyFill="1" applyBorder="1" applyAlignment="1">
      <alignment horizontal="left" vertical="center"/>
    </xf>
    <xf numFmtId="0" fontId="16" fillId="0" borderId="13" xfId="38" applyFont="1" applyBorder="1" applyAlignment="1">
      <alignment horizontal="left" vertical="center"/>
    </xf>
    <xf numFmtId="1" fontId="18" fillId="0" borderId="17" xfId="38" applyNumberFormat="1" applyFont="1" applyFill="1" applyBorder="1" applyAlignment="1">
      <alignment horizontal="left" vertical="center"/>
    </xf>
    <xf numFmtId="1" fontId="18" fillId="0" borderId="18" xfId="38" applyNumberFormat="1" applyFont="1" applyFill="1" applyBorder="1" applyAlignment="1">
      <alignment horizontal="left" vertical="center"/>
    </xf>
    <xf numFmtId="0" fontId="18" fillId="0" borderId="18" xfId="38" applyFont="1" applyBorder="1" applyAlignment="1"/>
    <xf numFmtId="0" fontId="17" fillId="0" borderId="19" xfId="38" applyFont="1" applyBorder="1" applyAlignment="1">
      <alignment horizontal="center" vertical="center"/>
    </xf>
    <xf numFmtId="0" fontId="17" fillId="0" borderId="20" xfId="38" applyFont="1" applyBorder="1" applyAlignment="1">
      <alignment horizontal="center" vertical="center"/>
    </xf>
    <xf numFmtId="0" fontId="16" fillId="0" borderId="18" xfId="38" applyFont="1" applyBorder="1" applyAlignment="1">
      <alignment horizontal="left" vertical="center"/>
    </xf>
    <xf numFmtId="0" fontId="18" fillId="0" borderId="0" xfId="38" applyFont="1" applyBorder="1"/>
    <xf numFmtId="0" fontId="17" fillId="0" borderId="0" xfId="38" applyFont="1" applyBorder="1" applyAlignment="1">
      <alignment horizontal="center"/>
    </xf>
    <xf numFmtId="0" fontId="18" fillId="0" borderId="0" xfId="38" applyFont="1"/>
    <xf numFmtId="0" fontId="4" fillId="0" borderId="0" xfId="38" applyFont="1"/>
    <xf numFmtId="0" fontId="17" fillId="0" borderId="0" xfId="38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Alignment="1"/>
    <xf numFmtId="0" fontId="0" fillId="0" borderId="0" xfId="0" applyFill="1" applyBorder="1" applyAlignment="1"/>
    <xf numFmtId="1" fontId="19" fillId="0" borderId="21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Alignment="1"/>
    <xf numFmtId="0" fontId="0" fillId="0" borderId="0" xfId="0" applyFill="1" applyAlignment="1"/>
    <xf numFmtId="0" fontId="26" fillId="0" borderId="0" xfId="0" applyFont="1"/>
    <xf numFmtId="164" fontId="26" fillId="0" borderId="0" xfId="0" applyNumberFormat="1" applyFont="1"/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8" fillId="0" borderId="0" xfId="0" applyFont="1" applyFill="1" applyAlignment="1"/>
    <xf numFmtId="164" fontId="25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/>
    <xf numFmtId="164" fontId="8" fillId="0" borderId="0" xfId="0" applyNumberFormat="1" applyFont="1" applyBorder="1"/>
    <xf numFmtId="164" fontId="2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/>
    <xf numFmtId="164" fontId="6" fillId="0" borderId="0" xfId="0" applyNumberFormat="1" applyFont="1" applyAlignment="1">
      <alignment horizontal="left"/>
    </xf>
    <xf numFmtId="0" fontId="29" fillId="0" borderId="21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31" fillId="0" borderId="0" xfId="0" applyFont="1" applyFill="1" applyAlignment="1"/>
    <xf numFmtId="2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/>
    <xf numFmtId="0" fontId="3" fillId="0" borderId="0" xfId="0" applyFont="1" applyBorder="1" applyAlignment="1"/>
    <xf numFmtId="164" fontId="6" fillId="0" borderId="0" xfId="0" applyNumberFormat="1" applyFont="1" applyFill="1" applyBorder="1" applyAlignment="1">
      <alignment horizontal="left" vertical="center"/>
    </xf>
    <xf numFmtId="2" fontId="0" fillId="0" borderId="2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0" xfId="0" applyFont="1" applyFill="1" applyAlignment="1"/>
    <xf numFmtId="0" fontId="18" fillId="0" borderId="13" xfId="38" applyFont="1" applyBorder="1"/>
    <xf numFmtId="0" fontId="18" fillId="0" borderId="14" xfId="38" applyFont="1" applyBorder="1" applyAlignment="1">
      <alignment horizontal="center"/>
    </xf>
    <xf numFmtId="0" fontId="4" fillId="0" borderId="0" xfId="38" applyFont="1" applyBorder="1"/>
    <xf numFmtId="0" fontId="18" fillId="0" borderId="15" xfId="38" applyFont="1" applyBorder="1" applyAlignment="1">
      <alignment horizontal="center"/>
    </xf>
    <xf numFmtId="0" fontId="18" fillId="0" borderId="16" xfId="38" applyFont="1" applyBorder="1"/>
    <xf numFmtId="0" fontId="3" fillId="0" borderId="16" xfId="38" applyBorder="1"/>
    <xf numFmtId="0" fontId="17" fillId="0" borderId="16" xfId="38" applyFont="1" applyBorder="1" applyAlignment="1">
      <alignment horizontal="center"/>
    </xf>
    <xf numFmtId="3" fontId="17" fillId="0" borderId="0" xfId="38" applyNumberFormat="1" applyFont="1" applyBorder="1" applyAlignment="1">
      <alignment horizontal="center" vertical="center"/>
    </xf>
    <xf numFmtId="0" fontId="18" fillId="0" borderId="13" xfId="38" applyFont="1" applyBorder="1" applyAlignment="1">
      <alignment horizontal="left" vertical="center"/>
    </xf>
    <xf numFmtId="0" fontId="17" fillId="0" borderId="13" xfId="38" applyFont="1" applyBorder="1" applyAlignment="1">
      <alignment horizontal="center" vertical="center"/>
    </xf>
    <xf numFmtId="1" fontId="17" fillId="0" borderId="16" xfId="38" applyNumberFormat="1" applyFont="1" applyFill="1" applyBorder="1" applyAlignment="1">
      <alignment horizontal="left" vertical="center"/>
    </xf>
    <xf numFmtId="0" fontId="16" fillId="0" borderId="16" xfId="38" applyFont="1" applyBorder="1" applyAlignment="1">
      <alignment horizontal="left" vertical="center"/>
    </xf>
    <xf numFmtId="0" fontId="17" fillId="0" borderId="16" xfId="38" applyFont="1" applyBorder="1" applyAlignment="1">
      <alignment horizontal="center" vertical="center"/>
    </xf>
    <xf numFmtId="0" fontId="17" fillId="0" borderId="32" xfId="38" applyFont="1" applyBorder="1" applyAlignment="1">
      <alignment horizontal="center" vertical="center"/>
    </xf>
    <xf numFmtId="0" fontId="17" fillId="0" borderId="33" xfId="38" applyFont="1" applyBorder="1" applyAlignment="1">
      <alignment horizontal="center" vertical="center"/>
    </xf>
    <xf numFmtId="0" fontId="17" fillId="0" borderId="34" xfId="38" applyFont="1" applyBorder="1" applyAlignment="1">
      <alignment horizontal="center" vertical="center"/>
    </xf>
    <xf numFmtId="0" fontId="17" fillId="0" borderId="35" xfId="38" applyFont="1" applyBorder="1" applyAlignment="1">
      <alignment horizontal="center" vertical="center"/>
    </xf>
    <xf numFmtId="0" fontId="17" fillId="0" borderId="36" xfId="38" applyFont="1" applyBorder="1" applyAlignment="1">
      <alignment horizontal="center" vertical="center"/>
    </xf>
    <xf numFmtId="0" fontId="17" fillId="0" borderId="14" xfId="38" applyFont="1" applyBorder="1" applyAlignment="1">
      <alignment horizontal="center" vertical="center"/>
    </xf>
    <xf numFmtId="0" fontId="18" fillId="0" borderId="37" xfId="38" applyFont="1" applyBorder="1"/>
    <xf numFmtId="0" fontId="18" fillId="0" borderId="19" xfId="38" applyFont="1" applyBorder="1"/>
    <xf numFmtId="0" fontId="3" fillId="0" borderId="19" xfId="38" applyBorder="1"/>
    <xf numFmtId="0" fontId="0" fillId="0" borderId="0" xfId="0" applyBorder="1"/>
    <xf numFmtId="0" fontId="17" fillId="0" borderId="0" xfId="3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2" fontId="17" fillId="0" borderId="19" xfId="38" applyNumberFormat="1" applyFont="1" applyBorder="1" applyAlignment="1">
      <alignment horizontal="right" vertical="center" indent="1"/>
    </xf>
    <xf numFmtId="2" fontId="17" fillId="0" borderId="37" xfId="38" applyNumberFormat="1" applyFont="1" applyBorder="1" applyAlignment="1">
      <alignment horizontal="center" vertical="center"/>
    </xf>
    <xf numFmtId="2" fontId="17" fillId="0" borderId="39" xfId="38" applyNumberFormat="1" applyFont="1" applyBorder="1" applyAlignment="1">
      <alignment horizontal="right" vertical="center" indent="1"/>
    </xf>
    <xf numFmtId="2" fontId="17" fillId="0" borderId="37" xfId="38" applyNumberFormat="1" applyFont="1" applyBorder="1" applyAlignment="1">
      <alignment horizontal="right" vertical="center" indent="1"/>
    </xf>
    <xf numFmtId="2" fontId="17" fillId="0" borderId="13" xfId="38" applyNumberFormat="1" applyFont="1" applyBorder="1" applyAlignment="1">
      <alignment horizontal="right" vertical="center" indent="1"/>
    </xf>
    <xf numFmtId="2" fontId="17" fillId="0" borderId="16" xfId="38" applyNumberFormat="1" applyFont="1" applyBorder="1" applyAlignment="1">
      <alignment horizontal="right" vertical="center" indent="1"/>
    </xf>
    <xf numFmtId="2" fontId="17" fillId="0" borderId="40" xfId="38" applyNumberFormat="1" applyFont="1" applyBorder="1" applyAlignment="1">
      <alignment horizontal="right" vertical="center" indent="1"/>
    </xf>
    <xf numFmtId="0" fontId="34" fillId="0" borderId="0" xfId="0" applyFont="1" applyAlignment="1">
      <alignment horizontal="right" vertical="center"/>
    </xf>
    <xf numFmtId="2" fontId="17" fillId="0" borderId="0" xfId="38" applyNumberFormat="1" applyFont="1" applyBorder="1" applyAlignment="1">
      <alignment horizontal="right" vertical="center" indent="1"/>
    </xf>
    <xf numFmtId="0" fontId="29" fillId="0" borderId="23" xfId="0" applyFont="1" applyFill="1" applyBorder="1" applyAlignment="1">
      <alignment horizontal="left" vertical="center"/>
    </xf>
    <xf numFmtId="0" fontId="16" fillId="0" borderId="0" xfId="38" applyFont="1" applyBorder="1" applyAlignment="1">
      <alignment horizontal="left" vertical="center"/>
    </xf>
    <xf numFmtId="2" fontId="17" fillId="0" borderId="36" xfId="38" applyNumberFormat="1" applyFont="1" applyBorder="1" applyAlignment="1">
      <alignment horizontal="right" vertical="center" indent="1"/>
    </xf>
    <xf numFmtId="1" fontId="18" fillId="0" borderId="41" xfId="38" applyNumberFormat="1" applyFont="1" applyFill="1" applyBorder="1" applyAlignment="1">
      <alignment horizontal="left" vertical="center"/>
    </xf>
    <xf numFmtId="1" fontId="18" fillId="0" borderId="42" xfId="38" applyNumberFormat="1" applyFont="1" applyFill="1" applyBorder="1" applyAlignment="1">
      <alignment horizontal="left" vertical="center"/>
    </xf>
    <xf numFmtId="0" fontId="17" fillId="0" borderId="42" xfId="38" applyFont="1" applyBorder="1" applyAlignment="1">
      <alignment horizontal="center"/>
    </xf>
    <xf numFmtId="0" fontId="3" fillId="0" borderId="42" xfId="38" applyBorder="1"/>
    <xf numFmtId="0" fontId="4" fillId="0" borderId="42" xfId="38" applyFont="1" applyBorder="1"/>
    <xf numFmtId="0" fontId="18" fillId="0" borderId="42" xfId="38" applyFont="1" applyBorder="1"/>
    <xf numFmtId="0" fontId="4" fillId="0" borderId="43" xfId="38" applyFont="1" applyBorder="1" applyAlignment="1">
      <alignment horizontal="right" indent="1"/>
    </xf>
    <xf numFmtId="0" fontId="18" fillId="0" borderId="41" xfId="38" applyFont="1" applyBorder="1" applyAlignment="1"/>
    <xf numFmtId="0" fontId="17" fillId="0" borderId="44" xfId="38" applyFont="1" applyBorder="1" applyAlignment="1">
      <alignment horizontal="center" vertical="center"/>
    </xf>
    <xf numFmtId="2" fontId="17" fillId="0" borderId="45" xfId="38" applyNumberFormat="1" applyFont="1" applyBorder="1" applyAlignment="1">
      <alignment horizontal="right" vertical="center" indent="1"/>
    </xf>
    <xf numFmtId="0" fontId="18" fillId="0" borderId="41" xfId="38" applyFont="1" applyBorder="1" applyAlignment="1">
      <alignment horizontal="left" vertical="center"/>
    </xf>
    <xf numFmtId="0" fontId="16" fillId="0" borderId="41" xfId="38" applyFont="1" applyBorder="1"/>
    <xf numFmtId="0" fontId="18" fillId="0" borderId="12" xfId="38" applyFont="1" applyBorder="1" applyAlignment="1">
      <alignment horizontal="center" vertical="center"/>
    </xf>
    <xf numFmtId="0" fontId="18" fillId="0" borderId="14" xfId="38" applyFont="1" applyBorder="1" applyAlignment="1">
      <alignment horizontal="center" vertical="center"/>
    </xf>
    <xf numFmtId="3" fontId="0" fillId="0" borderId="31" xfId="0" applyNumberFormat="1" applyBorder="1"/>
    <xf numFmtId="3" fontId="0" fillId="0" borderId="27" xfId="0" applyNumberFormat="1" applyBorder="1"/>
    <xf numFmtId="0" fontId="0" fillId="0" borderId="46" xfId="0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4" fontId="0" fillId="0" borderId="31" xfId="0" applyNumberFormat="1" applyBorder="1"/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4" fontId="0" fillId="0" borderId="51" xfId="0" applyNumberFormat="1" applyBorder="1"/>
    <xf numFmtId="0" fontId="27" fillId="0" borderId="48" xfId="0" applyFont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1" fontId="19" fillId="0" borderId="52" xfId="0" applyNumberFormat="1" applyFont="1" applyFill="1" applyBorder="1" applyAlignment="1">
      <alignment vertical="center"/>
    </xf>
    <xf numFmtId="0" fontId="29" fillId="0" borderId="52" xfId="0" applyFont="1" applyFill="1" applyBorder="1" applyAlignment="1">
      <alignment horizontal="left" vertical="center"/>
    </xf>
    <xf numFmtId="0" fontId="29" fillId="0" borderId="53" xfId="0" applyFont="1" applyFill="1" applyBorder="1" applyAlignment="1">
      <alignment horizontal="center" vertical="center" wrapText="1"/>
    </xf>
    <xf numFmtId="3" fontId="0" fillId="0" borderId="28" xfId="0" applyNumberFormat="1" applyFill="1" applyBorder="1"/>
    <xf numFmtId="3" fontId="0" fillId="0" borderId="30" xfId="0" applyNumberFormat="1" applyFill="1" applyBorder="1"/>
    <xf numFmtId="3" fontId="0" fillId="0" borderId="35" xfId="0" applyNumberFormat="1" applyFill="1" applyBorder="1"/>
    <xf numFmtId="3" fontId="0" fillId="0" borderId="39" xfId="0" applyNumberFormat="1" applyFill="1" applyBorder="1"/>
    <xf numFmtId="3" fontId="0" fillId="0" borderId="26" xfId="0" applyNumberFormat="1" applyFill="1" applyBorder="1"/>
    <xf numFmtId="0" fontId="29" fillId="0" borderId="24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 wrapText="1"/>
    </xf>
    <xf numFmtId="3" fontId="0" fillId="0" borderId="27" xfId="0" applyNumberFormat="1" applyFill="1" applyBorder="1"/>
    <xf numFmtId="3" fontId="0" fillId="0" borderId="23" xfId="0" applyNumberFormat="1" applyFill="1" applyBorder="1"/>
    <xf numFmtId="3" fontId="0" fillId="0" borderId="55" xfId="0" applyNumberFormat="1" applyFill="1" applyBorder="1"/>
    <xf numFmtId="3" fontId="0" fillId="0" borderId="29" xfId="0" applyNumberFormat="1" applyFill="1" applyBorder="1"/>
    <xf numFmtId="0" fontId="0" fillId="0" borderId="81" xfId="0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3" fontId="0" fillId="0" borderId="40" xfId="0" applyNumberFormat="1" applyFill="1" applyBorder="1"/>
    <xf numFmtId="0" fontId="25" fillId="0" borderId="37" xfId="0" applyFont="1" applyFill="1" applyBorder="1" applyAlignment="1">
      <alignment horizontal="center" vertical="center" wrapText="1"/>
    </xf>
    <xf numFmtId="3" fontId="0" fillId="0" borderId="78" xfId="0" applyNumberFormat="1" applyFill="1" applyBorder="1"/>
    <xf numFmtId="0" fontId="29" fillId="0" borderId="60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3" fontId="0" fillId="0" borderId="56" xfId="0" applyNumberFormat="1" applyFill="1" applyBorder="1"/>
    <xf numFmtId="0" fontId="3" fillId="0" borderId="46" xfId="0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0" borderId="28" xfId="0" applyNumberFormat="1" applyFont="1" applyFill="1" applyBorder="1"/>
    <xf numFmtId="3" fontId="3" fillId="0" borderId="30" xfId="0" applyNumberFormat="1" applyFont="1" applyFill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" fontId="3" fillId="0" borderId="26" xfId="0" applyNumberFormat="1" applyFont="1" applyFill="1" applyBorder="1"/>
    <xf numFmtId="0" fontId="3" fillId="0" borderId="38" xfId="0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3" fontId="3" fillId="0" borderId="29" xfId="0" applyNumberFormat="1" applyFont="1" applyFill="1" applyBorder="1"/>
    <xf numFmtId="2" fontId="3" fillId="0" borderId="27" xfId="0" applyNumberFormat="1" applyFont="1" applyBorder="1" applyAlignment="1">
      <alignment horizontal="center"/>
    </xf>
    <xf numFmtId="3" fontId="3" fillId="0" borderId="27" xfId="0" applyNumberFormat="1" applyFont="1" applyFill="1" applyBorder="1"/>
    <xf numFmtId="3" fontId="3" fillId="0" borderId="23" xfId="0" applyNumberFormat="1" applyFont="1" applyFill="1" applyBorder="1"/>
    <xf numFmtId="3" fontId="3" fillId="0" borderId="56" xfId="0" applyNumberFormat="1" applyFont="1" applyFill="1" applyBorder="1"/>
    <xf numFmtId="3" fontId="3" fillId="0" borderId="55" xfId="0" applyNumberFormat="1" applyFont="1" applyFill="1" applyBorder="1"/>
    <xf numFmtId="3" fontId="3" fillId="0" borderId="40" xfId="0" applyNumberFormat="1" applyFont="1" applyFill="1" applyBorder="1"/>
    <xf numFmtId="3" fontId="3" fillId="0" borderId="78" xfId="0" applyNumberFormat="1" applyFont="1" applyFill="1" applyBorder="1"/>
    <xf numFmtId="2" fontId="14" fillId="0" borderId="0" xfId="0" applyNumberFormat="1" applyFont="1" applyFill="1" applyBorder="1" applyAlignment="1">
      <alignment horizontal="left" vertical="center"/>
    </xf>
    <xf numFmtId="3" fontId="0" fillId="0" borderId="55" xfId="0" applyNumberFormat="1" applyBorder="1"/>
    <xf numFmtId="3" fontId="0" fillId="0" borderId="29" xfId="0" applyNumberFormat="1" applyBorder="1"/>
    <xf numFmtId="3" fontId="0" fillId="0" borderId="26" xfId="0" applyNumberFormat="1" applyBorder="1"/>
    <xf numFmtId="0" fontId="25" fillId="0" borderId="73" xfId="0" applyFont="1" applyFill="1" applyBorder="1" applyAlignment="1">
      <alignment horizontal="center" vertical="center" wrapText="1"/>
    </xf>
    <xf numFmtId="0" fontId="25" fillId="0" borderId="82" xfId="0" applyFont="1" applyFill="1" applyBorder="1" applyAlignment="1">
      <alignment horizontal="center" vertical="center" wrapText="1"/>
    </xf>
    <xf numFmtId="3" fontId="0" fillId="0" borderId="47" xfId="0" applyNumberFormat="1" applyFill="1" applyBorder="1"/>
    <xf numFmtId="0" fontId="0" fillId="0" borderId="55" xfId="0" applyFill="1" applyBorder="1"/>
    <xf numFmtId="2" fontId="17" fillId="0" borderId="41" xfId="38" applyNumberFormat="1" applyFont="1" applyFill="1" applyBorder="1" applyAlignment="1">
      <alignment horizontal="center"/>
    </xf>
    <xf numFmtId="2" fontId="17" fillId="0" borderId="42" xfId="38" applyNumberFormat="1" applyFont="1" applyFill="1" applyBorder="1" applyAlignment="1">
      <alignment horizontal="center"/>
    </xf>
    <xf numFmtId="2" fontId="17" fillId="0" borderId="0" xfId="38" applyNumberFormat="1" applyFont="1" applyFill="1" applyBorder="1" applyAlignment="1">
      <alignment horizontal="center"/>
    </xf>
    <xf numFmtId="2" fontId="17" fillId="0" borderId="43" xfId="38" applyNumberFormat="1" applyFont="1" applyFill="1" applyBorder="1" applyAlignment="1">
      <alignment horizontal="right" indent="1"/>
    </xf>
    <xf numFmtId="2" fontId="17" fillId="0" borderId="39" xfId="38" applyNumberFormat="1" applyFont="1" applyFill="1" applyBorder="1" applyAlignment="1">
      <alignment horizontal="right" indent="1"/>
    </xf>
    <xf numFmtId="1" fontId="6" fillId="0" borderId="10" xfId="37" applyNumberFormat="1" applyFont="1" applyFill="1" applyBorder="1" applyAlignment="1">
      <alignment horizontal="left"/>
    </xf>
    <xf numFmtId="49" fontId="6" fillId="0" borderId="10" xfId="37" applyNumberFormat="1" applyFont="1" applyFill="1" applyBorder="1" applyAlignment="1">
      <alignment horizontal="left"/>
    </xf>
    <xf numFmtId="49" fontId="6" fillId="0" borderId="52" xfId="37" applyNumberFormat="1" applyFont="1" applyFill="1" applyBorder="1" applyAlignment="1">
      <alignment horizontal="left"/>
    </xf>
    <xf numFmtId="0" fontId="19" fillId="0" borderId="23" xfId="38" applyFont="1" applyFill="1" applyBorder="1" applyAlignment="1">
      <alignment vertical="center"/>
    </xf>
    <xf numFmtId="0" fontId="60" fillId="0" borderId="30" xfId="38" applyFont="1" applyFill="1" applyBorder="1" applyAlignment="1">
      <alignment horizontal="center" vertical="center" wrapText="1"/>
    </xf>
    <xf numFmtId="0" fontId="60" fillId="0" borderId="17" xfId="38" applyFont="1" applyFill="1" applyBorder="1" applyAlignment="1">
      <alignment horizontal="center" vertical="center" wrapText="1"/>
    </xf>
    <xf numFmtId="2" fontId="60" fillId="0" borderId="30" xfId="38" applyNumberFormat="1" applyFont="1" applyFill="1" applyBorder="1" applyAlignment="1">
      <alignment horizontal="center" vertical="center" wrapText="1"/>
    </xf>
    <xf numFmtId="2" fontId="60" fillId="0" borderId="29" xfId="38" applyNumberFormat="1" applyFont="1" applyFill="1" applyBorder="1" applyAlignment="1">
      <alignment horizontal="center" vertical="center" wrapText="1"/>
    </xf>
    <xf numFmtId="3" fontId="61" fillId="0" borderId="30" xfId="38" applyNumberFormat="1" applyFont="1" applyFill="1" applyBorder="1" applyAlignment="1">
      <alignment horizontal="center" vertical="center" wrapText="1"/>
    </xf>
    <xf numFmtId="3" fontId="61" fillId="0" borderId="29" xfId="38" applyNumberFormat="1" applyFont="1" applyFill="1" applyBorder="1" applyAlignment="1">
      <alignment horizontal="center" vertical="center" wrapText="1"/>
    </xf>
    <xf numFmtId="3" fontId="61" fillId="0" borderId="50" xfId="38" applyNumberFormat="1" applyFont="1" applyFill="1" applyBorder="1" applyAlignment="1">
      <alignment horizontal="center" vertical="center" wrapText="1"/>
    </xf>
    <xf numFmtId="3" fontId="61" fillId="0" borderId="36" xfId="38" applyNumberFormat="1" applyFont="1" applyFill="1" applyBorder="1" applyAlignment="1">
      <alignment horizontal="center" vertical="center" wrapText="1"/>
    </xf>
    <xf numFmtId="3" fontId="60" fillId="0" borderId="29" xfId="38" applyNumberFormat="1" applyFont="1" applyFill="1" applyBorder="1" applyAlignment="1">
      <alignment horizontal="center" vertical="center" wrapText="1"/>
    </xf>
    <xf numFmtId="49" fontId="62" fillId="0" borderId="31" xfId="38" applyNumberFormat="1" applyFont="1" applyFill="1" applyBorder="1" applyAlignment="1"/>
    <xf numFmtId="2" fontId="62" fillId="0" borderId="31" xfId="38" applyNumberFormat="1" applyFont="1" applyFill="1" applyBorder="1" applyAlignment="1">
      <alignment horizontal="right" indent="1"/>
    </xf>
    <xf numFmtId="2" fontId="62" fillId="0" borderId="28" xfId="38" applyNumberFormat="1" applyFont="1" applyFill="1" applyBorder="1" applyAlignment="1">
      <alignment horizontal="right" indent="1"/>
    </xf>
    <xf numFmtId="3" fontId="62" fillId="0" borderId="31" xfId="38" applyNumberFormat="1" applyFont="1" applyFill="1" applyBorder="1" applyAlignment="1">
      <alignment horizontal="right" indent="1"/>
    </xf>
    <xf numFmtId="3" fontId="62" fillId="0" borderId="28" xfId="38" applyNumberFormat="1" applyFont="1" applyFill="1" applyBorder="1" applyAlignment="1">
      <alignment horizontal="right" indent="1"/>
    </xf>
    <xf numFmtId="3" fontId="62" fillId="0" borderId="61" xfId="38" applyNumberFormat="1" applyFont="1" applyFill="1" applyBorder="1" applyAlignment="1">
      <alignment horizontal="right" indent="1"/>
    </xf>
    <xf numFmtId="3" fontId="62" fillId="0" borderId="35" xfId="38" applyNumberFormat="1" applyFont="1" applyFill="1" applyBorder="1" applyAlignment="1">
      <alignment horizontal="right" indent="1"/>
    </xf>
    <xf numFmtId="49" fontId="62" fillId="0" borderId="30" xfId="38" applyNumberFormat="1" applyFont="1" applyFill="1" applyBorder="1" applyAlignment="1"/>
    <xf numFmtId="2" fontId="62" fillId="0" borderId="30" xfId="38" applyNumberFormat="1" applyFont="1" applyFill="1" applyBorder="1" applyAlignment="1">
      <alignment horizontal="right" indent="1"/>
    </xf>
    <xf numFmtId="2" fontId="62" fillId="0" borderId="29" xfId="38" applyNumberFormat="1" applyFont="1" applyFill="1" applyBorder="1" applyAlignment="1">
      <alignment horizontal="right" indent="1"/>
    </xf>
    <xf numFmtId="3" fontId="62" fillId="0" borderId="30" xfId="38" applyNumberFormat="1" applyFont="1" applyFill="1" applyBorder="1" applyAlignment="1">
      <alignment horizontal="right" indent="1"/>
    </xf>
    <xf numFmtId="3" fontId="62" fillId="0" borderId="29" xfId="38" applyNumberFormat="1" applyFont="1" applyFill="1" applyBorder="1" applyAlignment="1">
      <alignment horizontal="right" indent="1"/>
    </xf>
    <xf numFmtId="3" fontId="62" fillId="0" borderId="50" xfId="38" applyNumberFormat="1" applyFont="1" applyFill="1" applyBorder="1" applyAlignment="1">
      <alignment horizontal="right" indent="1"/>
    </xf>
    <xf numFmtId="3" fontId="62" fillId="0" borderId="36" xfId="38" applyNumberFormat="1" applyFont="1" applyFill="1" applyBorder="1" applyAlignment="1">
      <alignment horizontal="right" indent="1"/>
    </xf>
    <xf numFmtId="49" fontId="62" fillId="0" borderId="27" xfId="38" applyNumberFormat="1" applyFont="1" applyFill="1" applyBorder="1" applyAlignment="1"/>
    <xf numFmtId="2" fontId="62" fillId="0" borderId="27" xfId="38" applyNumberFormat="1" applyFont="1" applyFill="1" applyBorder="1" applyAlignment="1">
      <alignment horizontal="right" indent="1"/>
    </xf>
    <xf numFmtId="2" fontId="62" fillId="0" borderId="26" xfId="38" applyNumberFormat="1" applyFont="1" applyFill="1" applyBorder="1" applyAlignment="1">
      <alignment horizontal="right" indent="1"/>
    </xf>
    <xf numFmtId="3" fontId="62" fillId="0" borderId="27" xfId="38" applyNumberFormat="1" applyFont="1" applyFill="1" applyBorder="1" applyAlignment="1">
      <alignment horizontal="right" indent="1"/>
    </xf>
    <xf numFmtId="3" fontId="62" fillId="0" borderId="26" xfId="38" applyNumberFormat="1" applyFont="1" applyFill="1" applyBorder="1" applyAlignment="1">
      <alignment horizontal="right" indent="1"/>
    </xf>
    <xf numFmtId="3" fontId="62" fillId="0" borderId="62" xfId="38" applyNumberFormat="1" applyFont="1" applyFill="1" applyBorder="1" applyAlignment="1">
      <alignment horizontal="right" indent="1"/>
    </xf>
    <xf numFmtId="3" fontId="62" fillId="0" borderId="63" xfId="38" applyNumberFormat="1" applyFont="1" applyFill="1" applyBorder="1" applyAlignment="1">
      <alignment horizontal="right" indent="1"/>
    </xf>
    <xf numFmtId="49" fontId="62" fillId="0" borderId="85" xfId="38" applyNumberFormat="1" applyFont="1" applyFill="1" applyBorder="1" applyAlignment="1"/>
    <xf numFmtId="2" fontId="62" fillId="0" borderId="0" xfId="38" applyNumberFormat="1" applyFont="1" applyFill="1" applyBorder="1" applyAlignment="1">
      <alignment horizontal="right" indent="1"/>
    </xf>
    <xf numFmtId="3" fontId="62" fillId="0" borderId="0" xfId="38" applyNumberFormat="1" applyFont="1" applyFill="1" applyBorder="1" applyAlignment="1">
      <alignment horizontal="right" indent="1"/>
    </xf>
    <xf numFmtId="3" fontId="62" fillId="0" borderId="86" xfId="38" applyNumberFormat="1" applyFont="1" applyFill="1" applyBorder="1" applyAlignment="1">
      <alignment horizontal="right" indent="1"/>
    </xf>
    <xf numFmtId="49" fontId="62" fillId="0" borderId="73" xfId="38" applyNumberFormat="1" applyFont="1" applyFill="1" applyBorder="1" applyAlignment="1"/>
    <xf numFmtId="2" fontId="62" fillId="0" borderId="73" xfId="38" applyNumberFormat="1" applyFont="1" applyFill="1" applyBorder="1" applyAlignment="1">
      <alignment horizontal="right" indent="1"/>
    </xf>
    <xf numFmtId="2" fontId="62" fillId="0" borderId="82" xfId="38" applyNumberFormat="1" applyFont="1" applyFill="1" applyBorder="1" applyAlignment="1">
      <alignment horizontal="right" indent="1"/>
    </xf>
    <xf numFmtId="3" fontId="62" fillId="0" borderId="73" xfId="38" applyNumberFormat="1" applyFont="1" applyFill="1" applyBorder="1" applyAlignment="1">
      <alignment horizontal="right" indent="1"/>
    </xf>
    <xf numFmtId="3" fontId="62" fillId="0" borderId="82" xfId="38" applyNumberFormat="1" applyFont="1" applyFill="1" applyBorder="1" applyAlignment="1">
      <alignment horizontal="right" indent="1"/>
    </xf>
    <xf numFmtId="3" fontId="62" fillId="0" borderId="33" xfId="38" applyNumberFormat="1" applyFont="1" applyFill="1" applyBorder="1" applyAlignment="1">
      <alignment horizontal="right" indent="1"/>
    </xf>
    <xf numFmtId="49" fontId="37" fillId="0" borderId="30" xfId="38" applyNumberFormat="1" applyFont="1" applyFill="1" applyBorder="1" applyAlignment="1"/>
    <xf numFmtId="49" fontId="37" fillId="0" borderId="71" xfId="38" applyNumberFormat="1" applyFont="1" applyFill="1" applyBorder="1" applyAlignment="1"/>
    <xf numFmtId="2" fontId="62" fillId="0" borderId="71" xfId="38" applyNumberFormat="1" applyFont="1" applyFill="1" applyBorder="1" applyAlignment="1">
      <alignment horizontal="right" indent="1"/>
    </xf>
    <xf numFmtId="2" fontId="62" fillId="0" borderId="72" xfId="38" applyNumberFormat="1" applyFont="1" applyFill="1" applyBorder="1" applyAlignment="1">
      <alignment horizontal="right" indent="1"/>
    </xf>
    <xf numFmtId="3" fontId="62" fillId="0" borderId="71" xfId="38" applyNumberFormat="1" applyFont="1" applyFill="1" applyBorder="1" applyAlignment="1">
      <alignment horizontal="right" indent="1"/>
    </xf>
    <xf numFmtId="3" fontId="62" fillId="0" borderId="72" xfId="38" applyNumberFormat="1" applyFont="1" applyFill="1" applyBorder="1" applyAlignment="1">
      <alignment horizontal="right" indent="1"/>
    </xf>
    <xf numFmtId="3" fontId="62" fillId="0" borderId="34" xfId="38" applyNumberFormat="1" applyFont="1" applyFill="1" applyBorder="1" applyAlignment="1">
      <alignment horizontal="right" indent="1"/>
    </xf>
    <xf numFmtId="2" fontId="62" fillId="0" borderId="23" xfId="38" applyNumberFormat="1" applyFont="1" applyFill="1" applyBorder="1" applyAlignment="1">
      <alignment horizontal="right" indent="1"/>
    </xf>
    <xf numFmtId="2" fontId="62" fillId="0" borderId="55" xfId="38" applyNumberFormat="1" applyFont="1" applyFill="1" applyBorder="1" applyAlignment="1">
      <alignment horizontal="right" indent="1"/>
    </xf>
    <xf numFmtId="3" fontId="62" fillId="0" borderId="60" xfId="38" applyNumberFormat="1" applyFont="1" applyFill="1" applyBorder="1" applyAlignment="1">
      <alignment horizontal="right" indent="1"/>
    </xf>
    <xf numFmtId="49" fontId="62" fillId="0" borderId="71" xfId="38" applyNumberFormat="1" applyFont="1" applyFill="1" applyBorder="1" applyAlignment="1"/>
    <xf numFmtId="0" fontId="0" fillId="0" borderId="29" xfId="0" applyFill="1" applyBorder="1"/>
    <xf numFmtId="2" fontId="6" fillId="0" borderId="0" xfId="0" applyNumberFormat="1" applyFont="1" applyFill="1" applyBorder="1" applyAlignment="1">
      <alignment horizontal="left" vertical="center" wrapText="1"/>
    </xf>
    <xf numFmtId="1" fontId="19" fillId="0" borderId="24" xfId="67" applyNumberFormat="1" applyFont="1" applyFill="1" applyBorder="1" applyAlignment="1">
      <alignment vertical="center"/>
    </xf>
    <xf numFmtId="2" fontId="29" fillId="0" borderId="52" xfId="67" applyNumberFormat="1" applyFont="1" applyFill="1" applyBorder="1" applyAlignment="1">
      <alignment horizontal="left" vertical="center"/>
    </xf>
    <xf numFmtId="2" fontId="29" fillId="0" borderId="53" xfId="67" applyNumberFormat="1" applyFont="1" applyFill="1" applyBorder="1" applyAlignment="1">
      <alignment horizontal="center" vertical="center" wrapText="1"/>
    </xf>
    <xf numFmtId="3" fontId="29" fillId="0" borderId="21" xfId="67" applyNumberFormat="1" applyFont="1" applyFill="1" applyBorder="1" applyAlignment="1">
      <alignment horizontal="left" vertical="center"/>
    </xf>
    <xf numFmtId="3" fontId="29" fillId="0" borderId="22" xfId="67" applyNumberFormat="1" applyFont="1" applyFill="1" applyBorder="1" applyAlignment="1">
      <alignment horizontal="center" vertical="center" wrapText="1"/>
    </xf>
    <xf numFmtId="3" fontId="29" fillId="0" borderId="49" xfId="67" applyNumberFormat="1" applyFont="1" applyFill="1" applyBorder="1" applyAlignment="1">
      <alignment horizontal="left" vertical="center"/>
    </xf>
    <xf numFmtId="0" fontId="22" fillId="0" borderId="0" xfId="67" applyFont="1"/>
    <xf numFmtId="0" fontId="3" fillId="0" borderId="0" xfId="67"/>
    <xf numFmtId="0" fontId="22" fillId="0" borderId="0" xfId="67" applyFont="1" applyAlignment="1">
      <alignment vertical="top" wrapText="1"/>
    </xf>
    <xf numFmtId="0" fontId="3" fillId="0" borderId="0" xfId="67" applyAlignment="1">
      <alignment vertical="top" wrapText="1"/>
    </xf>
    <xf numFmtId="0" fontId="3" fillId="0" borderId="48" xfId="67" applyFill="1" applyBorder="1" applyAlignment="1">
      <alignment horizontal="center" vertical="center" wrapText="1"/>
    </xf>
    <xf numFmtId="0" fontId="22" fillId="0" borderId="80" xfId="67" applyFont="1" applyFill="1" applyBorder="1" applyAlignment="1">
      <alignment horizontal="center" vertical="center" wrapText="1"/>
    </xf>
    <xf numFmtId="2" fontId="22" fillId="0" borderId="48" xfId="67" applyNumberFormat="1" applyFont="1" applyFill="1" applyBorder="1" applyAlignment="1">
      <alignment horizontal="center" vertical="center" wrapText="1"/>
    </xf>
    <xf numFmtId="2" fontId="22" fillId="0" borderId="47" xfId="67" applyNumberFormat="1" applyFont="1" applyFill="1" applyBorder="1" applyAlignment="1">
      <alignment horizontal="center" vertical="center" wrapText="1"/>
    </xf>
    <xf numFmtId="3" fontId="29" fillId="0" borderId="51" xfId="67" applyNumberFormat="1" applyFont="1" applyFill="1" applyBorder="1" applyAlignment="1">
      <alignment horizontal="center" vertical="center" wrapText="1"/>
    </xf>
    <xf numFmtId="3" fontId="29" fillId="0" borderId="47" xfId="67" applyNumberFormat="1" applyFont="1" applyFill="1" applyBorder="1" applyAlignment="1">
      <alignment horizontal="center" vertical="center" wrapText="1"/>
    </xf>
    <xf numFmtId="3" fontId="29" fillId="0" borderId="74" xfId="67" applyNumberFormat="1" applyFont="1" applyFill="1" applyBorder="1" applyAlignment="1">
      <alignment horizontal="center" vertical="center" wrapText="1"/>
    </xf>
    <xf numFmtId="3" fontId="29" fillId="0" borderId="27" xfId="67" applyNumberFormat="1" applyFont="1" applyFill="1" applyBorder="1" applyAlignment="1">
      <alignment horizontal="center" vertical="center" wrapText="1"/>
    </xf>
    <xf numFmtId="3" fontId="29" fillId="0" borderId="58" xfId="67" applyNumberFormat="1" applyFont="1" applyFill="1" applyBorder="1" applyAlignment="1">
      <alignment horizontal="center" vertical="center" wrapText="1"/>
    </xf>
    <xf numFmtId="49" fontId="22" fillId="0" borderId="0" xfId="55" applyNumberFormat="1" applyFont="1" applyAlignment="1">
      <alignment vertical="top" wrapText="1"/>
    </xf>
    <xf numFmtId="0" fontId="3" fillId="0" borderId="11" xfId="67" applyFill="1" applyBorder="1"/>
    <xf numFmtId="2" fontId="3" fillId="0" borderId="10" xfId="67" applyNumberFormat="1" applyFill="1" applyBorder="1"/>
    <xf numFmtId="2" fontId="3" fillId="0" borderId="32" xfId="67" applyNumberFormat="1" applyFill="1" applyBorder="1"/>
    <xf numFmtId="3" fontId="3" fillId="0" borderId="10" xfId="67" applyNumberFormat="1" applyFill="1" applyBorder="1"/>
    <xf numFmtId="3" fontId="3" fillId="0" borderId="32" xfId="67" applyNumberFormat="1" applyFill="1" applyBorder="1"/>
    <xf numFmtId="3" fontId="3" fillId="0" borderId="68" xfId="67" applyNumberFormat="1" applyFill="1" applyBorder="1"/>
    <xf numFmtId="3" fontId="3" fillId="0" borderId="11" xfId="67" applyNumberFormat="1" applyFill="1" applyBorder="1"/>
    <xf numFmtId="0" fontId="64" fillId="0" borderId="15" xfId="38" applyNumberFormat="1" applyFont="1" applyFill="1" applyBorder="1" applyAlignment="1"/>
    <xf numFmtId="0" fontId="64" fillId="0" borderId="17" xfId="38" applyNumberFormat="1" applyFont="1" applyFill="1" applyBorder="1" applyAlignment="1"/>
    <xf numFmtId="0" fontId="64" fillId="0" borderId="12" xfId="38" applyNumberFormat="1" applyFont="1" applyFill="1" applyBorder="1" applyAlignment="1"/>
    <xf numFmtId="0" fontId="64" fillId="0" borderId="83" xfId="38" applyNumberFormat="1" applyFont="1" applyFill="1" applyBorder="1" applyAlignment="1"/>
    <xf numFmtId="0" fontId="64" fillId="0" borderId="0" xfId="38" applyNumberFormat="1" applyFont="1" applyFill="1" applyBorder="1" applyAlignment="1"/>
    <xf numFmtId="0" fontId="22" fillId="0" borderId="11" xfId="67" applyFont="1" applyFill="1" applyBorder="1"/>
    <xf numFmtId="2" fontId="3" fillId="0" borderId="11" xfId="67" applyNumberFormat="1" applyFill="1" applyBorder="1" applyAlignment="1">
      <alignment horizontal="right" indent="1"/>
    </xf>
    <xf numFmtId="3" fontId="3" fillId="0" borderId="11" xfId="67" applyNumberFormat="1" applyFill="1" applyBorder="1" applyAlignment="1">
      <alignment horizontal="right" indent="1"/>
    </xf>
    <xf numFmtId="3" fontId="3" fillId="0" borderId="32" xfId="67" applyNumberFormat="1" applyFill="1" applyBorder="1" applyAlignment="1">
      <alignment horizontal="right" indent="1"/>
    </xf>
    <xf numFmtId="0" fontId="64" fillId="0" borderId="14" xfId="38" applyNumberFormat="1" applyFont="1" applyFill="1" applyBorder="1" applyAlignment="1"/>
    <xf numFmtId="0" fontId="22" fillId="0" borderId="60" xfId="67" applyFont="1" applyFill="1" applyBorder="1"/>
    <xf numFmtId="2" fontId="3" fillId="0" borderId="60" xfId="67" applyNumberFormat="1" applyFill="1" applyBorder="1" applyAlignment="1">
      <alignment horizontal="right" indent="1"/>
    </xf>
    <xf numFmtId="3" fontId="3" fillId="0" borderId="60" xfId="67" applyNumberFormat="1" applyFill="1" applyBorder="1" applyAlignment="1">
      <alignment horizontal="right" indent="1"/>
    </xf>
    <xf numFmtId="3" fontId="3" fillId="0" borderId="53" xfId="67" applyNumberFormat="1" applyFill="1" applyBorder="1" applyAlignment="1">
      <alignment horizontal="right" indent="1"/>
    </xf>
    <xf numFmtId="0" fontId="3" fillId="0" borderId="0" xfId="67" applyFill="1"/>
    <xf numFmtId="2" fontId="3" fillId="0" borderId="0" xfId="67" applyNumberFormat="1" applyFill="1"/>
    <xf numFmtId="3" fontId="3" fillId="0" borderId="0" xfId="67" applyNumberFormat="1" applyFill="1"/>
    <xf numFmtId="0" fontId="22" fillId="0" borderId="0" xfId="67" applyFont="1" applyFill="1" applyBorder="1"/>
    <xf numFmtId="0" fontId="22" fillId="0" borderId="0" xfId="38" applyFont="1" applyFill="1" applyBorder="1" applyAlignment="1"/>
    <xf numFmtId="49" fontId="22" fillId="0" borderId="0" xfId="55" applyNumberFormat="1" applyFont="1" applyBorder="1" applyAlignment="1">
      <alignment vertical="top" wrapText="1"/>
    </xf>
    <xf numFmtId="0" fontId="61" fillId="0" borderId="0" xfId="38" applyFont="1" applyFill="1" applyBorder="1" applyAlignment="1">
      <alignment vertical="top" wrapText="1"/>
    </xf>
    <xf numFmtId="0" fontId="64" fillId="0" borderId="0" xfId="38" applyNumberFormat="1" applyFont="1" applyFill="1" applyBorder="1" applyAlignment="1">
      <alignment vertical="center"/>
    </xf>
    <xf numFmtId="49" fontId="64" fillId="0" borderId="0" xfId="38" applyNumberFormat="1" applyFont="1" applyFill="1" applyBorder="1" applyAlignment="1">
      <alignment vertical="center"/>
    </xf>
    <xf numFmtId="0" fontId="35" fillId="0" borderId="0" xfId="38" applyFont="1" applyAlignment="1">
      <alignment vertical="center"/>
    </xf>
    <xf numFmtId="0" fontId="3" fillId="0" borderId="0" xfId="38"/>
    <xf numFmtId="0" fontId="22" fillId="0" borderId="0" xfId="38" applyFont="1"/>
    <xf numFmtId="0" fontId="19" fillId="0" borderId="21" xfId="38" applyFont="1" applyBorder="1" applyAlignment="1">
      <alignment vertical="center"/>
    </xf>
    <xf numFmtId="1" fontId="19" fillId="0" borderId="20" xfId="55" applyNumberFormat="1" applyFont="1" applyFill="1" applyBorder="1" applyAlignment="1">
      <alignment vertical="center"/>
    </xf>
    <xf numFmtId="0" fontId="29" fillId="0" borderId="21" xfId="55" applyFont="1" applyFill="1" applyBorder="1" applyAlignment="1">
      <alignment horizontal="left" vertical="center"/>
    </xf>
    <xf numFmtId="0" fontId="29" fillId="0" borderId="22" xfId="55" applyFont="1" applyFill="1" applyBorder="1" applyAlignment="1">
      <alignment horizontal="center" vertical="center" wrapText="1"/>
    </xf>
    <xf numFmtId="1" fontId="4" fillId="0" borderId="23" xfId="38" applyNumberFormat="1" applyFont="1" applyFill="1" applyBorder="1" applyAlignment="1">
      <alignment vertical="center" wrapText="1"/>
    </xf>
    <xf numFmtId="0" fontId="4" fillId="0" borderId="55" xfId="38" applyFont="1" applyBorder="1" applyAlignment="1">
      <alignment horizontal="center" vertical="center" wrapText="1"/>
    </xf>
    <xf numFmtId="0" fontId="5" fillId="0" borderId="23" xfId="38" applyFont="1" applyFill="1" applyBorder="1" applyAlignment="1">
      <alignment horizontal="center" vertical="center" wrapText="1"/>
    </xf>
    <xf numFmtId="0" fontId="5" fillId="0" borderId="54" xfId="38" applyFont="1" applyFill="1" applyBorder="1" applyAlignment="1">
      <alignment horizontal="center" vertical="center" wrapText="1"/>
    </xf>
    <xf numFmtId="0" fontId="5" fillId="0" borderId="53" xfId="38" applyFont="1" applyFill="1" applyBorder="1" applyAlignment="1">
      <alignment horizontal="center" vertical="center" wrapText="1"/>
    </xf>
    <xf numFmtId="0" fontId="33" fillId="0" borderId="55" xfId="38" applyFont="1" applyFill="1" applyBorder="1" applyAlignment="1">
      <alignment horizontal="center" vertical="center" wrapText="1"/>
    </xf>
    <xf numFmtId="0" fontId="5" fillId="0" borderId="56" xfId="38" applyFont="1" applyFill="1" applyBorder="1" applyAlignment="1">
      <alignment horizontal="center" vertical="center" wrapText="1"/>
    </xf>
    <xf numFmtId="9" fontId="22" fillId="0" borderId="0" xfId="55" applyNumberFormat="1" applyFont="1" applyAlignment="1">
      <alignment vertical="top" wrapText="1"/>
    </xf>
    <xf numFmtId="0" fontId="3" fillId="0" borderId="48" xfId="55" applyBorder="1" applyAlignment="1">
      <alignment horizontal="center" vertical="center" wrapText="1"/>
    </xf>
    <xf numFmtId="0" fontId="3" fillId="0" borderId="47" xfId="55" applyBorder="1" applyAlignment="1">
      <alignment horizontal="center" vertical="center" wrapText="1"/>
    </xf>
    <xf numFmtId="0" fontId="3" fillId="0" borderId="51" xfId="55" applyBorder="1" applyAlignment="1">
      <alignment horizontal="center" vertical="center" wrapText="1"/>
    </xf>
    <xf numFmtId="0" fontId="3" fillId="0" borderId="80" xfId="55" applyBorder="1" applyAlignment="1">
      <alignment horizontal="center" vertical="center" wrapText="1"/>
    </xf>
    <xf numFmtId="0" fontId="11" fillId="0" borderId="51" xfId="55" applyFont="1" applyFill="1" applyBorder="1" applyAlignment="1">
      <alignment horizontal="center" vertical="center" wrapText="1"/>
    </xf>
    <xf numFmtId="0" fontId="11" fillId="0" borderId="58" xfId="55" applyFont="1" applyFill="1" applyBorder="1" applyAlignment="1">
      <alignment horizontal="center" vertical="center" wrapText="1"/>
    </xf>
    <xf numFmtId="0" fontId="11" fillId="0" borderId="59" xfId="55" applyFont="1" applyFill="1" applyBorder="1" applyAlignment="1">
      <alignment horizontal="center" vertical="center" wrapText="1"/>
    </xf>
    <xf numFmtId="0" fontId="3" fillId="0" borderId="0" xfId="38" applyFont="1"/>
    <xf numFmtId="0" fontId="3" fillId="0" borderId="52" xfId="38" applyFont="1" applyBorder="1" applyAlignment="1">
      <alignment horizontal="left" vertical="center"/>
    </xf>
    <xf numFmtId="1" fontId="6" fillId="18" borderId="60" xfId="38" applyNumberFormat="1" applyFont="1" applyFill="1" applyBorder="1" applyAlignment="1">
      <alignment horizontal="left" vertical="center" wrapText="1"/>
    </xf>
    <xf numFmtId="2" fontId="7" fillId="0" borderId="60" xfId="38" applyNumberFormat="1" applyFont="1" applyFill="1" applyBorder="1" applyAlignment="1">
      <alignment horizontal="center" vertical="center" wrapText="1"/>
    </xf>
    <xf numFmtId="1" fontId="7" fillId="0" borderId="60" xfId="38" applyNumberFormat="1" applyFont="1" applyFill="1" applyBorder="1" applyAlignment="1">
      <alignment horizontal="right" vertical="center" wrapText="1"/>
    </xf>
    <xf numFmtId="1" fontId="7" fillId="0" borderId="60" xfId="38" applyNumberFormat="1" applyFont="1" applyFill="1" applyBorder="1" applyAlignment="1">
      <alignment horizontal="center" vertical="center" wrapText="1"/>
    </xf>
    <xf numFmtId="1" fontId="7" fillId="0" borderId="53" xfId="38" applyNumberFormat="1" applyFont="1" applyFill="1" applyBorder="1" applyAlignment="1">
      <alignment horizontal="center" vertical="center" wrapText="1"/>
    </xf>
    <xf numFmtId="0" fontId="3" fillId="0" borderId="50" xfId="38" applyFont="1" applyBorder="1" applyAlignment="1">
      <alignment horizontal="left" vertical="center"/>
    </xf>
    <xf numFmtId="1" fontId="8" fillId="0" borderId="50" xfId="38" applyNumberFormat="1" applyFont="1" applyFill="1" applyBorder="1" applyAlignment="1">
      <alignment horizontal="left" vertical="center" wrapText="1"/>
    </xf>
    <xf numFmtId="2" fontId="6" fillId="0" borderId="30" xfId="38" applyNumberFormat="1" applyFont="1" applyFill="1" applyBorder="1" applyAlignment="1">
      <alignment horizontal="right" vertical="center" indent="2"/>
    </xf>
    <xf numFmtId="2" fontId="6" fillId="0" borderId="29" xfId="38" applyNumberFormat="1" applyFont="1" applyFill="1" applyBorder="1" applyAlignment="1">
      <alignment horizontal="right" vertical="center" indent="2"/>
    </xf>
    <xf numFmtId="3" fontId="6" fillId="0" borderId="61" xfId="38" applyNumberFormat="1" applyFont="1" applyFill="1" applyBorder="1" applyAlignment="1">
      <alignment horizontal="right" vertical="center" indent="1"/>
    </xf>
    <xf numFmtId="3" fontId="6" fillId="0" borderId="31" xfId="38" applyNumberFormat="1" applyFont="1" applyFill="1" applyBorder="1" applyAlignment="1">
      <alignment horizontal="right" vertical="center" indent="1"/>
    </xf>
    <xf numFmtId="0" fontId="22" fillId="0" borderId="0" xfId="55" applyFont="1" applyAlignment="1">
      <alignment vertical="center"/>
    </xf>
    <xf numFmtId="0" fontId="22" fillId="0" borderId="0" xfId="70" applyFont="1" applyFill="1" applyAlignment="1">
      <alignment vertical="center"/>
    </xf>
    <xf numFmtId="2" fontId="11" fillId="0" borderId="36" xfId="38" applyNumberFormat="1" applyFont="1" applyFill="1" applyBorder="1" applyAlignment="1">
      <alignment horizontal="center" vertical="center" wrapText="1"/>
    </xf>
    <xf numFmtId="2" fontId="37" fillId="0" borderId="50" xfId="38" applyNumberFormat="1" applyFont="1" applyFill="1" applyBorder="1" applyAlignment="1" applyProtection="1">
      <alignment horizontal="right" vertical="center" indent="1"/>
      <protection locked="0"/>
    </xf>
    <xf numFmtId="2" fontId="37" fillId="0" borderId="30" xfId="38" applyNumberFormat="1" applyFont="1" applyFill="1" applyBorder="1" applyAlignment="1" applyProtection="1">
      <alignment horizontal="right" vertical="center" indent="1"/>
      <protection locked="0"/>
    </xf>
    <xf numFmtId="0" fontId="3" fillId="0" borderId="62" xfId="38" applyFont="1" applyBorder="1" applyAlignment="1">
      <alignment horizontal="left" vertical="center"/>
    </xf>
    <xf numFmtId="1" fontId="8" fillId="0" borderId="62" xfId="38" applyNumberFormat="1" applyFont="1" applyFill="1" applyBorder="1" applyAlignment="1">
      <alignment horizontal="left" vertical="center" wrapText="1"/>
    </xf>
    <xf numFmtId="2" fontId="11" fillId="0" borderId="63" xfId="38" applyNumberFormat="1" applyFont="1" applyFill="1" applyBorder="1" applyAlignment="1">
      <alignment horizontal="center" vertical="center" wrapText="1"/>
    </xf>
    <xf numFmtId="2" fontId="6" fillId="0" borderId="26" xfId="38" applyNumberFormat="1" applyFont="1" applyFill="1" applyBorder="1" applyAlignment="1">
      <alignment horizontal="right" vertical="center" indent="2"/>
    </xf>
    <xf numFmtId="2" fontId="37" fillId="0" borderId="62" xfId="38" applyNumberFormat="1" applyFont="1" applyFill="1" applyBorder="1" applyAlignment="1" applyProtection="1">
      <alignment horizontal="right" vertical="center" indent="1"/>
      <protection locked="0"/>
    </xf>
    <xf numFmtId="2" fontId="37" fillId="0" borderId="27" xfId="38" applyNumberFormat="1" applyFont="1" applyFill="1" applyBorder="1" applyAlignment="1" applyProtection="1">
      <alignment horizontal="right" vertical="center" indent="1"/>
      <protection locked="0"/>
    </xf>
    <xf numFmtId="0" fontId="3" fillId="0" borderId="61" xfId="38" applyFont="1" applyBorder="1" applyAlignment="1">
      <alignment horizontal="left" vertical="center"/>
    </xf>
    <xf numFmtId="1" fontId="8" fillId="0" borderId="61" xfId="38" applyNumberFormat="1" applyFont="1" applyFill="1" applyBorder="1" applyAlignment="1">
      <alignment horizontal="left" vertical="center" wrapText="1"/>
    </xf>
    <xf numFmtId="2" fontId="6" fillId="0" borderId="31" xfId="38" applyNumberFormat="1" applyFont="1" applyFill="1" applyBorder="1" applyAlignment="1">
      <alignment horizontal="right" vertical="center" indent="2"/>
    </xf>
    <xf numFmtId="2" fontId="6" fillId="0" borderId="28" xfId="38" applyNumberFormat="1" applyFont="1" applyFill="1" applyBorder="1" applyAlignment="1">
      <alignment horizontal="right" vertical="center" indent="2"/>
    </xf>
    <xf numFmtId="3" fontId="14" fillId="0" borderId="61" xfId="38" applyNumberFormat="1" applyFont="1" applyFill="1" applyBorder="1" applyAlignment="1">
      <alignment horizontal="right" vertical="center" indent="1"/>
    </xf>
    <xf numFmtId="3" fontId="14" fillId="0" borderId="31" xfId="38" applyNumberFormat="1" applyFont="1" applyFill="1" applyBorder="1" applyAlignment="1">
      <alignment horizontal="right" vertical="center" indent="1"/>
    </xf>
    <xf numFmtId="2" fontId="6" fillId="0" borderId="63" xfId="38" applyNumberFormat="1" applyFont="1" applyFill="1" applyBorder="1" applyAlignment="1">
      <alignment horizontal="right" vertical="center" wrapText="1" indent="2"/>
    </xf>
    <xf numFmtId="2" fontId="15" fillId="0" borderId="60" xfId="38" applyNumberFormat="1" applyFont="1" applyFill="1" applyBorder="1" applyAlignment="1">
      <alignment horizontal="center" vertical="center" wrapText="1"/>
    </xf>
    <xf numFmtId="3" fontId="15" fillId="0" borderId="60" xfId="38" applyNumberFormat="1" applyFont="1" applyFill="1" applyBorder="1" applyAlignment="1">
      <alignment horizontal="right" vertical="center" indent="1"/>
    </xf>
    <xf numFmtId="1" fontId="15" fillId="0" borderId="60" xfId="38" applyNumberFormat="1" applyFont="1" applyFill="1" applyBorder="1" applyAlignment="1">
      <alignment horizontal="right" vertical="center" indent="1"/>
    </xf>
    <xf numFmtId="1" fontId="15" fillId="0" borderId="53" xfId="38" applyNumberFormat="1" applyFont="1" applyFill="1" applyBorder="1" applyAlignment="1">
      <alignment horizontal="right" vertical="center" indent="1"/>
    </xf>
    <xf numFmtId="0" fontId="3" fillId="0" borderId="50" xfId="38" applyFont="1" applyBorder="1" applyAlignment="1">
      <alignment horizontal="left" vertical="center" wrapText="1"/>
    </xf>
    <xf numFmtId="0" fontId="3" fillId="0" borderId="0" xfId="38" applyFill="1"/>
    <xf numFmtId="2" fontId="37" fillId="0" borderId="50" xfId="38" applyNumberFormat="1" applyFont="1" applyFill="1" applyBorder="1" applyAlignment="1">
      <alignment horizontal="right" vertical="center" indent="1"/>
    </xf>
    <xf numFmtId="2" fontId="37" fillId="0" borderId="30" xfId="38" applyNumberFormat="1" applyFont="1" applyFill="1" applyBorder="1" applyAlignment="1">
      <alignment horizontal="right" vertical="center" indent="1"/>
    </xf>
    <xf numFmtId="165" fontId="11" fillId="0" borderId="36" xfId="38" applyNumberFormat="1" applyFont="1" applyFill="1" applyBorder="1" applyAlignment="1">
      <alignment horizontal="center" vertical="center" wrapText="1"/>
    </xf>
    <xf numFmtId="0" fontId="3" fillId="0" borderId="62" xfId="38" applyFont="1" applyBorder="1" applyAlignment="1">
      <alignment horizontal="left" vertical="center" wrapText="1"/>
    </xf>
    <xf numFmtId="2" fontId="6" fillId="0" borderId="27" xfId="38" applyNumberFormat="1" applyFont="1" applyFill="1" applyBorder="1" applyAlignment="1">
      <alignment horizontal="right" vertical="center" indent="2"/>
    </xf>
    <xf numFmtId="3" fontId="14" fillId="0" borderId="62" xfId="38" applyNumberFormat="1" applyFont="1" applyFill="1" applyBorder="1" applyAlignment="1">
      <alignment horizontal="right" vertical="center" indent="1"/>
    </xf>
    <xf numFmtId="3" fontId="14" fillId="0" borderId="27" xfId="38" applyNumberFormat="1" applyFont="1" applyFill="1" applyBorder="1" applyAlignment="1">
      <alignment horizontal="right" vertical="center" indent="1"/>
    </xf>
    <xf numFmtId="0" fontId="3" fillId="0" borderId="61" xfId="38" applyFont="1" applyFill="1" applyBorder="1" applyAlignment="1">
      <alignment horizontal="left" vertical="center" wrapText="1"/>
    </xf>
    <xf numFmtId="2" fontId="11" fillId="0" borderId="28" xfId="38" applyNumberFormat="1" applyFont="1" applyFill="1" applyBorder="1" applyAlignment="1">
      <alignment horizontal="right" vertical="center" indent="2"/>
    </xf>
    <xf numFmtId="3" fontId="6" fillId="0" borderId="64" xfId="38" applyNumberFormat="1" applyFont="1" applyFill="1" applyBorder="1" applyAlignment="1">
      <alignment horizontal="right" vertical="center" indent="1"/>
    </xf>
    <xf numFmtId="0" fontId="3" fillId="0" borderId="50" xfId="38" applyFont="1" applyFill="1" applyBorder="1" applyAlignment="1">
      <alignment horizontal="left" vertical="center" wrapText="1"/>
    </xf>
    <xf numFmtId="49" fontId="11" fillId="0" borderId="36" xfId="38" applyNumberFormat="1" applyFont="1" applyFill="1" applyBorder="1" applyAlignment="1">
      <alignment horizontal="center" vertical="center" wrapText="1"/>
    </xf>
    <xf numFmtId="3" fontId="6" fillId="0" borderId="65" xfId="38" applyNumberFormat="1" applyFont="1" applyFill="1" applyBorder="1" applyAlignment="1">
      <alignment horizontal="right" vertical="center" indent="1"/>
    </xf>
    <xf numFmtId="3" fontId="6" fillId="0" borderId="66" xfId="38" applyNumberFormat="1" applyFont="1" applyFill="1" applyBorder="1" applyAlignment="1">
      <alignment horizontal="right" vertical="center" indent="1"/>
    </xf>
    <xf numFmtId="0" fontId="3" fillId="0" borderId="61" xfId="38" applyFont="1" applyBorder="1" applyAlignment="1">
      <alignment horizontal="left" vertical="center" wrapText="1"/>
    </xf>
    <xf numFmtId="0" fontId="3" fillId="19" borderId="50" xfId="38" applyFont="1" applyFill="1" applyBorder="1" applyAlignment="1">
      <alignment horizontal="left" vertical="center" wrapText="1"/>
    </xf>
    <xf numFmtId="2" fontId="11" fillId="0" borderId="29" xfId="38" applyNumberFormat="1" applyFont="1" applyFill="1" applyBorder="1" applyAlignment="1">
      <alignment horizontal="right" vertical="center" indent="2"/>
    </xf>
    <xf numFmtId="0" fontId="3" fillId="19" borderId="62" xfId="38" applyFont="1" applyFill="1" applyBorder="1" applyAlignment="1">
      <alignment horizontal="left" vertical="center" wrapText="1"/>
    </xf>
    <xf numFmtId="3" fontId="11" fillId="0" borderId="31" xfId="38" applyNumberFormat="1" applyFont="1" applyFill="1" applyBorder="1" applyAlignment="1">
      <alignment horizontal="right" vertical="center" indent="1"/>
    </xf>
    <xf numFmtId="3" fontId="14" fillId="0" borderId="64" xfId="38" applyNumberFormat="1" applyFont="1" applyFill="1" applyBorder="1" applyAlignment="1">
      <alignment horizontal="right" vertical="center" indent="1"/>
    </xf>
    <xf numFmtId="3" fontId="11" fillId="0" borderId="30" xfId="38" applyNumberFormat="1" applyFont="1" applyFill="1" applyBorder="1" applyAlignment="1">
      <alignment horizontal="right" vertical="center" indent="1"/>
    </xf>
    <xf numFmtId="3" fontId="14" fillId="0" borderId="65" xfId="38" applyNumberFormat="1" applyFont="1" applyFill="1" applyBorder="1" applyAlignment="1">
      <alignment horizontal="right" vertical="center" indent="1"/>
    </xf>
    <xf numFmtId="2" fontId="11" fillId="0" borderId="27" xfId="38" applyNumberFormat="1" applyFont="1" applyFill="1" applyBorder="1" applyAlignment="1">
      <alignment horizontal="right" vertical="center" wrapText="1" indent="2"/>
    </xf>
    <xf numFmtId="2" fontId="6" fillId="0" borderId="26" xfId="38" applyNumberFormat="1" applyFont="1" applyFill="1" applyBorder="1" applyAlignment="1">
      <alignment horizontal="right" vertical="center" wrapText="1" indent="2"/>
    </xf>
    <xf numFmtId="3" fontId="6" fillId="0" borderId="27" xfId="38" applyNumberFormat="1" applyFont="1" applyFill="1" applyBorder="1" applyAlignment="1">
      <alignment horizontal="right" vertical="center" indent="1"/>
    </xf>
    <xf numFmtId="3" fontId="14" fillId="0" borderId="66" xfId="38" applyNumberFormat="1" applyFont="1" applyFill="1" applyBorder="1" applyAlignment="1">
      <alignment horizontal="right" vertical="center" indent="1"/>
    </xf>
    <xf numFmtId="0" fontId="3" fillId="0" borderId="68" xfId="38" applyFont="1" applyBorder="1" applyAlignment="1">
      <alignment horizontal="left" vertical="center"/>
    </xf>
    <xf numFmtId="1" fontId="3" fillId="18" borderId="68" xfId="38" applyNumberFormat="1" applyFont="1" applyFill="1" applyBorder="1" applyAlignment="1">
      <alignment horizontal="left" vertical="center" wrapText="1"/>
    </xf>
    <xf numFmtId="2" fontId="6" fillId="0" borderId="67" xfId="38" applyNumberFormat="1" applyFont="1" applyFill="1" applyBorder="1" applyAlignment="1">
      <alignment horizontal="right" vertical="center" wrapText="1" indent="2"/>
    </xf>
    <xf numFmtId="2" fontId="6" fillId="0" borderId="20" xfId="38" applyNumberFormat="1" applyFont="1" applyFill="1" applyBorder="1" applyAlignment="1">
      <alignment horizontal="right" vertical="center" wrapText="1" indent="2"/>
    </xf>
    <xf numFmtId="3" fontId="14" fillId="0" borderId="68" xfId="38" applyNumberFormat="1" applyFont="1" applyFill="1" applyBorder="1" applyAlignment="1">
      <alignment horizontal="right" vertical="center" indent="1"/>
    </xf>
    <xf numFmtId="3" fontId="14" fillId="0" borderId="67" xfId="38" applyNumberFormat="1" applyFont="1" applyFill="1" applyBorder="1" applyAlignment="1">
      <alignment horizontal="right" vertical="center" indent="1"/>
    </xf>
    <xf numFmtId="3" fontId="14" fillId="0" borderId="32" xfId="38" applyNumberFormat="1" applyFont="1" applyFill="1" applyBorder="1" applyAlignment="1">
      <alignment horizontal="right" vertical="center" indent="1"/>
    </xf>
    <xf numFmtId="0" fontId="3" fillId="0" borderId="74" xfId="38" applyFont="1" applyBorder="1" applyAlignment="1">
      <alignment horizontal="left" vertical="center"/>
    </xf>
    <xf numFmtId="1" fontId="3" fillId="18" borderId="74" xfId="38" applyNumberFormat="1" applyFont="1" applyFill="1" applyBorder="1" applyAlignment="1">
      <alignment horizontal="left" vertical="center" wrapText="1"/>
    </xf>
    <xf numFmtId="0" fontId="3" fillId="0" borderId="77" xfId="38" applyFont="1" applyBorder="1" applyAlignment="1">
      <alignment horizontal="left" vertical="center"/>
    </xf>
    <xf numFmtId="1" fontId="3" fillId="18" borderId="77" xfId="38" applyNumberFormat="1" applyFont="1" applyFill="1" applyBorder="1" applyAlignment="1">
      <alignment horizontal="left" vertical="center" wrapText="1"/>
    </xf>
    <xf numFmtId="2" fontId="6" fillId="0" borderId="24" xfId="38" applyNumberFormat="1" applyFont="1" applyFill="1" applyBorder="1" applyAlignment="1">
      <alignment horizontal="right" vertical="center" wrapText="1" indent="2"/>
    </xf>
    <xf numFmtId="3" fontId="36" fillId="0" borderId="53" xfId="38" applyNumberFormat="1" applyFont="1" applyFill="1" applyBorder="1" applyAlignment="1">
      <alignment horizontal="right" vertical="center" indent="1"/>
    </xf>
    <xf numFmtId="1" fontId="3" fillId="0" borderId="50" xfId="38" applyNumberFormat="1" applyFont="1" applyFill="1" applyBorder="1" applyAlignment="1">
      <alignment horizontal="left" vertical="center" wrapText="1"/>
    </xf>
    <xf numFmtId="1" fontId="6" fillId="0" borderId="29" xfId="38" applyNumberFormat="1" applyFont="1" applyFill="1" applyBorder="1" applyAlignment="1">
      <alignment horizontal="right" vertical="center" indent="2"/>
    </xf>
    <xf numFmtId="0" fontId="3" fillId="0" borderId="70" xfId="38" applyFont="1" applyBorder="1" applyAlignment="1">
      <alignment horizontal="left" vertical="center"/>
    </xf>
    <xf numFmtId="1" fontId="3" fillId="0" borderId="70" xfId="38" applyNumberFormat="1" applyFont="1" applyFill="1" applyBorder="1" applyAlignment="1">
      <alignment horizontal="left" vertical="center" wrapText="1"/>
    </xf>
    <xf numFmtId="2" fontId="6" fillId="0" borderId="71" xfId="38" applyNumberFormat="1" applyFont="1" applyFill="1" applyBorder="1" applyAlignment="1">
      <alignment horizontal="right" vertical="center" indent="2"/>
    </xf>
    <xf numFmtId="1" fontId="6" fillId="0" borderId="72" xfId="38" applyNumberFormat="1" applyFont="1" applyFill="1" applyBorder="1" applyAlignment="1">
      <alignment horizontal="right" vertical="center" indent="2"/>
    </xf>
    <xf numFmtId="3" fontId="14" fillId="0" borderId="73" xfId="38" applyNumberFormat="1" applyFont="1" applyFill="1" applyBorder="1" applyAlignment="1">
      <alignment horizontal="right" vertical="center" indent="1"/>
    </xf>
    <xf numFmtId="1" fontId="6" fillId="18" borderId="68" xfId="38" applyNumberFormat="1" applyFont="1" applyFill="1" applyBorder="1" applyAlignment="1">
      <alignment horizontal="left" vertical="center" wrapText="1"/>
    </xf>
    <xf numFmtId="1" fontId="11" fillId="0" borderId="69" xfId="38" applyNumberFormat="1" applyFont="1" applyFill="1" applyBorder="1" applyAlignment="1">
      <alignment horizontal="center" vertical="center" wrapText="1"/>
    </xf>
    <xf numFmtId="1" fontId="11" fillId="0" borderId="32" xfId="38" applyNumberFormat="1" applyFont="1" applyFill="1" applyBorder="1" applyAlignment="1">
      <alignment horizontal="right" vertical="center" wrapText="1" indent="2"/>
    </xf>
    <xf numFmtId="3" fontId="6" fillId="0" borderId="32" xfId="38" applyNumberFormat="1" applyFont="1" applyFill="1" applyBorder="1" applyAlignment="1">
      <alignment horizontal="right" vertical="center" indent="1"/>
    </xf>
    <xf numFmtId="2" fontId="37" fillId="0" borderId="68" xfId="38" applyNumberFormat="1" applyFont="1" applyFill="1" applyBorder="1" applyAlignment="1">
      <alignment horizontal="right" vertical="center" indent="1"/>
    </xf>
    <xf numFmtId="2" fontId="37" fillId="0" borderId="67" xfId="38" applyNumberFormat="1" applyFont="1" applyFill="1" applyBorder="1" applyAlignment="1">
      <alignment horizontal="right" vertical="center" indent="1"/>
    </xf>
    <xf numFmtId="0" fontId="3" fillId="0" borderId="68" xfId="38" applyFont="1" applyBorder="1" applyAlignment="1">
      <alignment horizontal="left" vertical="center" wrapText="1"/>
    </xf>
    <xf numFmtId="2" fontId="6" fillId="0" borderId="67" xfId="38" applyNumberFormat="1" applyFont="1" applyFill="1" applyBorder="1" applyAlignment="1">
      <alignment horizontal="right" vertical="center" indent="2"/>
    </xf>
    <xf numFmtId="3" fontId="6" fillId="0" borderId="67" xfId="38" applyNumberFormat="1" applyFont="1" applyFill="1" applyBorder="1" applyAlignment="1">
      <alignment horizontal="right" vertical="center" indent="1"/>
    </xf>
    <xf numFmtId="0" fontId="3" fillId="0" borderId="74" xfId="38" applyFont="1" applyBorder="1" applyAlignment="1">
      <alignment horizontal="left" vertical="center" wrapText="1"/>
    </xf>
    <xf numFmtId="1" fontId="6" fillId="18" borderId="74" xfId="38" applyNumberFormat="1" applyFont="1" applyFill="1" applyBorder="1" applyAlignment="1">
      <alignment horizontal="left" vertical="center" wrapText="1"/>
    </xf>
    <xf numFmtId="1" fontId="6" fillId="0" borderId="59" xfId="38" applyNumberFormat="1" applyFont="1" applyFill="1" applyBorder="1" applyAlignment="1">
      <alignment horizontal="right" vertical="center" wrapText="1" indent="2"/>
    </xf>
    <xf numFmtId="1" fontId="11" fillId="0" borderId="36" xfId="38" applyNumberFormat="1" applyFont="1" applyFill="1" applyBorder="1" applyAlignment="1">
      <alignment horizontal="center" vertical="center" wrapText="1"/>
    </xf>
    <xf numFmtId="2" fontId="6" fillId="0" borderId="36" xfId="38" applyNumberFormat="1" applyFont="1" applyFill="1" applyBorder="1" applyAlignment="1">
      <alignment horizontal="right" vertical="center" wrapText="1" indent="2"/>
    </xf>
    <xf numFmtId="3" fontId="6" fillId="0" borderId="30" xfId="38" applyNumberFormat="1" applyFont="1" applyFill="1" applyBorder="1" applyAlignment="1">
      <alignment horizontal="right" vertical="center" indent="1"/>
    </xf>
    <xf numFmtId="3" fontId="14" fillId="0" borderId="50" xfId="38" applyNumberFormat="1" applyFont="1" applyFill="1" applyBorder="1" applyAlignment="1">
      <alignment horizontal="right" vertical="center" indent="1"/>
    </xf>
    <xf numFmtId="3" fontId="14" fillId="0" borderId="30" xfId="38" applyNumberFormat="1" applyFont="1" applyFill="1" applyBorder="1" applyAlignment="1">
      <alignment horizontal="right" vertical="center" indent="1"/>
    </xf>
    <xf numFmtId="3" fontId="21" fillId="0" borderId="61" xfId="38" applyNumberFormat="1" applyFont="1" applyFill="1" applyBorder="1" applyAlignment="1">
      <alignment horizontal="right" vertical="center" indent="1"/>
    </xf>
    <xf numFmtId="3" fontId="21" fillId="0" borderId="31" xfId="38" applyNumberFormat="1" applyFont="1" applyFill="1" applyBorder="1" applyAlignment="1">
      <alignment horizontal="right" vertical="center" indent="1"/>
    </xf>
    <xf numFmtId="0" fontId="3" fillId="0" borderId="62" xfId="38" applyFont="1" applyFill="1" applyBorder="1" applyAlignment="1">
      <alignment horizontal="left" vertical="center" wrapText="1"/>
    </xf>
    <xf numFmtId="1" fontId="3" fillId="0" borderId="62" xfId="38" applyNumberFormat="1" applyFont="1" applyFill="1" applyBorder="1" applyAlignment="1">
      <alignment horizontal="left" vertical="center" wrapText="1"/>
    </xf>
    <xf numFmtId="1" fontId="11" fillId="0" borderId="63" xfId="38" applyNumberFormat="1" applyFont="1" applyFill="1" applyBorder="1" applyAlignment="1">
      <alignment horizontal="center" vertical="center" wrapText="1"/>
    </xf>
    <xf numFmtId="3" fontId="14" fillId="0" borderId="74" xfId="38" applyNumberFormat="1" applyFont="1" applyFill="1" applyBorder="1" applyAlignment="1">
      <alignment horizontal="right" vertical="center" indent="1"/>
    </xf>
    <xf numFmtId="3" fontId="14" fillId="0" borderId="51" xfId="38" applyNumberFormat="1" applyFont="1" applyFill="1" applyBorder="1" applyAlignment="1">
      <alignment horizontal="right" vertical="center" indent="1"/>
    </xf>
    <xf numFmtId="0" fontId="3" fillId="0" borderId="49" xfId="38" applyFont="1" applyFill="1" applyBorder="1" applyAlignment="1">
      <alignment horizontal="left" vertical="center" wrapText="1"/>
    </xf>
    <xf numFmtId="1" fontId="3" fillId="0" borderId="49" xfId="38" applyNumberFormat="1" applyFont="1" applyFill="1" applyBorder="1" applyAlignment="1">
      <alignment horizontal="left" vertical="center" wrapText="1"/>
    </xf>
    <xf numFmtId="1" fontId="11" fillId="0" borderId="57" xfId="38" applyNumberFormat="1" applyFont="1" applyFill="1" applyBorder="1" applyAlignment="1">
      <alignment horizontal="center" vertical="center" wrapText="1"/>
    </xf>
    <xf numFmtId="2" fontId="6" fillId="0" borderId="57" xfId="38" applyNumberFormat="1" applyFont="1" applyFill="1" applyBorder="1" applyAlignment="1">
      <alignment horizontal="right" vertical="center" wrapText="1" indent="2"/>
    </xf>
    <xf numFmtId="3" fontId="11" fillId="0" borderId="23" xfId="38" applyNumberFormat="1" applyFont="1" applyFill="1" applyBorder="1" applyAlignment="1">
      <alignment horizontal="right" vertical="center" indent="1"/>
    </xf>
    <xf numFmtId="3" fontId="14" fillId="0" borderId="49" xfId="38" applyNumberFormat="1" applyFont="1" applyFill="1" applyBorder="1" applyAlignment="1">
      <alignment horizontal="right" vertical="center" indent="1"/>
    </xf>
    <xf numFmtId="3" fontId="14" fillId="0" borderId="23" xfId="38" applyNumberFormat="1" applyFont="1" applyFill="1" applyBorder="1" applyAlignment="1">
      <alignment horizontal="right" vertical="center" indent="1"/>
    </xf>
    <xf numFmtId="3" fontId="11" fillId="0" borderId="27" xfId="38" applyNumberFormat="1" applyFont="1" applyFill="1" applyBorder="1" applyAlignment="1">
      <alignment horizontal="right" vertical="center" indent="1"/>
    </xf>
    <xf numFmtId="3" fontId="21" fillId="0" borderId="74" xfId="38" applyNumberFormat="1" applyFont="1" applyFill="1" applyBorder="1" applyAlignment="1">
      <alignment horizontal="right" vertical="center" indent="1"/>
    </xf>
    <xf numFmtId="3" fontId="21" fillId="0" borderId="51" xfId="38" applyNumberFormat="1" applyFont="1" applyFill="1" applyBorder="1" applyAlignment="1">
      <alignment horizontal="right" vertical="center" indent="1"/>
    </xf>
    <xf numFmtId="2" fontId="14" fillId="0" borderId="57" xfId="38" applyNumberFormat="1" applyFont="1" applyFill="1" applyBorder="1" applyAlignment="1">
      <alignment horizontal="right" vertical="center" wrapText="1" indent="2"/>
    </xf>
    <xf numFmtId="1" fontId="3" fillId="0" borderId="61" xfId="38" applyNumberFormat="1" applyFont="1" applyFill="1" applyBorder="1" applyAlignment="1">
      <alignment horizontal="left" vertical="center" wrapText="1"/>
    </xf>
    <xf numFmtId="1" fontId="11" fillId="0" borderId="35" xfId="38" applyNumberFormat="1" applyFont="1" applyFill="1" applyBorder="1" applyAlignment="1">
      <alignment horizontal="center" vertical="center" wrapText="1"/>
    </xf>
    <xf numFmtId="2" fontId="6" fillId="0" borderId="35" xfId="38" applyNumberFormat="1" applyFont="1" applyFill="1" applyBorder="1" applyAlignment="1">
      <alignment horizontal="right" vertical="center" wrapText="1" indent="2"/>
    </xf>
    <xf numFmtId="1" fontId="11" fillId="0" borderId="27" xfId="38" applyNumberFormat="1" applyFont="1" applyFill="1" applyBorder="1" applyAlignment="1">
      <alignment horizontal="center" vertical="center" wrapText="1"/>
    </xf>
    <xf numFmtId="1" fontId="11" fillId="0" borderId="66" xfId="38" applyNumberFormat="1" applyFont="1" applyFill="1" applyBorder="1" applyAlignment="1">
      <alignment horizontal="center" vertical="center" wrapText="1"/>
    </xf>
    <xf numFmtId="2" fontId="37" fillId="0" borderId="70" xfId="38" applyNumberFormat="1" applyFont="1" applyFill="1" applyBorder="1" applyAlignment="1">
      <alignment horizontal="right" vertical="center" indent="1"/>
    </xf>
    <xf numFmtId="2" fontId="37" fillId="0" borderId="71" xfId="38" applyNumberFormat="1" applyFont="1" applyFill="1" applyBorder="1" applyAlignment="1">
      <alignment horizontal="right" vertical="center" indent="1"/>
    </xf>
    <xf numFmtId="0" fontId="3" fillId="0" borderId="75" xfId="38" applyFont="1" applyFill="1" applyBorder="1" applyAlignment="1">
      <alignment horizontal="left" vertical="center" wrapText="1"/>
    </xf>
    <xf numFmtId="1" fontId="6" fillId="18" borderId="75" xfId="38" applyNumberFormat="1" applyFont="1" applyFill="1" applyBorder="1" applyAlignment="1">
      <alignment horizontal="left" vertical="center" wrapText="1"/>
    </xf>
    <xf numFmtId="2" fontId="15" fillId="0" borderId="24" xfId="38" applyNumberFormat="1" applyFont="1" applyFill="1" applyBorder="1" applyAlignment="1">
      <alignment horizontal="center" vertical="center" wrapText="1"/>
    </xf>
    <xf numFmtId="3" fontId="15" fillId="0" borderId="76" xfId="38" applyNumberFormat="1" applyFont="1" applyFill="1" applyBorder="1" applyAlignment="1">
      <alignment horizontal="right" vertical="center" indent="1"/>
    </xf>
    <xf numFmtId="3" fontId="15" fillId="0" borderId="22" xfId="38" applyNumberFormat="1" applyFont="1" applyFill="1" applyBorder="1" applyAlignment="1">
      <alignment horizontal="right" vertical="center" indent="1"/>
    </xf>
    <xf numFmtId="1" fontId="15" fillId="0" borderId="75" xfId="38" applyNumberFormat="1" applyFont="1" applyFill="1" applyBorder="1" applyAlignment="1">
      <alignment horizontal="right" vertical="center" indent="1"/>
    </xf>
    <xf numFmtId="1" fontId="15" fillId="0" borderId="76" xfId="38" applyNumberFormat="1" applyFont="1" applyFill="1" applyBorder="1" applyAlignment="1">
      <alignment horizontal="right" vertical="center" indent="1"/>
    </xf>
    <xf numFmtId="3" fontId="36" fillId="0" borderId="22" xfId="38" applyNumberFormat="1" applyFont="1" applyFill="1" applyBorder="1" applyAlignment="1">
      <alignment horizontal="right" vertical="center" indent="1"/>
    </xf>
    <xf numFmtId="2" fontId="6" fillId="0" borderId="57" xfId="38" applyNumberFormat="1" applyFont="1" applyFill="1" applyBorder="1" applyAlignment="1">
      <alignment horizontal="right" vertical="center" indent="2"/>
    </xf>
    <xf numFmtId="2" fontId="6" fillId="0" borderId="36" xfId="38" applyNumberFormat="1" applyFont="1" applyFill="1" applyBorder="1" applyAlignment="1">
      <alignment horizontal="right" vertical="center" indent="2"/>
    </xf>
    <xf numFmtId="2" fontId="14" fillId="0" borderId="63" xfId="38" applyNumberFormat="1" applyFont="1" applyFill="1" applyBorder="1" applyAlignment="1">
      <alignment horizontal="right" vertical="center" wrapText="1" indent="2"/>
    </xf>
    <xf numFmtId="2" fontId="6" fillId="0" borderId="63" xfId="38" applyNumberFormat="1" applyFont="1" applyFill="1" applyBorder="1" applyAlignment="1">
      <alignment horizontal="right" vertical="center" indent="2"/>
    </xf>
    <xf numFmtId="2" fontId="6" fillId="0" borderId="35" xfId="38" applyNumberFormat="1" applyFont="1" applyFill="1" applyBorder="1" applyAlignment="1">
      <alignment horizontal="right" vertical="center" indent="2"/>
    </xf>
    <xf numFmtId="2" fontId="37" fillId="0" borderId="77" xfId="38" applyNumberFormat="1" applyFont="1" applyFill="1" applyBorder="1" applyAlignment="1">
      <alignment horizontal="right" vertical="center" indent="1"/>
    </xf>
    <xf numFmtId="2" fontId="37" fillId="0" borderId="73" xfId="38" applyNumberFormat="1" applyFont="1" applyFill="1" applyBorder="1" applyAlignment="1">
      <alignment horizontal="right" vertical="center" indent="1"/>
    </xf>
    <xf numFmtId="2" fontId="14" fillId="0" borderId="69" xfId="38" applyNumberFormat="1" applyFont="1" applyFill="1" applyBorder="1" applyAlignment="1">
      <alignment horizontal="right" vertical="center" wrapText="1" indent="2"/>
    </xf>
    <xf numFmtId="1" fontId="14" fillId="0" borderId="69" xfId="38" applyNumberFormat="1" applyFont="1" applyFill="1" applyBorder="1" applyAlignment="1">
      <alignment horizontal="right" vertical="center" wrapText="1" indent="2"/>
    </xf>
    <xf numFmtId="1" fontId="17" fillId="0" borderId="0" xfId="38" applyNumberFormat="1" applyFont="1" applyFill="1" applyBorder="1" applyAlignment="1"/>
    <xf numFmtId="0" fontId="18" fillId="0" borderId="0" xfId="38" applyFont="1" applyBorder="1" applyAlignment="1">
      <alignment horizontal="center" vertical="center"/>
    </xf>
    <xf numFmtId="0" fontId="22" fillId="0" borderId="0" xfId="38" applyFont="1" applyBorder="1"/>
    <xf numFmtId="0" fontId="20" fillId="0" borderId="0" xfId="38" applyFont="1" applyAlignment="1">
      <alignment horizontal="center"/>
    </xf>
    <xf numFmtId="0" fontId="20" fillId="0" borderId="0" xfId="38" applyFont="1"/>
    <xf numFmtId="0" fontId="29" fillId="0" borderId="52" xfId="55" applyFont="1" applyFill="1" applyBorder="1" applyAlignment="1">
      <alignment horizontal="center" vertical="center"/>
    </xf>
    <xf numFmtId="3" fontId="0" fillId="0" borderId="16" xfId="0" applyNumberFormat="1" applyFill="1" applyBorder="1"/>
    <xf numFmtId="1" fontId="18" fillId="0" borderId="14" xfId="38" applyNumberFormat="1" applyFont="1" applyFill="1" applyBorder="1" applyAlignment="1">
      <alignment horizontal="left" vertical="center"/>
    </xf>
    <xf numFmtId="0" fontId="16" fillId="0" borderId="42" xfId="38" applyFont="1" applyBorder="1" applyAlignment="1">
      <alignment horizontal="left" vertical="center"/>
    </xf>
    <xf numFmtId="0" fontId="18" fillId="0" borderId="42" xfId="38" applyFont="1" applyBorder="1" applyAlignment="1"/>
    <xf numFmtId="0" fontId="17" fillId="0" borderId="42" xfId="38" applyFont="1" applyBorder="1" applyAlignment="1">
      <alignment horizontal="center" vertical="center"/>
    </xf>
    <xf numFmtId="0" fontId="3" fillId="0" borderId="42" xfId="38" applyFont="1" applyBorder="1" applyAlignment="1">
      <alignment horizontal="left" vertical="center"/>
    </xf>
    <xf numFmtId="0" fontId="17" fillId="0" borderId="41" xfId="38" applyFont="1" applyBorder="1" applyAlignment="1">
      <alignment horizontal="center" vertical="center"/>
    </xf>
    <xf numFmtId="3" fontId="6" fillId="0" borderId="79" xfId="38" applyNumberFormat="1" applyFont="1" applyFill="1" applyBorder="1" applyAlignment="1">
      <alignment horizontal="right" vertical="center" indent="1"/>
    </xf>
    <xf numFmtId="3" fontId="6" fillId="0" borderId="58" xfId="38" applyNumberFormat="1" applyFont="1" applyFill="1" applyBorder="1" applyAlignment="1">
      <alignment horizontal="right" vertical="center" indent="1"/>
    </xf>
    <xf numFmtId="3" fontId="6" fillId="0" borderId="53" xfId="38" applyNumberFormat="1" applyFont="1" applyFill="1" applyBorder="1" applyAlignment="1">
      <alignment horizontal="right" vertical="center" indent="1"/>
    </xf>
    <xf numFmtId="3" fontId="14" fillId="0" borderId="53" xfId="38" applyNumberFormat="1" applyFont="1" applyFill="1" applyBorder="1" applyAlignment="1">
      <alignment horizontal="right" vertical="center" indent="1"/>
    </xf>
    <xf numFmtId="3" fontId="0" fillId="0" borderId="87" xfId="0" applyNumberFormat="1" applyFill="1" applyBorder="1"/>
    <xf numFmtId="0" fontId="0" fillId="0" borderId="26" xfId="0" applyFill="1" applyBorder="1"/>
    <xf numFmtId="3" fontId="62" fillId="0" borderId="49" xfId="38" applyNumberFormat="1" applyFont="1" applyFill="1" applyBorder="1" applyAlignment="1">
      <alignment horizontal="right" indent="1"/>
    </xf>
    <xf numFmtId="3" fontId="62" fillId="0" borderId="74" xfId="38" applyNumberFormat="1" applyFont="1" applyFill="1" applyBorder="1" applyAlignment="1">
      <alignment horizontal="right" indent="1"/>
    </xf>
    <xf numFmtId="3" fontId="6" fillId="0" borderId="23" xfId="38" applyNumberFormat="1" applyFont="1" applyFill="1" applyBorder="1" applyAlignment="1">
      <alignment horizontal="right" vertical="center" indent="1"/>
    </xf>
    <xf numFmtId="3" fontId="6" fillId="0" borderId="51" xfId="38" applyNumberFormat="1" applyFont="1" applyFill="1" applyBorder="1" applyAlignment="1">
      <alignment horizontal="right" vertical="center" indent="1"/>
    </xf>
    <xf numFmtId="0" fontId="18" fillId="0" borderId="0" xfId="38" applyFont="1" applyFill="1" applyBorder="1" applyAlignment="1">
      <alignment horizontal="center" vertical="center"/>
    </xf>
    <xf numFmtId="1" fontId="6" fillId="0" borderId="64" xfId="38" applyNumberFormat="1" applyFont="1" applyFill="1" applyBorder="1" applyAlignment="1">
      <alignment horizontal="right" vertical="center" indent="1"/>
    </xf>
    <xf numFmtId="1" fontId="6" fillId="0" borderId="66" xfId="38" applyNumberFormat="1" applyFont="1" applyFill="1" applyBorder="1" applyAlignment="1">
      <alignment horizontal="right" vertical="center" indent="1"/>
    </xf>
    <xf numFmtId="3" fontId="14" fillId="0" borderId="79" xfId="38" applyNumberFormat="1" applyFont="1" applyFill="1" applyBorder="1" applyAlignment="1">
      <alignment horizontal="right" vertical="center" indent="1"/>
    </xf>
    <xf numFmtId="3" fontId="18" fillId="0" borderId="0" xfId="38" applyNumberFormat="1" applyFont="1" applyFill="1" applyBorder="1" applyAlignment="1">
      <alignment horizontal="center" vertical="center"/>
    </xf>
    <xf numFmtId="2" fontId="17" fillId="0" borderId="37" xfId="38" applyNumberFormat="1" applyFont="1" applyFill="1" applyBorder="1" applyAlignment="1">
      <alignment horizontal="right" vertical="center" indent="1"/>
    </xf>
    <xf numFmtId="2" fontId="17" fillId="0" borderId="43" xfId="38" applyNumberFormat="1" applyFont="1" applyFill="1" applyBorder="1" applyAlignment="1">
      <alignment horizontal="right" vertical="center" indent="1"/>
    </xf>
    <xf numFmtId="2" fontId="17" fillId="0" borderId="39" xfId="38" applyNumberFormat="1" applyFont="1" applyFill="1" applyBorder="1" applyAlignment="1">
      <alignment horizontal="right" vertical="center" indent="1"/>
    </xf>
    <xf numFmtId="0" fontId="29" fillId="0" borderId="10" xfId="55" applyFont="1" applyFill="1" applyBorder="1" applyAlignment="1">
      <alignment horizontal="center" vertical="center"/>
    </xf>
    <xf numFmtId="0" fontId="29" fillId="0" borderId="32" xfId="55" applyFont="1" applyFill="1" applyBorder="1" applyAlignment="1">
      <alignment horizontal="center" vertical="center"/>
    </xf>
    <xf numFmtId="3" fontId="29" fillId="0" borderId="52" xfId="67" applyNumberFormat="1" applyFont="1" applyFill="1" applyBorder="1" applyAlignment="1">
      <alignment horizontal="center" vertical="center" wrapText="1"/>
    </xf>
    <xf numFmtId="0" fontId="3" fillId="0" borderId="53" xfId="67" applyBorder="1" applyAlignment="1">
      <alignment horizontal="center" vertical="center" wrapText="1"/>
    </xf>
    <xf numFmtId="0" fontId="8" fillId="0" borderId="84" xfId="0" applyFont="1" applyBorder="1" applyAlignment="1"/>
    <xf numFmtId="0" fontId="29" fillId="0" borderId="54" xfId="0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</cellXfs>
  <cellStyles count="7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7"/>
    <cellStyle name="normální 11" xfId="58"/>
    <cellStyle name="normální 12" xfId="59"/>
    <cellStyle name="normální 13" xfId="60"/>
    <cellStyle name="normální 14" xfId="61"/>
    <cellStyle name="normální 15" xfId="70"/>
    <cellStyle name="normální 2" xfId="28"/>
    <cellStyle name="normální 2 2" xfId="29"/>
    <cellStyle name="normální 2 2 2" xfId="62"/>
    <cellStyle name="normální 2 3" xfId="55"/>
    <cellStyle name="normální 2 3 2" xfId="67"/>
    <cellStyle name="normální 2_2. Schválený rozpočet-UZ33353_2010_4" xfId="63"/>
    <cellStyle name="normální 3" xfId="30"/>
    <cellStyle name="normální 4" xfId="31"/>
    <cellStyle name="normální 4 2" xfId="32"/>
    <cellStyle name="normální 4_Výkony11-ověření" xfId="68"/>
    <cellStyle name="normální 5" xfId="33"/>
    <cellStyle name="normální 6" xfId="34"/>
    <cellStyle name="normální 6 2" xfId="64"/>
    <cellStyle name="normální 6 3" xfId="65"/>
    <cellStyle name="normální 7" xfId="35"/>
    <cellStyle name="normální 7 2" xfId="66"/>
    <cellStyle name="normální 8" xfId="36"/>
    <cellStyle name="normální 9" xfId="56"/>
    <cellStyle name="normální_BILANCE pro Plzeňský kraj 2006" xfId="37"/>
    <cellStyle name="normální_Krajské normativy 2006oficiální" xfId="38"/>
    <cellStyle name="Poznámka" xfId="39" builtinId="10" customBuiltin="1"/>
    <cellStyle name="procent 2" xfId="69"/>
    <cellStyle name="Propojená buňka" xfId="40" builtinId="24" customBuiltin="1"/>
    <cellStyle name="Správně" xfId="41" builtinId="26" customBuiltin="1"/>
    <cellStyle name="Styl 1" xfId="42"/>
    <cellStyle name="Styl 2" xfId="43"/>
    <cellStyle name="Text upozornění" xfId="44" builtinId="11" customBuiltin="1"/>
    <cellStyle name="Vstup" xfId="45" builtinId="20" customBuiltin="1"/>
    <cellStyle name="Výpočet" xfId="46" builtinId="22" customBuiltin="1"/>
    <cellStyle name="Výstup" xfId="47" builtinId="21" customBuiltin="1"/>
    <cellStyle name="Vysvětlující text" xfId="48" builtinId="53" customBuiltin="1"/>
    <cellStyle name="Zvýraznění 1" xfId="49" builtinId="29" customBuiltin="1"/>
    <cellStyle name="Zvýraznění 2" xfId="50" builtinId="33" customBuiltin="1"/>
    <cellStyle name="Zvýraznění 3" xfId="51" builtinId="37" customBuiltin="1"/>
    <cellStyle name="Zvýraznění 4" xfId="52" builtinId="41" customBuiltin="1"/>
    <cellStyle name="Zvýraznění 5" xfId="53" builtinId="45" customBuiltin="1"/>
    <cellStyle name="Zvýraznění 6" xfId="54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0"/>
  <sheetViews>
    <sheetView zoomScaleNormal="100" workbookViewId="0">
      <pane ySplit="4" topLeftCell="A5" activePane="bottomLeft" state="frozenSplit"/>
      <selection pane="bottomLeft" activeCell="M13" sqref="M13"/>
    </sheetView>
  </sheetViews>
  <sheetFormatPr defaultRowHeight="15" outlineLevelCol="1"/>
  <cols>
    <col min="1" max="1" width="4" style="472" customWidth="1"/>
    <col min="2" max="2" width="49.42578125" style="473" customWidth="1"/>
    <col min="3" max="4" width="20.42578125" style="306" customWidth="1" outlineLevel="1"/>
    <col min="5" max="5" width="11.7109375" style="363" customWidth="1" outlineLevel="1"/>
    <col min="6" max="6" width="11.7109375" style="306" customWidth="1" outlineLevel="1"/>
    <col min="7" max="7" width="13.42578125" style="306" customWidth="1" outlineLevel="1"/>
    <col min="8" max="8" width="11" style="306" customWidth="1"/>
    <col min="9" max="9" width="8.7109375" style="363" customWidth="1"/>
    <col min="10" max="10" width="1.5703125" style="306" customWidth="1"/>
    <col min="11" max="12" width="5.28515625" style="307" customWidth="1" outlineLevel="1"/>
    <col min="22" max="235" width="9.140625" style="306"/>
    <col min="236" max="236" width="4" style="306" customWidth="1"/>
    <col min="237" max="237" width="2" style="306" customWidth="1"/>
    <col min="238" max="238" width="2.140625" style="306" customWidth="1"/>
    <col min="239" max="239" width="49.42578125" style="306" customWidth="1"/>
    <col min="240" max="241" width="20.42578125" style="306" customWidth="1"/>
    <col min="242" max="243" width="11.7109375" style="306" customWidth="1"/>
    <col min="244" max="244" width="13.42578125" style="306" customWidth="1"/>
    <col min="245" max="246" width="11" style="306" customWidth="1"/>
    <col min="247" max="247" width="8.7109375" style="306" customWidth="1"/>
    <col min="248" max="248" width="1.5703125" style="306" customWidth="1"/>
    <col min="249" max="249" width="5.7109375" style="306" customWidth="1"/>
    <col min="250" max="250" width="6.28515625" style="306" customWidth="1"/>
    <col min="251" max="251" width="5.85546875" style="306" customWidth="1"/>
    <col min="252" max="252" width="6.28515625" style="306" customWidth="1"/>
    <col min="253" max="254" width="5.28515625" style="306" customWidth="1"/>
    <col min="255" max="491" width="9.140625" style="306"/>
    <col min="492" max="492" width="4" style="306" customWidth="1"/>
    <col min="493" max="493" width="2" style="306" customWidth="1"/>
    <col min="494" max="494" width="2.140625" style="306" customWidth="1"/>
    <col min="495" max="495" width="49.42578125" style="306" customWidth="1"/>
    <col min="496" max="497" width="20.42578125" style="306" customWidth="1"/>
    <col min="498" max="499" width="11.7109375" style="306" customWidth="1"/>
    <col min="500" max="500" width="13.42578125" style="306" customWidth="1"/>
    <col min="501" max="502" width="11" style="306" customWidth="1"/>
    <col min="503" max="503" width="8.7109375" style="306" customWidth="1"/>
    <col min="504" max="504" width="1.5703125" style="306" customWidth="1"/>
    <col min="505" max="505" width="5.7109375" style="306" customWidth="1"/>
    <col min="506" max="506" width="6.28515625" style="306" customWidth="1"/>
    <col min="507" max="507" width="5.85546875" style="306" customWidth="1"/>
    <col min="508" max="508" width="6.28515625" style="306" customWidth="1"/>
    <col min="509" max="510" width="5.28515625" style="306" customWidth="1"/>
    <col min="511" max="747" width="9.140625" style="306"/>
    <col min="748" max="748" width="4" style="306" customWidth="1"/>
    <col min="749" max="749" width="2" style="306" customWidth="1"/>
    <col min="750" max="750" width="2.140625" style="306" customWidth="1"/>
    <col min="751" max="751" width="49.42578125" style="306" customWidth="1"/>
    <col min="752" max="753" width="20.42578125" style="306" customWidth="1"/>
    <col min="754" max="755" width="11.7109375" style="306" customWidth="1"/>
    <col min="756" max="756" width="13.42578125" style="306" customWidth="1"/>
    <col min="757" max="758" width="11" style="306" customWidth="1"/>
    <col min="759" max="759" width="8.7109375" style="306" customWidth="1"/>
    <col min="760" max="760" width="1.5703125" style="306" customWidth="1"/>
    <col min="761" max="761" width="5.7109375" style="306" customWidth="1"/>
    <col min="762" max="762" width="6.28515625" style="306" customWidth="1"/>
    <col min="763" max="763" width="5.85546875" style="306" customWidth="1"/>
    <col min="764" max="764" width="6.28515625" style="306" customWidth="1"/>
    <col min="765" max="766" width="5.28515625" style="306" customWidth="1"/>
    <col min="767" max="1003" width="9.140625" style="306"/>
    <col min="1004" max="1004" width="4" style="306" customWidth="1"/>
    <col min="1005" max="1005" width="2" style="306" customWidth="1"/>
    <col min="1006" max="1006" width="2.140625" style="306" customWidth="1"/>
    <col min="1007" max="1007" width="49.42578125" style="306" customWidth="1"/>
    <col min="1008" max="1009" width="20.42578125" style="306" customWidth="1"/>
    <col min="1010" max="1011" width="11.7109375" style="306" customWidth="1"/>
    <col min="1012" max="1012" width="13.42578125" style="306" customWidth="1"/>
    <col min="1013" max="1014" width="11" style="306" customWidth="1"/>
    <col min="1015" max="1015" width="8.7109375" style="306" customWidth="1"/>
    <col min="1016" max="1016" width="1.5703125" style="306" customWidth="1"/>
    <col min="1017" max="1017" width="5.7109375" style="306" customWidth="1"/>
    <col min="1018" max="1018" width="6.28515625" style="306" customWidth="1"/>
    <col min="1019" max="1019" width="5.85546875" style="306" customWidth="1"/>
    <col min="1020" max="1020" width="6.28515625" style="306" customWidth="1"/>
    <col min="1021" max="1022" width="5.28515625" style="306" customWidth="1"/>
    <col min="1023" max="1259" width="9.140625" style="306"/>
    <col min="1260" max="1260" width="4" style="306" customWidth="1"/>
    <col min="1261" max="1261" width="2" style="306" customWidth="1"/>
    <col min="1262" max="1262" width="2.140625" style="306" customWidth="1"/>
    <col min="1263" max="1263" width="49.42578125" style="306" customWidth="1"/>
    <col min="1264" max="1265" width="20.42578125" style="306" customWidth="1"/>
    <col min="1266" max="1267" width="11.7109375" style="306" customWidth="1"/>
    <col min="1268" max="1268" width="13.42578125" style="306" customWidth="1"/>
    <col min="1269" max="1270" width="11" style="306" customWidth="1"/>
    <col min="1271" max="1271" width="8.7109375" style="306" customWidth="1"/>
    <col min="1272" max="1272" width="1.5703125" style="306" customWidth="1"/>
    <col min="1273" max="1273" width="5.7109375" style="306" customWidth="1"/>
    <col min="1274" max="1274" width="6.28515625" style="306" customWidth="1"/>
    <col min="1275" max="1275" width="5.85546875" style="306" customWidth="1"/>
    <col min="1276" max="1276" width="6.28515625" style="306" customWidth="1"/>
    <col min="1277" max="1278" width="5.28515625" style="306" customWidth="1"/>
    <col min="1279" max="1515" width="9.140625" style="306"/>
    <col min="1516" max="1516" width="4" style="306" customWidth="1"/>
    <col min="1517" max="1517" width="2" style="306" customWidth="1"/>
    <col min="1518" max="1518" width="2.140625" style="306" customWidth="1"/>
    <col min="1519" max="1519" width="49.42578125" style="306" customWidth="1"/>
    <col min="1520" max="1521" width="20.42578125" style="306" customWidth="1"/>
    <col min="1522" max="1523" width="11.7109375" style="306" customWidth="1"/>
    <col min="1524" max="1524" width="13.42578125" style="306" customWidth="1"/>
    <col min="1525" max="1526" width="11" style="306" customWidth="1"/>
    <col min="1527" max="1527" width="8.7109375" style="306" customWidth="1"/>
    <col min="1528" max="1528" width="1.5703125" style="306" customWidth="1"/>
    <col min="1529" max="1529" width="5.7109375" style="306" customWidth="1"/>
    <col min="1530" max="1530" width="6.28515625" style="306" customWidth="1"/>
    <col min="1531" max="1531" width="5.85546875" style="306" customWidth="1"/>
    <col min="1532" max="1532" width="6.28515625" style="306" customWidth="1"/>
    <col min="1533" max="1534" width="5.28515625" style="306" customWidth="1"/>
    <col min="1535" max="1771" width="9.140625" style="306"/>
    <col min="1772" max="1772" width="4" style="306" customWidth="1"/>
    <col min="1773" max="1773" width="2" style="306" customWidth="1"/>
    <col min="1774" max="1774" width="2.140625" style="306" customWidth="1"/>
    <col min="1775" max="1775" width="49.42578125" style="306" customWidth="1"/>
    <col min="1776" max="1777" width="20.42578125" style="306" customWidth="1"/>
    <col min="1778" max="1779" width="11.7109375" style="306" customWidth="1"/>
    <col min="1780" max="1780" width="13.42578125" style="306" customWidth="1"/>
    <col min="1781" max="1782" width="11" style="306" customWidth="1"/>
    <col min="1783" max="1783" width="8.7109375" style="306" customWidth="1"/>
    <col min="1784" max="1784" width="1.5703125" style="306" customWidth="1"/>
    <col min="1785" max="1785" width="5.7109375" style="306" customWidth="1"/>
    <col min="1786" max="1786" width="6.28515625" style="306" customWidth="1"/>
    <col min="1787" max="1787" width="5.85546875" style="306" customWidth="1"/>
    <col min="1788" max="1788" width="6.28515625" style="306" customWidth="1"/>
    <col min="1789" max="1790" width="5.28515625" style="306" customWidth="1"/>
    <col min="1791" max="2027" width="9.140625" style="306"/>
    <col min="2028" max="2028" width="4" style="306" customWidth="1"/>
    <col min="2029" max="2029" width="2" style="306" customWidth="1"/>
    <col min="2030" max="2030" width="2.140625" style="306" customWidth="1"/>
    <col min="2031" max="2031" width="49.42578125" style="306" customWidth="1"/>
    <col min="2032" max="2033" width="20.42578125" style="306" customWidth="1"/>
    <col min="2034" max="2035" width="11.7109375" style="306" customWidth="1"/>
    <col min="2036" max="2036" width="13.42578125" style="306" customWidth="1"/>
    <col min="2037" max="2038" width="11" style="306" customWidth="1"/>
    <col min="2039" max="2039" width="8.7109375" style="306" customWidth="1"/>
    <col min="2040" max="2040" width="1.5703125" style="306" customWidth="1"/>
    <col min="2041" max="2041" width="5.7109375" style="306" customWidth="1"/>
    <col min="2042" max="2042" width="6.28515625" style="306" customWidth="1"/>
    <col min="2043" max="2043" width="5.85546875" style="306" customWidth="1"/>
    <col min="2044" max="2044" width="6.28515625" style="306" customWidth="1"/>
    <col min="2045" max="2046" width="5.28515625" style="306" customWidth="1"/>
    <col min="2047" max="2283" width="9.140625" style="306"/>
    <col min="2284" max="2284" width="4" style="306" customWidth="1"/>
    <col min="2285" max="2285" width="2" style="306" customWidth="1"/>
    <col min="2286" max="2286" width="2.140625" style="306" customWidth="1"/>
    <col min="2287" max="2287" width="49.42578125" style="306" customWidth="1"/>
    <col min="2288" max="2289" width="20.42578125" style="306" customWidth="1"/>
    <col min="2290" max="2291" width="11.7109375" style="306" customWidth="1"/>
    <col min="2292" max="2292" width="13.42578125" style="306" customWidth="1"/>
    <col min="2293" max="2294" width="11" style="306" customWidth="1"/>
    <col min="2295" max="2295" width="8.7109375" style="306" customWidth="1"/>
    <col min="2296" max="2296" width="1.5703125" style="306" customWidth="1"/>
    <col min="2297" max="2297" width="5.7109375" style="306" customWidth="1"/>
    <col min="2298" max="2298" width="6.28515625" style="306" customWidth="1"/>
    <col min="2299" max="2299" width="5.85546875" style="306" customWidth="1"/>
    <col min="2300" max="2300" width="6.28515625" style="306" customWidth="1"/>
    <col min="2301" max="2302" width="5.28515625" style="306" customWidth="1"/>
    <col min="2303" max="2539" width="9.140625" style="306"/>
    <col min="2540" max="2540" width="4" style="306" customWidth="1"/>
    <col min="2541" max="2541" width="2" style="306" customWidth="1"/>
    <col min="2542" max="2542" width="2.140625" style="306" customWidth="1"/>
    <col min="2543" max="2543" width="49.42578125" style="306" customWidth="1"/>
    <col min="2544" max="2545" width="20.42578125" style="306" customWidth="1"/>
    <col min="2546" max="2547" width="11.7109375" style="306" customWidth="1"/>
    <col min="2548" max="2548" width="13.42578125" style="306" customWidth="1"/>
    <col min="2549" max="2550" width="11" style="306" customWidth="1"/>
    <col min="2551" max="2551" width="8.7109375" style="306" customWidth="1"/>
    <col min="2552" max="2552" width="1.5703125" style="306" customWidth="1"/>
    <col min="2553" max="2553" width="5.7109375" style="306" customWidth="1"/>
    <col min="2554" max="2554" width="6.28515625" style="306" customWidth="1"/>
    <col min="2555" max="2555" width="5.85546875" style="306" customWidth="1"/>
    <col min="2556" max="2556" width="6.28515625" style="306" customWidth="1"/>
    <col min="2557" max="2558" width="5.28515625" style="306" customWidth="1"/>
    <col min="2559" max="2795" width="9.140625" style="306"/>
    <col min="2796" max="2796" width="4" style="306" customWidth="1"/>
    <col min="2797" max="2797" width="2" style="306" customWidth="1"/>
    <col min="2798" max="2798" width="2.140625" style="306" customWidth="1"/>
    <col min="2799" max="2799" width="49.42578125" style="306" customWidth="1"/>
    <col min="2800" max="2801" width="20.42578125" style="306" customWidth="1"/>
    <col min="2802" max="2803" width="11.7109375" style="306" customWidth="1"/>
    <col min="2804" max="2804" width="13.42578125" style="306" customWidth="1"/>
    <col min="2805" max="2806" width="11" style="306" customWidth="1"/>
    <col min="2807" max="2807" width="8.7109375" style="306" customWidth="1"/>
    <col min="2808" max="2808" width="1.5703125" style="306" customWidth="1"/>
    <col min="2809" max="2809" width="5.7109375" style="306" customWidth="1"/>
    <col min="2810" max="2810" width="6.28515625" style="306" customWidth="1"/>
    <col min="2811" max="2811" width="5.85546875" style="306" customWidth="1"/>
    <col min="2812" max="2812" width="6.28515625" style="306" customWidth="1"/>
    <col min="2813" max="2814" width="5.28515625" style="306" customWidth="1"/>
    <col min="2815" max="3051" width="9.140625" style="306"/>
    <col min="3052" max="3052" width="4" style="306" customWidth="1"/>
    <col min="3053" max="3053" width="2" style="306" customWidth="1"/>
    <col min="3054" max="3054" width="2.140625" style="306" customWidth="1"/>
    <col min="3055" max="3055" width="49.42578125" style="306" customWidth="1"/>
    <col min="3056" max="3057" width="20.42578125" style="306" customWidth="1"/>
    <col min="3058" max="3059" width="11.7109375" style="306" customWidth="1"/>
    <col min="3060" max="3060" width="13.42578125" style="306" customWidth="1"/>
    <col min="3061" max="3062" width="11" style="306" customWidth="1"/>
    <col min="3063" max="3063" width="8.7109375" style="306" customWidth="1"/>
    <col min="3064" max="3064" width="1.5703125" style="306" customWidth="1"/>
    <col min="3065" max="3065" width="5.7109375" style="306" customWidth="1"/>
    <col min="3066" max="3066" width="6.28515625" style="306" customWidth="1"/>
    <col min="3067" max="3067" width="5.85546875" style="306" customWidth="1"/>
    <col min="3068" max="3068" width="6.28515625" style="306" customWidth="1"/>
    <col min="3069" max="3070" width="5.28515625" style="306" customWidth="1"/>
    <col min="3071" max="3307" width="9.140625" style="306"/>
    <col min="3308" max="3308" width="4" style="306" customWidth="1"/>
    <col min="3309" max="3309" width="2" style="306" customWidth="1"/>
    <col min="3310" max="3310" width="2.140625" style="306" customWidth="1"/>
    <col min="3311" max="3311" width="49.42578125" style="306" customWidth="1"/>
    <col min="3312" max="3313" width="20.42578125" style="306" customWidth="1"/>
    <col min="3314" max="3315" width="11.7109375" style="306" customWidth="1"/>
    <col min="3316" max="3316" width="13.42578125" style="306" customWidth="1"/>
    <col min="3317" max="3318" width="11" style="306" customWidth="1"/>
    <col min="3319" max="3319" width="8.7109375" style="306" customWidth="1"/>
    <col min="3320" max="3320" width="1.5703125" style="306" customWidth="1"/>
    <col min="3321" max="3321" width="5.7109375" style="306" customWidth="1"/>
    <col min="3322" max="3322" width="6.28515625" style="306" customWidth="1"/>
    <col min="3323" max="3323" width="5.85546875" style="306" customWidth="1"/>
    <col min="3324" max="3324" width="6.28515625" style="306" customWidth="1"/>
    <col min="3325" max="3326" width="5.28515625" style="306" customWidth="1"/>
    <col min="3327" max="3563" width="9.140625" style="306"/>
    <col min="3564" max="3564" width="4" style="306" customWidth="1"/>
    <col min="3565" max="3565" width="2" style="306" customWidth="1"/>
    <col min="3566" max="3566" width="2.140625" style="306" customWidth="1"/>
    <col min="3567" max="3567" width="49.42578125" style="306" customWidth="1"/>
    <col min="3568" max="3569" width="20.42578125" style="306" customWidth="1"/>
    <col min="3570" max="3571" width="11.7109375" style="306" customWidth="1"/>
    <col min="3572" max="3572" width="13.42578125" style="306" customWidth="1"/>
    <col min="3573" max="3574" width="11" style="306" customWidth="1"/>
    <col min="3575" max="3575" width="8.7109375" style="306" customWidth="1"/>
    <col min="3576" max="3576" width="1.5703125" style="306" customWidth="1"/>
    <col min="3577" max="3577" width="5.7109375" style="306" customWidth="1"/>
    <col min="3578" max="3578" width="6.28515625" style="306" customWidth="1"/>
    <col min="3579" max="3579" width="5.85546875" style="306" customWidth="1"/>
    <col min="3580" max="3580" width="6.28515625" style="306" customWidth="1"/>
    <col min="3581" max="3582" width="5.28515625" style="306" customWidth="1"/>
    <col min="3583" max="3819" width="9.140625" style="306"/>
    <col min="3820" max="3820" width="4" style="306" customWidth="1"/>
    <col min="3821" max="3821" width="2" style="306" customWidth="1"/>
    <col min="3822" max="3822" width="2.140625" style="306" customWidth="1"/>
    <col min="3823" max="3823" width="49.42578125" style="306" customWidth="1"/>
    <col min="3824" max="3825" width="20.42578125" style="306" customWidth="1"/>
    <col min="3826" max="3827" width="11.7109375" style="306" customWidth="1"/>
    <col min="3828" max="3828" width="13.42578125" style="306" customWidth="1"/>
    <col min="3829" max="3830" width="11" style="306" customWidth="1"/>
    <col min="3831" max="3831" width="8.7109375" style="306" customWidth="1"/>
    <col min="3832" max="3832" width="1.5703125" style="306" customWidth="1"/>
    <col min="3833" max="3833" width="5.7109375" style="306" customWidth="1"/>
    <col min="3834" max="3834" width="6.28515625" style="306" customWidth="1"/>
    <col min="3835" max="3835" width="5.85546875" style="306" customWidth="1"/>
    <col min="3836" max="3836" width="6.28515625" style="306" customWidth="1"/>
    <col min="3837" max="3838" width="5.28515625" style="306" customWidth="1"/>
    <col min="3839" max="4075" width="9.140625" style="306"/>
    <col min="4076" max="4076" width="4" style="306" customWidth="1"/>
    <col min="4077" max="4077" width="2" style="306" customWidth="1"/>
    <col min="4078" max="4078" width="2.140625" style="306" customWidth="1"/>
    <col min="4079" max="4079" width="49.42578125" style="306" customWidth="1"/>
    <col min="4080" max="4081" width="20.42578125" style="306" customWidth="1"/>
    <col min="4082" max="4083" width="11.7109375" style="306" customWidth="1"/>
    <col min="4084" max="4084" width="13.42578125" style="306" customWidth="1"/>
    <col min="4085" max="4086" width="11" style="306" customWidth="1"/>
    <col min="4087" max="4087" width="8.7109375" style="306" customWidth="1"/>
    <col min="4088" max="4088" width="1.5703125" style="306" customWidth="1"/>
    <col min="4089" max="4089" width="5.7109375" style="306" customWidth="1"/>
    <col min="4090" max="4090" width="6.28515625" style="306" customWidth="1"/>
    <col min="4091" max="4091" width="5.85546875" style="306" customWidth="1"/>
    <col min="4092" max="4092" width="6.28515625" style="306" customWidth="1"/>
    <col min="4093" max="4094" width="5.28515625" style="306" customWidth="1"/>
    <col min="4095" max="4331" width="9.140625" style="306"/>
    <col min="4332" max="4332" width="4" style="306" customWidth="1"/>
    <col min="4333" max="4333" width="2" style="306" customWidth="1"/>
    <col min="4334" max="4334" width="2.140625" style="306" customWidth="1"/>
    <col min="4335" max="4335" width="49.42578125" style="306" customWidth="1"/>
    <col min="4336" max="4337" width="20.42578125" style="306" customWidth="1"/>
    <col min="4338" max="4339" width="11.7109375" style="306" customWidth="1"/>
    <col min="4340" max="4340" width="13.42578125" style="306" customWidth="1"/>
    <col min="4341" max="4342" width="11" style="306" customWidth="1"/>
    <col min="4343" max="4343" width="8.7109375" style="306" customWidth="1"/>
    <col min="4344" max="4344" width="1.5703125" style="306" customWidth="1"/>
    <col min="4345" max="4345" width="5.7109375" style="306" customWidth="1"/>
    <col min="4346" max="4346" width="6.28515625" style="306" customWidth="1"/>
    <col min="4347" max="4347" width="5.85546875" style="306" customWidth="1"/>
    <col min="4348" max="4348" width="6.28515625" style="306" customWidth="1"/>
    <col min="4349" max="4350" width="5.28515625" style="306" customWidth="1"/>
    <col min="4351" max="4587" width="9.140625" style="306"/>
    <col min="4588" max="4588" width="4" style="306" customWidth="1"/>
    <col min="4589" max="4589" width="2" style="306" customWidth="1"/>
    <col min="4590" max="4590" width="2.140625" style="306" customWidth="1"/>
    <col min="4591" max="4591" width="49.42578125" style="306" customWidth="1"/>
    <col min="4592" max="4593" width="20.42578125" style="306" customWidth="1"/>
    <col min="4594" max="4595" width="11.7109375" style="306" customWidth="1"/>
    <col min="4596" max="4596" width="13.42578125" style="306" customWidth="1"/>
    <col min="4597" max="4598" width="11" style="306" customWidth="1"/>
    <col min="4599" max="4599" width="8.7109375" style="306" customWidth="1"/>
    <col min="4600" max="4600" width="1.5703125" style="306" customWidth="1"/>
    <col min="4601" max="4601" width="5.7109375" style="306" customWidth="1"/>
    <col min="4602" max="4602" width="6.28515625" style="306" customWidth="1"/>
    <col min="4603" max="4603" width="5.85546875" style="306" customWidth="1"/>
    <col min="4604" max="4604" width="6.28515625" style="306" customWidth="1"/>
    <col min="4605" max="4606" width="5.28515625" style="306" customWidth="1"/>
    <col min="4607" max="4843" width="9.140625" style="306"/>
    <col min="4844" max="4844" width="4" style="306" customWidth="1"/>
    <col min="4845" max="4845" width="2" style="306" customWidth="1"/>
    <col min="4846" max="4846" width="2.140625" style="306" customWidth="1"/>
    <col min="4847" max="4847" width="49.42578125" style="306" customWidth="1"/>
    <col min="4848" max="4849" width="20.42578125" style="306" customWidth="1"/>
    <col min="4850" max="4851" width="11.7109375" style="306" customWidth="1"/>
    <col min="4852" max="4852" width="13.42578125" style="306" customWidth="1"/>
    <col min="4853" max="4854" width="11" style="306" customWidth="1"/>
    <col min="4855" max="4855" width="8.7109375" style="306" customWidth="1"/>
    <col min="4856" max="4856" width="1.5703125" style="306" customWidth="1"/>
    <col min="4857" max="4857" width="5.7109375" style="306" customWidth="1"/>
    <col min="4858" max="4858" width="6.28515625" style="306" customWidth="1"/>
    <col min="4859" max="4859" width="5.85546875" style="306" customWidth="1"/>
    <col min="4860" max="4860" width="6.28515625" style="306" customWidth="1"/>
    <col min="4861" max="4862" width="5.28515625" style="306" customWidth="1"/>
    <col min="4863" max="5099" width="9.140625" style="306"/>
    <col min="5100" max="5100" width="4" style="306" customWidth="1"/>
    <col min="5101" max="5101" width="2" style="306" customWidth="1"/>
    <col min="5102" max="5102" width="2.140625" style="306" customWidth="1"/>
    <col min="5103" max="5103" width="49.42578125" style="306" customWidth="1"/>
    <col min="5104" max="5105" width="20.42578125" style="306" customWidth="1"/>
    <col min="5106" max="5107" width="11.7109375" style="306" customWidth="1"/>
    <col min="5108" max="5108" width="13.42578125" style="306" customWidth="1"/>
    <col min="5109" max="5110" width="11" style="306" customWidth="1"/>
    <col min="5111" max="5111" width="8.7109375" style="306" customWidth="1"/>
    <col min="5112" max="5112" width="1.5703125" style="306" customWidth="1"/>
    <col min="5113" max="5113" width="5.7109375" style="306" customWidth="1"/>
    <col min="5114" max="5114" width="6.28515625" style="306" customWidth="1"/>
    <col min="5115" max="5115" width="5.85546875" style="306" customWidth="1"/>
    <col min="5116" max="5116" width="6.28515625" style="306" customWidth="1"/>
    <col min="5117" max="5118" width="5.28515625" style="306" customWidth="1"/>
    <col min="5119" max="5355" width="9.140625" style="306"/>
    <col min="5356" max="5356" width="4" style="306" customWidth="1"/>
    <col min="5357" max="5357" width="2" style="306" customWidth="1"/>
    <col min="5358" max="5358" width="2.140625" style="306" customWidth="1"/>
    <col min="5359" max="5359" width="49.42578125" style="306" customWidth="1"/>
    <col min="5360" max="5361" width="20.42578125" style="306" customWidth="1"/>
    <col min="5362" max="5363" width="11.7109375" style="306" customWidth="1"/>
    <col min="5364" max="5364" width="13.42578125" style="306" customWidth="1"/>
    <col min="5365" max="5366" width="11" style="306" customWidth="1"/>
    <col min="5367" max="5367" width="8.7109375" style="306" customWidth="1"/>
    <col min="5368" max="5368" width="1.5703125" style="306" customWidth="1"/>
    <col min="5369" max="5369" width="5.7109375" style="306" customWidth="1"/>
    <col min="5370" max="5370" width="6.28515625" style="306" customWidth="1"/>
    <col min="5371" max="5371" width="5.85546875" style="306" customWidth="1"/>
    <col min="5372" max="5372" width="6.28515625" style="306" customWidth="1"/>
    <col min="5373" max="5374" width="5.28515625" style="306" customWidth="1"/>
    <col min="5375" max="5611" width="9.140625" style="306"/>
    <col min="5612" max="5612" width="4" style="306" customWidth="1"/>
    <col min="5613" max="5613" width="2" style="306" customWidth="1"/>
    <col min="5614" max="5614" width="2.140625" style="306" customWidth="1"/>
    <col min="5615" max="5615" width="49.42578125" style="306" customWidth="1"/>
    <col min="5616" max="5617" width="20.42578125" style="306" customWidth="1"/>
    <col min="5618" max="5619" width="11.7109375" style="306" customWidth="1"/>
    <col min="5620" max="5620" width="13.42578125" style="306" customWidth="1"/>
    <col min="5621" max="5622" width="11" style="306" customWidth="1"/>
    <col min="5623" max="5623" width="8.7109375" style="306" customWidth="1"/>
    <col min="5624" max="5624" width="1.5703125" style="306" customWidth="1"/>
    <col min="5625" max="5625" width="5.7109375" style="306" customWidth="1"/>
    <col min="5626" max="5626" width="6.28515625" style="306" customWidth="1"/>
    <col min="5627" max="5627" width="5.85546875" style="306" customWidth="1"/>
    <col min="5628" max="5628" width="6.28515625" style="306" customWidth="1"/>
    <col min="5629" max="5630" width="5.28515625" style="306" customWidth="1"/>
    <col min="5631" max="5867" width="9.140625" style="306"/>
    <col min="5868" max="5868" width="4" style="306" customWidth="1"/>
    <col min="5869" max="5869" width="2" style="306" customWidth="1"/>
    <col min="5870" max="5870" width="2.140625" style="306" customWidth="1"/>
    <col min="5871" max="5871" width="49.42578125" style="306" customWidth="1"/>
    <col min="5872" max="5873" width="20.42578125" style="306" customWidth="1"/>
    <col min="5874" max="5875" width="11.7109375" style="306" customWidth="1"/>
    <col min="5876" max="5876" width="13.42578125" style="306" customWidth="1"/>
    <col min="5877" max="5878" width="11" style="306" customWidth="1"/>
    <col min="5879" max="5879" width="8.7109375" style="306" customWidth="1"/>
    <col min="5880" max="5880" width="1.5703125" style="306" customWidth="1"/>
    <col min="5881" max="5881" width="5.7109375" style="306" customWidth="1"/>
    <col min="5882" max="5882" width="6.28515625" style="306" customWidth="1"/>
    <col min="5883" max="5883" width="5.85546875" style="306" customWidth="1"/>
    <col min="5884" max="5884" width="6.28515625" style="306" customWidth="1"/>
    <col min="5885" max="5886" width="5.28515625" style="306" customWidth="1"/>
    <col min="5887" max="6123" width="9.140625" style="306"/>
    <col min="6124" max="6124" width="4" style="306" customWidth="1"/>
    <col min="6125" max="6125" width="2" style="306" customWidth="1"/>
    <col min="6126" max="6126" width="2.140625" style="306" customWidth="1"/>
    <col min="6127" max="6127" width="49.42578125" style="306" customWidth="1"/>
    <col min="6128" max="6129" width="20.42578125" style="306" customWidth="1"/>
    <col min="6130" max="6131" width="11.7109375" style="306" customWidth="1"/>
    <col min="6132" max="6132" width="13.42578125" style="306" customWidth="1"/>
    <col min="6133" max="6134" width="11" style="306" customWidth="1"/>
    <col min="6135" max="6135" width="8.7109375" style="306" customWidth="1"/>
    <col min="6136" max="6136" width="1.5703125" style="306" customWidth="1"/>
    <col min="6137" max="6137" width="5.7109375" style="306" customWidth="1"/>
    <col min="6138" max="6138" width="6.28515625" style="306" customWidth="1"/>
    <col min="6139" max="6139" width="5.85546875" style="306" customWidth="1"/>
    <col min="6140" max="6140" width="6.28515625" style="306" customWidth="1"/>
    <col min="6141" max="6142" width="5.28515625" style="306" customWidth="1"/>
    <col min="6143" max="6379" width="9.140625" style="306"/>
    <col min="6380" max="6380" width="4" style="306" customWidth="1"/>
    <col min="6381" max="6381" width="2" style="306" customWidth="1"/>
    <col min="6382" max="6382" width="2.140625" style="306" customWidth="1"/>
    <col min="6383" max="6383" width="49.42578125" style="306" customWidth="1"/>
    <col min="6384" max="6385" width="20.42578125" style="306" customWidth="1"/>
    <col min="6386" max="6387" width="11.7109375" style="306" customWidth="1"/>
    <col min="6388" max="6388" width="13.42578125" style="306" customWidth="1"/>
    <col min="6389" max="6390" width="11" style="306" customWidth="1"/>
    <col min="6391" max="6391" width="8.7109375" style="306" customWidth="1"/>
    <col min="6392" max="6392" width="1.5703125" style="306" customWidth="1"/>
    <col min="6393" max="6393" width="5.7109375" style="306" customWidth="1"/>
    <col min="6394" max="6394" width="6.28515625" style="306" customWidth="1"/>
    <col min="6395" max="6395" width="5.85546875" style="306" customWidth="1"/>
    <col min="6396" max="6396" width="6.28515625" style="306" customWidth="1"/>
    <col min="6397" max="6398" width="5.28515625" style="306" customWidth="1"/>
    <col min="6399" max="6635" width="9.140625" style="306"/>
    <col min="6636" max="6636" width="4" style="306" customWidth="1"/>
    <col min="6637" max="6637" width="2" style="306" customWidth="1"/>
    <col min="6638" max="6638" width="2.140625" style="306" customWidth="1"/>
    <col min="6639" max="6639" width="49.42578125" style="306" customWidth="1"/>
    <col min="6640" max="6641" width="20.42578125" style="306" customWidth="1"/>
    <col min="6642" max="6643" width="11.7109375" style="306" customWidth="1"/>
    <col min="6644" max="6644" width="13.42578125" style="306" customWidth="1"/>
    <col min="6645" max="6646" width="11" style="306" customWidth="1"/>
    <col min="6647" max="6647" width="8.7109375" style="306" customWidth="1"/>
    <col min="6648" max="6648" width="1.5703125" style="306" customWidth="1"/>
    <col min="6649" max="6649" width="5.7109375" style="306" customWidth="1"/>
    <col min="6650" max="6650" width="6.28515625" style="306" customWidth="1"/>
    <col min="6651" max="6651" width="5.85546875" style="306" customWidth="1"/>
    <col min="6652" max="6652" width="6.28515625" style="306" customWidth="1"/>
    <col min="6653" max="6654" width="5.28515625" style="306" customWidth="1"/>
    <col min="6655" max="6891" width="9.140625" style="306"/>
    <col min="6892" max="6892" width="4" style="306" customWidth="1"/>
    <col min="6893" max="6893" width="2" style="306" customWidth="1"/>
    <col min="6894" max="6894" width="2.140625" style="306" customWidth="1"/>
    <col min="6895" max="6895" width="49.42578125" style="306" customWidth="1"/>
    <col min="6896" max="6897" width="20.42578125" style="306" customWidth="1"/>
    <col min="6898" max="6899" width="11.7109375" style="306" customWidth="1"/>
    <col min="6900" max="6900" width="13.42578125" style="306" customWidth="1"/>
    <col min="6901" max="6902" width="11" style="306" customWidth="1"/>
    <col min="6903" max="6903" width="8.7109375" style="306" customWidth="1"/>
    <col min="6904" max="6904" width="1.5703125" style="306" customWidth="1"/>
    <col min="6905" max="6905" width="5.7109375" style="306" customWidth="1"/>
    <col min="6906" max="6906" width="6.28515625" style="306" customWidth="1"/>
    <col min="6907" max="6907" width="5.85546875" style="306" customWidth="1"/>
    <col min="6908" max="6908" width="6.28515625" style="306" customWidth="1"/>
    <col min="6909" max="6910" width="5.28515625" style="306" customWidth="1"/>
    <col min="6911" max="7147" width="9.140625" style="306"/>
    <col min="7148" max="7148" width="4" style="306" customWidth="1"/>
    <col min="7149" max="7149" width="2" style="306" customWidth="1"/>
    <col min="7150" max="7150" width="2.140625" style="306" customWidth="1"/>
    <col min="7151" max="7151" width="49.42578125" style="306" customWidth="1"/>
    <col min="7152" max="7153" width="20.42578125" style="306" customWidth="1"/>
    <col min="7154" max="7155" width="11.7109375" style="306" customWidth="1"/>
    <col min="7156" max="7156" width="13.42578125" style="306" customWidth="1"/>
    <col min="7157" max="7158" width="11" style="306" customWidth="1"/>
    <col min="7159" max="7159" width="8.7109375" style="306" customWidth="1"/>
    <col min="7160" max="7160" width="1.5703125" style="306" customWidth="1"/>
    <col min="7161" max="7161" width="5.7109375" style="306" customWidth="1"/>
    <col min="7162" max="7162" width="6.28515625" style="306" customWidth="1"/>
    <col min="7163" max="7163" width="5.85546875" style="306" customWidth="1"/>
    <col min="7164" max="7164" width="6.28515625" style="306" customWidth="1"/>
    <col min="7165" max="7166" width="5.28515625" style="306" customWidth="1"/>
    <col min="7167" max="7403" width="9.140625" style="306"/>
    <col min="7404" max="7404" width="4" style="306" customWidth="1"/>
    <col min="7405" max="7405" width="2" style="306" customWidth="1"/>
    <col min="7406" max="7406" width="2.140625" style="306" customWidth="1"/>
    <col min="7407" max="7407" width="49.42578125" style="306" customWidth="1"/>
    <col min="7408" max="7409" width="20.42578125" style="306" customWidth="1"/>
    <col min="7410" max="7411" width="11.7109375" style="306" customWidth="1"/>
    <col min="7412" max="7412" width="13.42578125" style="306" customWidth="1"/>
    <col min="7413" max="7414" width="11" style="306" customWidth="1"/>
    <col min="7415" max="7415" width="8.7109375" style="306" customWidth="1"/>
    <col min="7416" max="7416" width="1.5703125" style="306" customWidth="1"/>
    <col min="7417" max="7417" width="5.7109375" style="306" customWidth="1"/>
    <col min="7418" max="7418" width="6.28515625" style="306" customWidth="1"/>
    <col min="7419" max="7419" width="5.85546875" style="306" customWidth="1"/>
    <col min="7420" max="7420" width="6.28515625" style="306" customWidth="1"/>
    <col min="7421" max="7422" width="5.28515625" style="306" customWidth="1"/>
    <col min="7423" max="7659" width="9.140625" style="306"/>
    <col min="7660" max="7660" width="4" style="306" customWidth="1"/>
    <col min="7661" max="7661" width="2" style="306" customWidth="1"/>
    <col min="7662" max="7662" width="2.140625" style="306" customWidth="1"/>
    <col min="7663" max="7663" width="49.42578125" style="306" customWidth="1"/>
    <col min="7664" max="7665" width="20.42578125" style="306" customWidth="1"/>
    <col min="7666" max="7667" width="11.7109375" style="306" customWidth="1"/>
    <col min="7668" max="7668" width="13.42578125" style="306" customWidth="1"/>
    <col min="7669" max="7670" width="11" style="306" customWidth="1"/>
    <col min="7671" max="7671" width="8.7109375" style="306" customWidth="1"/>
    <col min="7672" max="7672" width="1.5703125" style="306" customWidth="1"/>
    <col min="7673" max="7673" width="5.7109375" style="306" customWidth="1"/>
    <col min="7674" max="7674" width="6.28515625" style="306" customWidth="1"/>
    <col min="7675" max="7675" width="5.85546875" style="306" customWidth="1"/>
    <col min="7676" max="7676" width="6.28515625" style="306" customWidth="1"/>
    <col min="7677" max="7678" width="5.28515625" style="306" customWidth="1"/>
    <col min="7679" max="7915" width="9.140625" style="306"/>
    <col min="7916" max="7916" width="4" style="306" customWidth="1"/>
    <col min="7917" max="7917" width="2" style="306" customWidth="1"/>
    <col min="7918" max="7918" width="2.140625" style="306" customWidth="1"/>
    <col min="7919" max="7919" width="49.42578125" style="306" customWidth="1"/>
    <col min="7920" max="7921" width="20.42578125" style="306" customWidth="1"/>
    <col min="7922" max="7923" width="11.7109375" style="306" customWidth="1"/>
    <col min="7924" max="7924" width="13.42578125" style="306" customWidth="1"/>
    <col min="7925" max="7926" width="11" style="306" customWidth="1"/>
    <col min="7927" max="7927" width="8.7109375" style="306" customWidth="1"/>
    <col min="7928" max="7928" width="1.5703125" style="306" customWidth="1"/>
    <col min="7929" max="7929" width="5.7109375" style="306" customWidth="1"/>
    <col min="7930" max="7930" width="6.28515625" style="306" customWidth="1"/>
    <col min="7931" max="7931" width="5.85546875" style="306" customWidth="1"/>
    <col min="7932" max="7932" width="6.28515625" style="306" customWidth="1"/>
    <col min="7933" max="7934" width="5.28515625" style="306" customWidth="1"/>
    <col min="7935" max="8171" width="9.140625" style="306"/>
    <col min="8172" max="8172" width="4" style="306" customWidth="1"/>
    <col min="8173" max="8173" width="2" style="306" customWidth="1"/>
    <col min="8174" max="8174" width="2.140625" style="306" customWidth="1"/>
    <col min="8175" max="8175" width="49.42578125" style="306" customWidth="1"/>
    <col min="8176" max="8177" width="20.42578125" style="306" customWidth="1"/>
    <col min="8178" max="8179" width="11.7109375" style="306" customWidth="1"/>
    <col min="8180" max="8180" width="13.42578125" style="306" customWidth="1"/>
    <col min="8181" max="8182" width="11" style="306" customWidth="1"/>
    <col min="8183" max="8183" width="8.7109375" style="306" customWidth="1"/>
    <col min="8184" max="8184" width="1.5703125" style="306" customWidth="1"/>
    <col min="8185" max="8185" width="5.7109375" style="306" customWidth="1"/>
    <col min="8186" max="8186" width="6.28515625" style="306" customWidth="1"/>
    <col min="8187" max="8187" width="5.85546875" style="306" customWidth="1"/>
    <col min="8188" max="8188" width="6.28515625" style="306" customWidth="1"/>
    <col min="8189" max="8190" width="5.28515625" style="306" customWidth="1"/>
    <col min="8191" max="8427" width="9.140625" style="306"/>
    <col min="8428" max="8428" width="4" style="306" customWidth="1"/>
    <col min="8429" max="8429" width="2" style="306" customWidth="1"/>
    <col min="8430" max="8430" width="2.140625" style="306" customWidth="1"/>
    <col min="8431" max="8431" width="49.42578125" style="306" customWidth="1"/>
    <col min="8432" max="8433" width="20.42578125" style="306" customWidth="1"/>
    <col min="8434" max="8435" width="11.7109375" style="306" customWidth="1"/>
    <col min="8436" max="8436" width="13.42578125" style="306" customWidth="1"/>
    <col min="8437" max="8438" width="11" style="306" customWidth="1"/>
    <col min="8439" max="8439" width="8.7109375" style="306" customWidth="1"/>
    <col min="8440" max="8440" width="1.5703125" style="306" customWidth="1"/>
    <col min="8441" max="8441" width="5.7109375" style="306" customWidth="1"/>
    <col min="8442" max="8442" width="6.28515625" style="306" customWidth="1"/>
    <col min="8443" max="8443" width="5.85546875" style="306" customWidth="1"/>
    <col min="8444" max="8444" width="6.28515625" style="306" customWidth="1"/>
    <col min="8445" max="8446" width="5.28515625" style="306" customWidth="1"/>
    <col min="8447" max="8683" width="9.140625" style="306"/>
    <col min="8684" max="8684" width="4" style="306" customWidth="1"/>
    <col min="8685" max="8685" width="2" style="306" customWidth="1"/>
    <col min="8686" max="8686" width="2.140625" style="306" customWidth="1"/>
    <col min="8687" max="8687" width="49.42578125" style="306" customWidth="1"/>
    <col min="8688" max="8689" width="20.42578125" style="306" customWidth="1"/>
    <col min="8690" max="8691" width="11.7109375" style="306" customWidth="1"/>
    <col min="8692" max="8692" width="13.42578125" style="306" customWidth="1"/>
    <col min="8693" max="8694" width="11" style="306" customWidth="1"/>
    <col min="8695" max="8695" width="8.7109375" style="306" customWidth="1"/>
    <col min="8696" max="8696" width="1.5703125" style="306" customWidth="1"/>
    <col min="8697" max="8697" width="5.7109375" style="306" customWidth="1"/>
    <col min="8698" max="8698" width="6.28515625" style="306" customWidth="1"/>
    <col min="8699" max="8699" width="5.85546875" style="306" customWidth="1"/>
    <col min="8700" max="8700" width="6.28515625" style="306" customWidth="1"/>
    <col min="8701" max="8702" width="5.28515625" style="306" customWidth="1"/>
    <col min="8703" max="8939" width="9.140625" style="306"/>
    <col min="8940" max="8940" width="4" style="306" customWidth="1"/>
    <col min="8941" max="8941" width="2" style="306" customWidth="1"/>
    <col min="8942" max="8942" width="2.140625" style="306" customWidth="1"/>
    <col min="8943" max="8943" width="49.42578125" style="306" customWidth="1"/>
    <col min="8944" max="8945" width="20.42578125" style="306" customWidth="1"/>
    <col min="8946" max="8947" width="11.7109375" style="306" customWidth="1"/>
    <col min="8948" max="8948" width="13.42578125" style="306" customWidth="1"/>
    <col min="8949" max="8950" width="11" style="306" customWidth="1"/>
    <col min="8951" max="8951" width="8.7109375" style="306" customWidth="1"/>
    <col min="8952" max="8952" width="1.5703125" style="306" customWidth="1"/>
    <col min="8953" max="8953" width="5.7109375" style="306" customWidth="1"/>
    <col min="8954" max="8954" width="6.28515625" style="306" customWidth="1"/>
    <col min="8955" max="8955" width="5.85546875" style="306" customWidth="1"/>
    <col min="8956" max="8956" width="6.28515625" style="306" customWidth="1"/>
    <col min="8957" max="8958" width="5.28515625" style="306" customWidth="1"/>
    <col min="8959" max="9195" width="9.140625" style="306"/>
    <col min="9196" max="9196" width="4" style="306" customWidth="1"/>
    <col min="9197" max="9197" width="2" style="306" customWidth="1"/>
    <col min="9198" max="9198" width="2.140625" style="306" customWidth="1"/>
    <col min="9199" max="9199" width="49.42578125" style="306" customWidth="1"/>
    <col min="9200" max="9201" width="20.42578125" style="306" customWidth="1"/>
    <col min="9202" max="9203" width="11.7109375" style="306" customWidth="1"/>
    <col min="9204" max="9204" width="13.42578125" style="306" customWidth="1"/>
    <col min="9205" max="9206" width="11" style="306" customWidth="1"/>
    <col min="9207" max="9207" width="8.7109375" style="306" customWidth="1"/>
    <col min="9208" max="9208" width="1.5703125" style="306" customWidth="1"/>
    <col min="9209" max="9209" width="5.7109375" style="306" customWidth="1"/>
    <col min="9210" max="9210" width="6.28515625" style="306" customWidth="1"/>
    <col min="9211" max="9211" width="5.85546875" style="306" customWidth="1"/>
    <col min="9212" max="9212" width="6.28515625" style="306" customWidth="1"/>
    <col min="9213" max="9214" width="5.28515625" style="306" customWidth="1"/>
    <col min="9215" max="9451" width="9.140625" style="306"/>
    <col min="9452" max="9452" width="4" style="306" customWidth="1"/>
    <col min="9453" max="9453" width="2" style="306" customWidth="1"/>
    <col min="9454" max="9454" width="2.140625" style="306" customWidth="1"/>
    <col min="9455" max="9455" width="49.42578125" style="306" customWidth="1"/>
    <col min="9456" max="9457" width="20.42578125" style="306" customWidth="1"/>
    <col min="9458" max="9459" width="11.7109375" style="306" customWidth="1"/>
    <col min="9460" max="9460" width="13.42578125" style="306" customWidth="1"/>
    <col min="9461" max="9462" width="11" style="306" customWidth="1"/>
    <col min="9463" max="9463" width="8.7109375" style="306" customWidth="1"/>
    <col min="9464" max="9464" width="1.5703125" style="306" customWidth="1"/>
    <col min="9465" max="9465" width="5.7109375" style="306" customWidth="1"/>
    <col min="9466" max="9466" width="6.28515625" style="306" customWidth="1"/>
    <col min="9467" max="9467" width="5.85546875" style="306" customWidth="1"/>
    <col min="9468" max="9468" width="6.28515625" style="306" customWidth="1"/>
    <col min="9469" max="9470" width="5.28515625" style="306" customWidth="1"/>
    <col min="9471" max="9707" width="9.140625" style="306"/>
    <col min="9708" max="9708" width="4" style="306" customWidth="1"/>
    <col min="9709" max="9709" width="2" style="306" customWidth="1"/>
    <col min="9710" max="9710" width="2.140625" style="306" customWidth="1"/>
    <col min="9711" max="9711" width="49.42578125" style="306" customWidth="1"/>
    <col min="9712" max="9713" width="20.42578125" style="306" customWidth="1"/>
    <col min="9714" max="9715" width="11.7109375" style="306" customWidth="1"/>
    <col min="9716" max="9716" width="13.42578125" style="306" customWidth="1"/>
    <col min="9717" max="9718" width="11" style="306" customWidth="1"/>
    <col min="9719" max="9719" width="8.7109375" style="306" customWidth="1"/>
    <col min="9720" max="9720" width="1.5703125" style="306" customWidth="1"/>
    <col min="9721" max="9721" width="5.7109375" style="306" customWidth="1"/>
    <col min="9722" max="9722" width="6.28515625" style="306" customWidth="1"/>
    <col min="9723" max="9723" width="5.85546875" style="306" customWidth="1"/>
    <col min="9724" max="9724" width="6.28515625" style="306" customWidth="1"/>
    <col min="9725" max="9726" width="5.28515625" style="306" customWidth="1"/>
    <col min="9727" max="9963" width="9.140625" style="306"/>
    <col min="9964" max="9964" width="4" style="306" customWidth="1"/>
    <col min="9965" max="9965" width="2" style="306" customWidth="1"/>
    <col min="9966" max="9966" width="2.140625" style="306" customWidth="1"/>
    <col min="9967" max="9967" width="49.42578125" style="306" customWidth="1"/>
    <col min="9968" max="9969" width="20.42578125" style="306" customWidth="1"/>
    <col min="9970" max="9971" width="11.7109375" style="306" customWidth="1"/>
    <col min="9972" max="9972" width="13.42578125" style="306" customWidth="1"/>
    <col min="9973" max="9974" width="11" style="306" customWidth="1"/>
    <col min="9975" max="9975" width="8.7109375" style="306" customWidth="1"/>
    <col min="9976" max="9976" width="1.5703125" style="306" customWidth="1"/>
    <col min="9977" max="9977" width="5.7109375" style="306" customWidth="1"/>
    <col min="9978" max="9978" width="6.28515625" style="306" customWidth="1"/>
    <col min="9979" max="9979" width="5.85546875" style="306" customWidth="1"/>
    <col min="9980" max="9980" width="6.28515625" style="306" customWidth="1"/>
    <col min="9981" max="9982" width="5.28515625" style="306" customWidth="1"/>
    <col min="9983" max="10219" width="9.140625" style="306"/>
    <col min="10220" max="10220" width="4" style="306" customWidth="1"/>
    <col min="10221" max="10221" width="2" style="306" customWidth="1"/>
    <col min="10222" max="10222" width="2.140625" style="306" customWidth="1"/>
    <col min="10223" max="10223" width="49.42578125" style="306" customWidth="1"/>
    <col min="10224" max="10225" width="20.42578125" style="306" customWidth="1"/>
    <col min="10226" max="10227" width="11.7109375" style="306" customWidth="1"/>
    <col min="10228" max="10228" width="13.42578125" style="306" customWidth="1"/>
    <col min="10229" max="10230" width="11" style="306" customWidth="1"/>
    <col min="10231" max="10231" width="8.7109375" style="306" customWidth="1"/>
    <col min="10232" max="10232" width="1.5703125" style="306" customWidth="1"/>
    <col min="10233" max="10233" width="5.7109375" style="306" customWidth="1"/>
    <col min="10234" max="10234" width="6.28515625" style="306" customWidth="1"/>
    <col min="10235" max="10235" width="5.85546875" style="306" customWidth="1"/>
    <col min="10236" max="10236" width="6.28515625" style="306" customWidth="1"/>
    <col min="10237" max="10238" width="5.28515625" style="306" customWidth="1"/>
    <col min="10239" max="10475" width="9.140625" style="306"/>
    <col min="10476" max="10476" width="4" style="306" customWidth="1"/>
    <col min="10477" max="10477" width="2" style="306" customWidth="1"/>
    <col min="10478" max="10478" width="2.140625" style="306" customWidth="1"/>
    <col min="10479" max="10479" width="49.42578125" style="306" customWidth="1"/>
    <col min="10480" max="10481" width="20.42578125" style="306" customWidth="1"/>
    <col min="10482" max="10483" width="11.7109375" style="306" customWidth="1"/>
    <col min="10484" max="10484" width="13.42578125" style="306" customWidth="1"/>
    <col min="10485" max="10486" width="11" style="306" customWidth="1"/>
    <col min="10487" max="10487" width="8.7109375" style="306" customWidth="1"/>
    <col min="10488" max="10488" width="1.5703125" style="306" customWidth="1"/>
    <col min="10489" max="10489" width="5.7109375" style="306" customWidth="1"/>
    <col min="10490" max="10490" width="6.28515625" style="306" customWidth="1"/>
    <col min="10491" max="10491" width="5.85546875" style="306" customWidth="1"/>
    <col min="10492" max="10492" width="6.28515625" style="306" customWidth="1"/>
    <col min="10493" max="10494" width="5.28515625" style="306" customWidth="1"/>
    <col min="10495" max="10731" width="9.140625" style="306"/>
    <col min="10732" max="10732" width="4" style="306" customWidth="1"/>
    <col min="10733" max="10733" width="2" style="306" customWidth="1"/>
    <col min="10734" max="10734" width="2.140625" style="306" customWidth="1"/>
    <col min="10735" max="10735" width="49.42578125" style="306" customWidth="1"/>
    <col min="10736" max="10737" width="20.42578125" style="306" customWidth="1"/>
    <col min="10738" max="10739" width="11.7109375" style="306" customWidth="1"/>
    <col min="10740" max="10740" width="13.42578125" style="306" customWidth="1"/>
    <col min="10741" max="10742" width="11" style="306" customWidth="1"/>
    <col min="10743" max="10743" width="8.7109375" style="306" customWidth="1"/>
    <col min="10744" max="10744" width="1.5703125" style="306" customWidth="1"/>
    <col min="10745" max="10745" width="5.7109375" style="306" customWidth="1"/>
    <col min="10746" max="10746" width="6.28515625" style="306" customWidth="1"/>
    <col min="10747" max="10747" width="5.85546875" style="306" customWidth="1"/>
    <col min="10748" max="10748" width="6.28515625" style="306" customWidth="1"/>
    <col min="10749" max="10750" width="5.28515625" style="306" customWidth="1"/>
    <col min="10751" max="10987" width="9.140625" style="306"/>
    <col min="10988" max="10988" width="4" style="306" customWidth="1"/>
    <col min="10989" max="10989" width="2" style="306" customWidth="1"/>
    <col min="10990" max="10990" width="2.140625" style="306" customWidth="1"/>
    <col min="10991" max="10991" width="49.42578125" style="306" customWidth="1"/>
    <col min="10992" max="10993" width="20.42578125" style="306" customWidth="1"/>
    <col min="10994" max="10995" width="11.7109375" style="306" customWidth="1"/>
    <col min="10996" max="10996" width="13.42578125" style="306" customWidth="1"/>
    <col min="10997" max="10998" width="11" style="306" customWidth="1"/>
    <col min="10999" max="10999" width="8.7109375" style="306" customWidth="1"/>
    <col min="11000" max="11000" width="1.5703125" style="306" customWidth="1"/>
    <col min="11001" max="11001" width="5.7109375" style="306" customWidth="1"/>
    <col min="11002" max="11002" width="6.28515625" style="306" customWidth="1"/>
    <col min="11003" max="11003" width="5.85546875" style="306" customWidth="1"/>
    <col min="11004" max="11004" width="6.28515625" style="306" customWidth="1"/>
    <col min="11005" max="11006" width="5.28515625" style="306" customWidth="1"/>
    <col min="11007" max="11243" width="9.140625" style="306"/>
    <col min="11244" max="11244" width="4" style="306" customWidth="1"/>
    <col min="11245" max="11245" width="2" style="306" customWidth="1"/>
    <col min="11246" max="11246" width="2.140625" style="306" customWidth="1"/>
    <col min="11247" max="11247" width="49.42578125" style="306" customWidth="1"/>
    <col min="11248" max="11249" width="20.42578125" style="306" customWidth="1"/>
    <col min="11250" max="11251" width="11.7109375" style="306" customWidth="1"/>
    <col min="11252" max="11252" width="13.42578125" style="306" customWidth="1"/>
    <col min="11253" max="11254" width="11" style="306" customWidth="1"/>
    <col min="11255" max="11255" width="8.7109375" style="306" customWidth="1"/>
    <col min="11256" max="11256" width="1.5703125" style="306" customWidth="1"/>
    <col min="11257" max="11257" width="5.7109375" style="306" customWidth="1"/>
    <col min="11258" max="11258" width="6.28515625" style="306" customWidth="1"/>
    <col min="11259" max="11259" width="5.85546875" style="306" customWidth="1"/>
    <col min="11260" max="11260" width="6.28515625" style="306" customWidth="1"/>
    <col min="11261" max="11262" width="5.28515625" style="306" customWidth="1"/>
    <col min="11263" max="11499" width="9.140625" style="306"/>
    <col min="11500" max="11500" width="4" style="306" customWidth="1"/>
    <col min="11501" max="11501" width="2" style="306" customWidth="1"/>
    <col min="11502" max="11502" width="2.140625" style="306" customWidth="1"/>
    <col min="11503" max="11503" width="49.42578125" style="306" customWidth="1"/>
    <col min="11504" max="11505" width="20.42578125" style="306" customWidth="1"/>
    <col min="11506" max="11507" width="11.7109375" style="306" customWidth="1"/>
    <col min="11508" max="11508" width="13.42578125" style="306" customWidth="1"/>
    <col min="11509" max="11510" width="11" style="306" customWidth="1"/>
    <col min="11511" max="11511" width="8.7109375" style="306" customWidth="1"/>
    <col min="11512" max="11512" width="1.5703125" style="306" customWidth="1"/>
    <col min="11513" max="11513" width="5.7109375" style="306" customWidth="1"/>
    <col min="11514" max="11514" width="6.28515625" style="306" customWidth="1"/>
    <col min="11515" max="11515" width="5.85546875" style="306" customWidth="1"/>
    <col min="11516" max="11516" width="6.28515625" style="306" customWidth="1"/>
    <col min="11517" max="11518" width="5.28515625" style="306" customWidth="1"/>
    <col min="11519" max="11755" width="9.140625" style="306"/>
    <col min="11756" max="11756" width="4" style="306" customWidth="1"/>
    <col min="11757" max="11757" width="2" style="306" customWidth="1"/>
    <col min="11758" max="11758" width="2.140625" style="306" customWidth="1"/>
    <col min="11759" max="11759" width="49.42578125" style="306" customWidth="1"/>
    <col min="11760" max="11761" width="20.42578125" style="306" customWidth="1"/>
    <col min="11762" max="11763" width="11.7109375" style="306" customWidth="1"/>
    <col min="11764" max="11764" width="13.42578125" style="306" customWidth="1"/>
    <col min="11765" max="11766" width="11" style="306" customWidth="1"/>
    <col min="11767" max="11767" width="8.7109375" style="306" customWidth="1"/>
    <col min="11768" max="11768" width="1.5703125" style="306" customWidth="1"/>
    <col min="11769" max="11769" width="5.7109375" style="306" customWidth="1"/>
    <col min="11770" max="11770" width="6.28515625" style="306" customWidth="1"/>
    <col min="11771" max="11771" width="5.85546875" style="306" customWidth="1"/>
    <col min="11772" max="11772" width="6.28515625" style="306" customWidth="1"/>
    <col min="11773" max="11774" width="5.28515625" style="306" customWidth="1"/>
    <col min="11775" max="12011" width="9.140625" style="306"/>
    <col min="12012" max="12012" width="4" style="306" customWidth="1"/>
    <col min="12013" max="12013" width="2" style="306" customWidth="1"/>
    <col min="12014" max="12014" width="2.140625" style="306" customWidth="1"/>
    <col min="12015" max="12015" width="49.42578125" style="306" customWidth="1"/>
    <col min="12016" max="12017" width="20.42578125" style="306" customWidth="1"/>
    <col min="12018" max="12019" width="11.7109375" style="306" customWidth="1"/>
    <col min="12020" max="12020" width="13.42578125" style="306" customWidth="1"/>
    <col min="12021" max="12022" width="11" style="306" customWidth="1"/>
    <col min="12023" max="12023" width="8.7109375" style="306" customWidth="1"/>
    <col min="12024" max="12024" width="1.5703125" style="306" customWidth="1"/>
    <col min="12025" max="12025" width="5.7109375" style="306" customWidth="1"/>
    <col min="12026" max="12026" width="6.28515625" style="306" customWidth="1"/>
    <col min="12027" max="12027" width="5.85546875" style="306" customWidth="1"/>
    <col min="12028" max="12028" width="6.28515625" style="306" customWidth="1"/>
    <col min="12029" max="12030" width="5.28515625" style="306" customWidth="1"/>
    <col min="12031" max="12267" width="9.140625" style="306"/>
    <col min="12268" max="12268" width="4" style="306" customWidth="1"/>
    <col min="12269" max="12269" width="2" style="306" customWidth="1"/>
    <col min="12270" max="12270" width="2.140625" style="306" customWidth="1"/>
    <col min="12271" max="12271" width="49.42578125" style="306" customWidth="1"/>
    <col min="12272" max="12273" width="20.42578125" style="306" customWidth="1"/>
    <col min="12274" max="12275" width="11.7109375" style="306" customWidth="1"/>
    <col min="12276" max="12276" width="13.42578125" style="306" customWidth="1"/>
    <col min="12277" max="12278" width="11" style="306" customWidth="1"/>
    <col min="12279" max="12279" width="8.7109375" style="306" customWidth="1"/>
    <col min="12280" max="12280" width="1.5703125" style="306" customWidth="1"/>
    <col min="12281" max="12281" width="5.7109375" style="306" customWidth="1"/>
    <col min="12282" max="12282" width="6.28515625" style="306" customWidth="1"/>
    <col min="12283" max="12283" width="5.85546875" style="306" customWidth="1"/>
    <col min="12284" max="12284" width="6.28515625" style="306" customWidth="1"/>
    <col min="12285" max="12286" width="5.28515625" style="306" customWidth="1"/>
    <col min="12287" max="12523" width="9.140625" style="306"/>
    <col min="12524" max="12524" width="4" style="306" customWidth="1"/>
    <col min="12525" max="12525" width="2" style="306" customWidth="1"/>
    <col min="12526" max="12526" width="2.140625" style="306" customWidth="1"/>
    <col min="12527" max="12527" width="49.42578125" style="306" customWidth="1"/>
    <col min="12528" max="12529" width="20.42578125" style="306" customWidth="1"/>
    <col min="12530" max="12531" width="11.7109375" style="306" customWidth="1"/>
    <col min="12532" max="12532" width="13.42578125" style="306" customWidth="1"/>
    <col min="12533" max="12534" width="11" style="306" customWidth="1"/>
    <col min="12535" max="12535" width="8.7109375" style="306" customWidth="1"/>
    <col min="12536" max="12536" width="1.5703125" style="306" customWidth="1"/>
    <col min="12537" max="12537" width="5.7109375" style="306" customWidth="1"/>
    <col min="12538" max="12538" width="6.28515625" style="306" customWidth="1"/>
    <col min="12539" max="12539" width="5.85546875" style="306" customWidth="1"/>
    <col min="12540" max="12540" width="6.28515625" style="306" customWidth="1"/>
    <col min="12541" max="12542" width="5.28515625" style="306" customWidth="1"/>
    <col min="12543" max="12779" width="9.140625" style="306"/>
    <col min="12780" max="12780" width="4" style="306" customWidth="1"/>
    <col min="12781" max="12781" width="2" style="306" customWidth="1"/>
    <col min="12782" max="12782" width="2.140625" style="306" customWidth="1"/>
    <col min="12783" max="12783" width="49.42578125" style="306" customWidth="1"/>
    <col min="12784" max="12785" width="20.42578125" style="306" customWidth="1"/>
    <col min="12786" max="12787" width="11.7109375" style="306" customWidth="1"/>
    <col min="12788" max="12788" width="13.42578125" style="306" customWidth="1"/>
    <col min="12789" max="12790" width="11" style="306" customWidth="1"/>
    <col min="12791" max="12791" width="8.7109375" style="306" customWidth="1"/>
    <col min="12792" max="12792" width="1.5703125" style="306" customWidth="1"/>
    <col min="12793" max="12793" width="5.7109375" style="306" customWidth="1"/>
    <col min="12794" max="12794" width="6.28515625" style="306" customWidth="1"/>
    <col min="12795" max="12795" width="5.85546875" style="306" customWidth="1"/>
    <col min="12796" max="12796" width="6.28515625" style="306" customWidth="1"/>
    <col min="12797" max="12798" width="5.28515625" style="306" customWidth="1"/>
    <col min="12799" max="13035" width="9.140625" style="306"/>
    <col min="13036" max="13036" width="4" style="306" customWidth="1"/>
    <col min="13037" max="13037" width="2" style="306" customWidth="1"/>
    <col min="13038" max="13038" width="2.140625" style="306" customWidth="1"/>
    <col min="13039" max="13039" width="49.42578125" style="306" customWidth="1"/>
    <col min="13040" max="13041" width="20.42578125" style="306" customWidth="1"/>
    <col min="13042" max="13043" width="11.7109375" style="306" customWidth="1"/>
    <col min="13044" max="13044" width="13.42578125" style="306" customWidth="1"/>
    <col min="13045" max="13046" width="11" style="306" customWidth="1"/>
    <col min="13047" max="13047" width="8.7109375" style="306" customWidth="1"/>
    <col min="13048" max="13048" width="1.5703125" style="306" customWidth="1"/>
    <col min="13049" max="13049" width="5.7109375" style="306" customWidth="1"/>
    <col min="13050" max="13050" width="6.28515625" style="306" customWidth="1"/>
    <col min="13051" max="13051" width="5.85546875" style="306" customWidth="1"/>
    <col min="13052" max="13052" width="6.28515625" style="306" customWidth="1"/>
    <col min="13053" max="13054" width="5.28515625" style="306" customWidth="1"/>
    <col min="13055" max="13291" width="9.140625" style="306"/>
    <col min="13292" max="13292" width="4" style="306" customWidth="1"/>
    <col min="13293" max="13293" width="2" style="306" customWidth="1"/>
    <col min="13294" max="13294" width="2.140625" style="306" customWidth="1"/>
    <col min="13295" max="13295" width="49.42578125" style="306" customWidth="1"/>
    <col min="13296" max="13297" width="20.42578125" style="306" customWidth="1"/>
    <col min="13298" max="13299" width="11.7109375" style="306" customWidth="1"/>
    <col min="13300" max="13300" width="13.42578125" style="306" customWidth="1"/>
    <col min="13301" max="13302" width="11" style="306" customWidth="1"/>
    <col min="13303" max="13303" width="8.7109375" style="306" customWidth="1"/>
    <col min="13304" max="13304" width="1.5703125" style="306" customWidth="1"/>
    <col min="13305" max="13305" width="5.7109375" style="306" customWidth="1"/>
    <col min="13306" max="13306" width="6.28515625" style="306" customWidth="1"/>
    <col min="13307" max="13307" width="5.85546875" style="306" customWidth="1"/>
    <col min="13308" max="13308" width="6.28515625" style="306" customWidth="1"/>
    <col min="13309" max="13310" width="5.28515625" style="306" customWidth="1"/>
    <col min="13311" max="13547" width="9.140625" style="306"/>
    <col min="13548" max="13548" width="4" style="306" customWidth="1"/>
    <col min="13549" max="13549" width="2" style="306" customWidth="1"/>
    <col min="13550" max="13550" width="2.140625" style="306" customWidth="1"/>
    <col min="13551" max="13551" width="49.42578125" style="306" customWidth="1"/>
    <col min="13552" max="13553" width="20.42578125" style="306" customWidth="1"/>
    <col min="13554" max="13555" width="11.7109375" style="306" customWidth="1"/>
    <col min="13556" max="13556" width="13.42578125" style="306" customWidth="1"/>
    <col min="13557" max="13558" width="11" style="306" customWidth="1"/>
    <col min="13559" max="13559" width="8.7109375" style="306" customWidth="1"/>
    <col min="13560" max="13560" width="1.5703125" style="306" customWidth="1"/>
    <col min="13561" max="13561" width="5.7109375" style="306" customWidth="1"/>
    <col min="13562" max="13562" width="6.28515625" style="306" customWidth="1"/>
    <col min="13563" max="13563" width="5.85546875" style="306" customWidth="1"/>
    <col min="13564" max="13564" width="6.28515625" style="306" customWidth="1"/>
    <col min="13565" max="13566" width="5.28515625" style="306" customWidth="1"/>
    <col min="13567" max="13803" width="9.140625" style="306"/>
    <col min="13804" max="13804" width="4" style="306" customWidth="1"/>
    <col min="13805" max="13805" width="2" style="306" customWidth="1"/>
    <col min="13806" max="13806" width="2.140625" style="306" customWidth="1"/>
    <col min="13807" max="13807" width="49.42578125" style="306" customWidth="1"/>
    <col min="13808" max="13809" width="20.42578125" style="306" customWidth="1"/>
    <col min="13810" max="13811" width="11.7109375" style="306" customWidth="1"/>
    <col min="13812" max="13812" width="13.42578125" style="306" customWidth="1"/>
    <col min="13813" max="13814" width="11" style="306" customWidth="1"/>
    <col min="13815" max="13815" width="8.7109375" style="306" customWidth="1"/>
    <col min="13816" max="13816" width="1.5703125" style="306" customWidth="1"/>
    <col min="13817" max="13817" width="5.7109375" style="306" customWidth="1"/>
    <col min="13818" max="13818" width="6.28515625" style="306" customWidth="1"/>
    <col min="13819" max="13819" width="5.85546875" style="306" customWidth="1"/>
    <col min="13820" max="13820" width="6.28515625" style="306" customWidth="1"/>
    <col min="13821" max="13822" width="5.28515625" style="306" customWidth="1"/>
    <col min="13823" max="14059" width="9.140625" style="306"/>
    <col min="14060" max="14060" width="4" style="306" customWidth="1"/>
    <col min="14061" max="14061" width="2" style="306" customWidth="1"/>
    <col min="14062" max="14062" width="2.140625" style="306" customWidth="1"/>
    <col min="14063" max="14063" width="49.42578125" style="306" customWidth="1"/>
    <col min="14064" max="14065" width="20.42578125" style="306" customWidth="1"/>
    <col min="14066" max="14067" width="11.7109375" style="306" customWidth="1"/>
    <col min="14068" max="14068" width="13.42578125" style="306" customWidth="1"/>
    <col min="14069" max="14070" width="11" style="306" customWidth="1"/>
    <col min="14071" max="14071" width="8.7109375" style="306" customWidth="1"/>
    <col min="14072" max="14072" width="1.5703125" style="306" customWidth="1"/>
    <col min="14073" max="14073" width="5.7109375" style="306" customWidth="1"/>
    <col min="14074" max="14074" width="6.28515625" style="306" customWidth="1"/>
    <col min="14075" max="14075" width="5.85546875" style="306" customWidth="1"/>
    <col min="14076" max="14076" width="6.28515625" style="306" customWidth="1"/>
    <col min="14077" max="14078" width="5.28515625" style="306" customWidth="1"/>
    <col min="14079" max="14315" width="9.140625" style="306"/>
    <col min="14316" max="14316" width="4" style="306" customWidth="1"/>
    <col min="14317" max="14317" width="2" style="306" customWidth="1"/>
    <col min="14318" max="14318" width="2.140625" style="306" customWidth="1"/>
    <col min="14319" max="14319" width="49.42578125" style="306" customWidth="1"/>
    <col min="14320" max="14321" width="20.42578125" style="306" customWidth="1"/>
    <col min="14322" max="14323" width="11.7109375" style="306" customWidth="1"/>
    <col min="14324" max="14324" width="13.42578125" style="306" customWidth="1"/>
    <col min="14325" max="14326" width="11" style="306" customWidth="1"/>
    <col min="14327" max="14327" width="8.7109375" style="306" customWidth="1"/>
    <col min="14328" max="14328" width="1.5703125" style="306" customWidth="1"/>
    <col min="14329" max="14329" width="5.7109375" style="306" customWidth="1"/>
    <col min="14330" max="14330" width="6.28515625" style="306" customWidth="1"/>
    <col min="14331" max="14331" width="5.85546875" style="306" customWidth="1"/>
    <col min="14332" max="14332" width="6.28515625" style="306" customWidth="1"/>
    <col min="14333" max="14334" width="5.28515625" style="306" customWidth="1"/>
    <col min="14335" max="14571" width="9.140625" style="306"/>
    <col min="14572" max="14572" width="4" style="306" customWidth="1"/>
    <col min="14573" max="14573" width="2" style="306" customWidth="1"/>
    <col min="14574" max="14574" width="2.140625" style="306" customWidth="1"/>
    <col min="14575" max="14575" width="49.42578125" style="306" customWidth="1"/>
    <col min="14576" max="14577" width="20.42578125" style="306" customWidth="1"/>
    <col min="14578" max="14579" width="11.7109375" style="306" customWidth="1"/>
    <col min="14580" max="14580" width="13.42578125" style="306" customWidth="1"/>
    <col min="14581" max="14582" width="11" style="306" customWidth="1"/>
    <col min="14583" max="14583" width="8.7109375" style="306" customWidth="1"/>
    <col min="14584" max="14584" width="1.5703125" style="306" customWidth="1"/>
    <col min="14585" max="14585" width="5.7109375" style="306" customWidth="1"/>
    <col min="14586" max="14586" width="6.28515625" style="306" customWidth="1"/>
    <col min="14587" max="14587" width="5.85546875" style="306" customWidth="1"/>
    <col min="14588" max="14588" width="6.28515625" style="306" customWidth="1"/>
    <col min="14589" max="14590" width="5.28515625" style="306" customWidth="1"/>
    <col min="14591" max="14827" width="9.140625" style="306"/>
    <col min="14828" max="14828" width="4" style="306" customWidth="1"/>
    <col min="14829" max="14829" width="2" style="306" customWidth="1"/>
    <col min="14830" max="14830" width="2.140625" style="306" customWidth="1"/>
    <col min="14831" max="14831" width="49.42578125" style="306" customWidth="1"/>
    <col min="14832" max="14833" width="20.42578125" style="306" customWidth="1"/>
    <col min="14834" max="14835" width="11.7109375" style="306" customWidth="1"/>
    <col min="14836" max="14836" width="13.42578125" style="306" customWidth="1"/>
    <col min="14837" max="14838" width="11" style="306" customWidth="1"/>
    <col min="14839" max="14839" width="8.7109375" style="306" customWidth="1"/>
    <col min="14840" max="14840" width="1.5703125" style="306" customWidth="1"/>
    <col min="14841" max="14841" width="5.7109375" style="306" customWidth="1"/>
    <col min="14842" max="14842" width="6.28515625" style="306" customWidth="1"/>
    <col min="14843" max="14843" width="5.85546875" style="306" customWidth="1"/>
    <col min="14844" max="14844" width="6.28515625" style="306" customWidth="1"/>
    <col min="14845" max="14846" width="5.28515625" style="306" customWidth="1"/>
    <col min="14847" max="15083" width="9.140625" style="306"/>
    <col min="15084" max="15084" width="4" style="306" customWidth="1"/>
    <col min="15085" max="15085" width="2" style="306" customWidth="1"/>
    <col min="15086" max="15086" width="2.140625" style="306" customWidth="1"/>
    <col min="15087" max="15087" width="49.42578125" style="306" customWidth="1"/>
    <col min="15088" max="15089" width="20.42578125" style="306" customWidth="1"/>
    <col min="15090" max="15091" width="11.7109375" style="306" customWidth="1"/>
    <col min="15092" max="15092" width="13.42578125" style="306" customWidth="1"/>
    <col min="15093" max="15094" width="11" style="306" customWidth="1"/>
    <col min="15095" max="15095" width="8.7109375" style="306" customWidth="1"/>
    <col min="15096" max="15096" width="1.5703125" style="306" customWidth="1"/>
    <col min="15097" max="15097" width="5.7109375" style="306" customWidth="1"/>
    <col min="15098" max="15098" width="6.28515625" style="306" customWidth="1"/>
    <col min="15099" max="15099" width="5.85546875" style="306" customWidth="1"/>
    <col min="15100" max="15100" width="6.28515625" style="306" customWidth="1"/>
    <col min="15101" max="15102" width="5.28515625" style="306" customWidth="1"/>
    <col min="15103" max="15339" width="9.140625" style="306"/>
    <col min="15340" max="15340" width="4" style="306" customWidth="1"/>
    <col min="15341" max="15341" width="2" style="306" customWidth="1"/>
    <col min="15342" max="15342" width="2.140625" style="306" customWidth="1"/>
    <col min="15343" max="15343" width="49.42578125" style="306" customWidth="1"/>
    <col min="15344" max="15345" width="20.42578125" style="306" customWidth="1"/>
    <col min="15346" max="15347" width="11.7109375" style="306" customWidth="1"/>
    <col min="15348" max="15348" width="13.42578125" style="306" customWidth="1"/>
    <col min="15349" max="15350" width="11" style="306" customWidth="1"/>
    <col min="15351" max="15351" width="8.7109375" style="306" customWidth="1"/>
    <col min="15352" max="15352" width="1.5703125" style="306" customWidth="1"/>
    <col min="15353" max="15353" width="5.7109375" style="306" customWidth="1"/>
    <col min="15354" max="15354" width="6.28515625" style="306" customWidth="1"/>
    <col min="15355" max="15355" width="5.85546875" style="306" customWidth="1"/>
    <col min="15356" max="15356" width="6.28515625" style="306" customWidth="1"/>
    <col min="15357" max="15358" width="5.28515625" style="306" customWidth="1"/>
    <col min="15359" max="15595" width="9.140625" style="306"/>
    <col min="15596" max="15596" width="4" style="306" customWidth="1"/>
    <col min="15597" max="15597" width="2" style="306" customWidth="1"/>
    <col min="15598" max="15598" width="2.140625" style="306" customWidth="1"/>
    <col min="15599" max="15599" width="49.42578125" style="306" customWidth="1"/>
    <col min="15600" max="15601" width="20.42578125" style="306" customWidth="1"/>
    <col min="15602" max="15603" width="11.7109375" style="306" customWidth="1"/>
    <col min="15604" max="15604" width="13.42578125" style="306" customWidth="1"/>
    <col min="15605" max="15606" width="11" style="306" customWidth="1"/>
    <col min="15607" max="15607" width="8.7109375" style="306" customWidth="1"/>
    <col min="15608" max="15608" width="1.5703125" style="306" customWidth="1"/>
    <col min="15609" max="15609" width="5.7109375" style="306" customWidth="1"/>
    <col min="15610" max="15610" width="6.28515625" style="306" customWidth="1"/>
    <col min="15611" max="15611" width="5.85546875" style="306" customWidth="1"/>
    <col min="15612" max="15612" width="6.28515625" style="306" customWidth="1"/>
    <col min="15613" max="15614" width="5.28515625" style="306" customWidth="1"/>
    <col min="15615" max="15851" width="9.140625" style="306"/>
    <col min="15852" max="15852" width="4" style="306" customWidth="1"/>
    <col min="15853" max="15853" width="2" style="306" customWidth="1"/>
    <col min="15854" max="15854" width="2.140625" style="306" customWidth="1"/>
    <col min="15855" max="15855" width="49.42578125" style="306" customWidth="1"/>
    <col min="15856" max="15857" width="20.42578125" style="306" customWidth="1"/>
    <col min="15858" max="15859" width="11.7109375" style="306" customWidth="1"/>
    <col min="15860" max="15860" width="13.42578125" style="306" customWidth="1"/>
    <col min="15861" max="15862" width="11" style="306" customWidth="1"/>
    <col min="15863" max="15863" width="8.7109375" style="306" customWidth="1"/>
    <col min="15864" max="15864" width="1.5703125" style="306" customWidth="1"/>
    <col min="15865" max="15865" width="5.7109375" style="306" customWidth="1"/>
    <col min="15866" max="15866" width="6.28515625" style="306" customWidth="1"/>
    <col min="15867" max="15867" width="5.85546875" style="306" customWidth="1"/>
    <col min="15868" max="15868" width="6.28515625" style="306" customWidth="1"/>
    <col min="15869" max="15870" width="5.28515625" style="306" customWidth="1"/>
    <col min="15871" max="16107" width="9.140625" style="306"/>
    <col min="16108" max="16108" width="4" style="306" customWidth="1"/>
    <col min="16109" max="16109" width="2" style="306" customWidth="1"/>
    <col min="16110" max="16110" width="2.140625" style="306" customWidth="1"/>
    <col min="16111" max="16111" width="49.42578125" style="306" customWidth="1"/>
    <col min="16112" max="16113" width="20.42578125" style="306" customWidth="1"/>
    <col min="16114" max="16115" width="11.7109375" style="306" customWidth="1"/>
    <col min="16116" max="16116" width="13.42578125" style="306" customWidth="1"/>
    <col min="16117" max="16118" width="11" style="306" customWidth="1"/>
    <col min="16119" max="16119" width="8.7109375" style="306" customWidth="1"/>
    <col min="16120" max="16120" width="1.5703125" style="306" customWidth="1"/>
    <col min="16121" max="16121" width="5.7109375" style="306" customWidth="1"/>
    <col min="16122" max="16122" width="6.28515625" style="306" customWidth="1"/>
    <col min="16123" max="16123" width="5.85546875" style="306" customWidth="1"/>
    <col min="16124" max="16124" width="6.28515625" style="306" customWidth="1"/>
    <col min="16125" max="16126" width="5.28515625" style="306" customWidth="1"/>
    <col min="16127" max="16384" width="9.140625" style="306"/>
  </cols>
  <sheetData>
    <row r="1" spans="1:12" ht="21" thickBot="1">
      <c r="A1" s="305" t="s">
        <v>675</v>
      </c>
      <c r="B1" s="306"/>
    </row>
    <row r="2" spans="1:12" ht="16.5" thickBot="1">
      <c r="A2" s="308"/>
      <c r="B2" s="309"/>
      <c r="C2" s="310" t="s">
        <v>197</v>
      </c>
      <c r="D2" s="310"/>
      <c r="E2" s="310" t="s">
        <v>198</v>
      </c>
      <c r="F2" s="311"/>
      <c r="G2" s="474" t="s">
        <v>199</v>
      </c>
      <c r="H2" s="500" t="s">
        <v>200</v>
      </c>
      <c r="I2" s="501"/>
    </row>
    <row r="3" spans="1:12" ht="34.5" customHeight="1">
      <c r="A3" s="312" t="s">
        <v>65</v>
      </c>
      <c r="B3" s="313" t="s">
        <v>66</v>
      </c>
      <c r="C3" s="314" t="s">
        <v>158</v>
      </c>
      <c r="D3" s="315" t="s">
        <v>159</v>
      </c>
      <c r="E3" s="314" t="s">
        <v>201</v>
      </c>
      <c r="F3" s="316" t="s">
        <v>0</v>
      </c>
      <c r="G3" s="317" t="s">
        <v>203</v>
      </c>
      <c r="H3" s="318" t="s">
        <v>627</v>
      </c>
      <c r="I3" s="316" t="s">
        <v>204</v>
      </c>
      <c r="K3" s="319"/>
      <c r="L3" s="274"/>
    </row>
    <row r="4" spans="1:12" ht="11.25" customHeight="1" thickBot="1">
      <c r="A4" s="320" t="s">
        <v>246</v>
      </c>
      <c r="B4" s="321" t="s">
        <v>205</v>
      </c>
      <c r="C4" s="322" t="s">
        <v>206</v>
      </c>
      <c r="D4" s="323" t="s">
        <v>207</v>
      </c>
      <c r="E4" s="324" t="s">
        <v>196</v>
      </c>
      <c r="F4" s="325" t="s">
        <v>196</v>
      </c>
      <c r="G4" s="326" t="s">
        <v>196</v>
      </c>
      <c r="H4" s="326" t="s">
        <v>196</v>
      </c>
      <c r="I4" s="325" t="s">
        <v>196</v>
      </c>
      <c r="J4" s="327" t="s">
        <v>311</v>
      </c>
    </row>
    <row r="5" spans="1:12" ht="17.25" customHeight="1">
      <c r="A5" s="328" t="s">
        <v>67</v>
      </c>
      <c r="B5" s="329" t="s">
        <v>68</v>
      </c>
      <c r="C5" s="330"/>
      <c r="D5" s="330"/>
      <c r="E5" s="331"/>
      <c r="F5" s="332"/>
      <c r="G5" s="332"/>
      <c r="H5" s="332"/>
      <c r="I5" s="333"/>
    </row>
    <row r="6" spans="1:12" ht="37.5" customHeight="1">
      <c r="A6" s="334" t="s">
        <v>69</v>
      </c>
      <c r="B6" s="335" t="s">
        <v>110</v>
      </c>
      <c r="C6" s="336">
        <v>9</v>
      </c>
      <c r="D6" s="337">
        <v>35</v>
      </c>
      <c r="E6" s="339">
        <v>23250</v>
      </c>
      <c r="F6" s="373">
        <v>11800</v>
      </c>
      <c r="G6" s="338">
        <f>ROUND(12*1.3589*(1/C6*E6+1/D6*F6)+I6,0)</f>
        <v>47890</v>
      </c>
      <c r="H6" s="339">
        <f>ROUND(12*(1/C6*E6+1/D6*F6),0)</f>
        <v>35046</v>
      </c>
      <c r="I6" s="493">
        <v>266</v>
      </c>
      <c r="K6" s="340"/>
      <c r="L6" s="341"/>
    </row>
    <row r="7" spans="1:12" ht="37.5" customHeight="1">
      <c r="A7" s="334" t="s">
        <v>69</v>
      </c>
      <c r="B7" s="335" t="s">
        <v>122</v>
      </c>
      <c r="C7" s="342" t="s">
        <v>111</v>
      </c>
      <c r="D7" s="342" t="s">
        <v>617</v>
      </c>
      <c r="E7" s="339">
        <v>23250</v>
      </c>
      <c r="F7" s="373">
        <v>11800</v>
      </c>
      <c r="G7" s="343" t="s">
        <v>208</v>
      </c>
      <c r="H7" s="344" t="s">
        <v>208</v>
      </c>
      <c r="I7" s="493">
        <v>266</v>
      </c>
      <c r="K7" s="340"/>
      <c r="L7" s="341"/>
    </row>
    <row r="8" spans="1:12" ht="37.5" customHeight="1">
      <c r="A8" s="334" t="s">
        <v>69</v>
      </c>
      <c r="B8" s="335" t="s">
        <v>123</v>
      </c>
      <c r="C8" s="342" t="s">
        <v>112</v>
      </c>
      <c r="D8" s="342" t="s">
        <v>676</v>
      </c>
      <c r="E8" s="339">
        <v>23250</v>
      </c>
      <c r="F8" s="373">
        <v>11800</v>
      </c>
      <c r="G8" s="343" t="s">
        <v>208</v>
      </c>
      <c r="H8" s="344" t="s">
        <v>208</v>
      </c>
      <c r="I8" s="493">
        <v>266</v>
      </c>
      <c r="K8" s="340"/>
      <c r="L8" s="341"/>
    </row>
    <row r="9" spans="1:12" ht="37.5" customHeight="1">
      <c r="A9" s="334" t="s">
        <v>69</v>
      </c>
      <c r="B9" s="335" t="s">
        <v>124</v>
      </c>
      <c r="C9" s="342" t="s">
        <v>70</v>
      </c>
      <c r="D9" s="342" t="s">
        <v>676</v>
      </c>
      <c r="E9" s="339">
        <v>23250</v>
      </c>
      <c r="F9" s="373">
        <v>11800</v>
      </c>
      <c r="G9" s="343" t="s">
        <v>208</v>
      </c>
      <c r="H9" s="344" t="s">
        <v>208</v>
      </c>
      <c r="I9" s="493">
        <v>266</v>
      </c>
      <c r="K9" s="340"/>
      <c r="L9" s="341"/>
    </row>
    <row r="10" spans="1:12" ht="37.5" customHeight="1">
      <c r="A10" s="334" t="s">
        <v>69</v>
      </c>
      <c r="B10" s="335" t="s">
        <v>136</v>
      </c>
      <c r="C10" s="342" t="s">
        <v>71</v>
      </c>
      <c r="D10" s="342" t="s">
        <v>677</v>
      </c>
      <c r="E10" s="339">
        <v>23250</v>
      </c>
      <c r="F10" s="373">
        <v>11800</v>
      </c>
      <c r="G10" s="343" t="s">
        <v>208</v>
      </c>
      <c r="H10" s="344" t="s">
        <v>208</v>
      </c>
      <c r="I10" s="493">
        <v>266</v>
      </c>
      <c r="K10" s="340"/>
      <c r="L10" s="341"/>
    </row>
    <row r="11" spans="1:12" ht="37.5" customHeight="1" thickBot="1">
      <c r="A11" s="345" t="s">
        <v>69</v>
      </c>
      <c r="B11" s="346" t="s">
        <v>113</v>
      </c>
      <c r="C11" s="347" t="s">
        <v>71</v>
      </c>
      <c r="D11" s="348">
        <v>41.1</v>
      </c>
      <c r="E11" s="388">
        <v>23250</v>
      </c>
      <c r="F11" s="377">
        <v>11800</v>
      </c>
      <c r="G11" s="349" t="s">
        <v>208</v>
      </c>
      <c r="H11" s="350" t="s">
        <v>208</v>
      </c>
      <c r="I11" s="494">
        <v>266</v>
      </c>
      <c r="K11" s="340"/>
      <c r="L11" s="341"/>
    </row>
    <row r="12" spans="1:12" ht="37.5" customHeight="1">
      <c r="A12" s="351" t="s">
        <v>69</v>
      </c>
      <c r="B12" s="352" t="s">
        <v>125</v>
      </c>
      <c r="C12" s="353">
        <v>18</v>
      </c>
      <c r="D12" s="354">
        <v>64.7</v>
      </c>
      <c r="E12" s="490">
        <v>23250</v>
      </c>
      <c r="F12" s="373">
        <v>11800</v>
      </c>
      <c r="G12" s="338">
        <f>ROUND(12*1.3589*(1/C12*E12+1/D12*F12)+I12,0)</f>
        <v>24171</v>
      </c>
      <c r="H12" s="339">
        <f>ROUND(12*(1/C12*E12+1/D12*F12),0)</f>
        <v>17689</v>
      </c>
      <c r="I12" s="493">
        <v>134</v>
      </c>
      <c r="K12" s="340"/>
      <c r="L12" s="341"/>
    </row>
    <row r="13" spans="1:12" ht="37.5" customHeight="1">
      <c r="A13" s="334" t="s">
        <v>69</v>
      </c>
      <c r="B13" s="335" t="s">
        <v>126</v>
      </c>
      <c r="C13" s="342" t="s">
        <v>114</v>
      </c>
      <c r="D13" s="342" t="s">
        <v>115</v>
      </c>
      <c r="E13" s="339">
        <v>23250</v>
      </c>
      <c r="F13" s="373">
        <v>11800</v>
      </c>
      <c r="G13" s="343" t="s">
        <v>1</v>
      </c>
      <c r="H13" s="344" t="s">
        <v>1</v>
      </c>
      <c r="I13" s="493">
        <v>134</v>
      </c>
      <c r="K13" s="340"/>
      <c r="L13" s="341"/>
    </row>
    <row r="14" spans="1:12" ht="37.5" customHeight="1">
      <c r="A14" s="334" t="s">
        <v>69</v>
      </c>
      <c r="B14" s="335" t="s">
        <v>127</v>
      </c>
      <c r="C14" s="342" t="s">
        <v>116</v>
      </c>
      <c r="D14" s="342" t="s">
        <v>115</v>
      </c>
      <c r="E14" s="339">
        <v>23250</v>
      </c>
      <c r="F14" s="373">
        <v>11800</v>
      </c>
      <c r="G14" s="343" t="s">
        <v>1</v>
      </c>
      <c r="H14" s="344" t="s">
        <v>1</v>
      </c>
      <c r="I14" s="493">
        <v>134</v>
      </c>
      <c r="K14" s="340"/>
      <c r="L14" s="341"/>
    </row>
    <row r="15" spans="1:12" ht="37.5" customHeight="1">
      <c r="A15" s="334" t="s">
        <v>69</v>
      </c>
      <c r="B15" s="335" t="s">
        <v>128</v>
      </c>
      <c r="C15" s="342" t="s">
        <v>72</v>
      </c>
      <c r="D15" s="342" t="s">
        <v>115</v>
      </c>
      <c r="E15" s="339">
        <v>23250</v>
      </c>
      <c r="F15" s="373">
        <v>11800</v>
      </c>
      <c r="G15" s="343" t="s">
        <v>1</v>
      </c>
      <c r="H15" s="344" t="s">
        <v>1</v>
      </c>
      <c r="I15" s="493">
        <v>134</v>
      </c>
      <c r="K15" s="340"/>
      <c r="L15" s="341"/>
    </row>
    <row r="16" spans="1:12" ht="37.5" customHeight="1">
      <c r="A16" s="334" t="s">
        <v>69</v>
      </c>
      <c r="B16" s="335" t="s">
        <v>129</v>
      </c>
      <c r="C16" s="342" t="s">
        <v>73</v>
      </c>
      <c r="D16" s="342" t="s">
        <v>115</v>
      </c>
      <c r="E16" s="339">
        <v>23250</v>
      </c>
      <c r="F16" s="373">
        <v>11800</v>
      </c>
      <c r="G16" s="343" t="s">
        <v>1</v>
      </c>
      <c r="H16" s="344" t="s">
        <v>1</v>
      </c>
      <c r="I16" s="493">
        <v>134</v>
      </c>
      <c r="K16" s="340"/>
      <c r="L16" s="341"/>
    </row>
    <row r="17" spans="1:12" ht="37.5" customHeight="1" thickBot="1">
      <c r="A17" s="345" t="s">
        <v>69</v>
      </c>
      <c r="B17" s="346" t="s">
        <v>130</v>
      </c>
      <c r="C17" s="347" t="s">
        <v>73</v>
      </c>
      <c r="D17" s="348">
        <v>74.16</v>
      </c>
      <c r="E17" s="491">
        <v>23250</v>
      </c>
      <c r="F17" s="377">
        <v>11800</v>
      </c>
      <c r="G17" s="349" t="s">
        <v>1</v>
      </c>
      <c r="H17" s="350" t="s">
        <v>1</v>
      </c>
      <c r="I17" s="494">
        <v>134</v>
      </c>
      <c r="K17" s="340"/>
      <c r="L17" s="341"/>
    </row>
    <row r="18" spans="1:12" ht="37.5" customHeight="1">
      <c r="A18" s="351" t="s">
        <v>74</v>
      </c>
      <c r="B18" s="352" t="s">
        <v>131</v>
      </c>
      <c r="C18" s="353">
        <v>22.5</v>
      </c>
      <c r="D18" s="354"/>
      <c r="E18" s="339">
        <v>23250</v>
      </c>
      <c r="F18" s="373"/>
      <c r="G18" s="355">
        <f>ROUND(12*1.3589*(1/C18*E18)+I18,0)</f>
        <v>16956</v>
      </c>
      <c r="H18" s="356">
        <f>ROUND(12*(1/C18*E18),0)</f>
        <v>12400</v>
      </c>
      <c r="I18" s="493">
        <v>106</v>
      </c>
      <c r="K18" s="340"/>
      <c r="L18" s="341"/>
    </row>
    <row r="19" spans="1:12" ht="37.5" customHeight="1">
      <c r="A19" s="334" t="s">
        <v>74</v>
      </c>
      <c r="B19" s="335" t="s">
        <v>132</v>
      </c>
      <c r="C19" s="342" t="s">
        <v>117</v>
      </c>
      <c r="D19" s="342"/>
      <c r="E19" s="339">
        <v>23250</v>
      </c>
      <c r="F19" s="373"/>
      <c r="G19" s="343" t="s">
        <v>2</v>
      </c>
      <c r="H19" s="344" t="s">
        <v>2</v>
      </c>
      <c r="I19" s="493">
        <v>106</v>
      </c>
      <c r="K19" s="340"/>
      <c r="L19" s="341"/>
    </row>
    <row r="20" spans="1:12" ht="37.5" customHeight="1">
      <c r="A20" s="334" t="s">
        <v>74</v>
      </c>
      <c r="B20" s="335" t="s">
        <v>133</v>
      </c>
      <c r="C20" s="342" t="s">
        <v>118</v>
      </c>
      <c r="D20" s="342"/>
      <c r="E20" s="339">
        <v>23250</v>
      </c>
      <c r="F20" s="373"/>
      <c r="G20" s="343" t="s">
        <v>2</v>
      </c>
      <c r="H20" s="344" t="s">
        <v>2</v>
      </c>
      <c r="I20" s="493">
        <v>106</v>
      </c>
      <c r="K20" s="340"/>
      <c r="L20" s="341"/>
    </row>
    <row r="21" spans="1:12" ht="37.5" customHeight="1">
      <c r="A21" s="334" t="s">
        <v>74</v>
      </c>
      <c r="B21" s="335" t="s">
        <v>134</v>
      </c>
      <c r="C21" s="342" t="s">
        <v>75</v>
      </c>
      <c r="D21" s="342"/>
      <c r="E21" s="339">
        <v>23250</v>
      </c>
      <c r="F21" s="373"/>
      <c r="G21" s="343" t="s">
        <v>2</v>
      </c>
      <c r="H21" s="344" t="s">
        <v>2</v>
      </c>
      <c r="I21" s="493">
        <v>106</v>
      </c>
      <c r="K21" s="340"/>
      <c r="L21" s="341"/>
    </row>
    <row r="22" spans="1:12" ht="37.5" customHeight="1">
      <c r="A22" s="334" t="s">
        <v>74</v>
      </c>
      <c r="B22" s="335" t="s">
        <v>119</v>
      </c>
      <c r="C22" s="342" t="s">
        <v>76</v>
      </c>
      <c r="D22" s="342"/>
      <c r="E22" s="339">
        <v>23250</v>
      </c>
      <c r="F22" s="373"/>
      <c r="G22" s="343" t="s">
        <v>2</v>
      </c>
      <c r="H22" s="344" t="s">
        <v>2</v>
      </c>
      <c r="I22" s="493">
        <v>106</v>
      </c>
      <c r="K22" s="340"/>
      <c r="L22" s="341"/>
    </row>
    <row r="23" spans="1:12" ht="37.5" customHeight="1" thickBot="1">
      <c r="A23" s="345" t="s">
        <v>74</v>
      </c>
      <c r="B23" s="346" t="s">
        <v>135</v>
      </c>
      <c r="C23" s="347" t="s">
        <v>76</v>
      </c>
      <c r="D23" s="357"/>
      <c r="E23" s="339">
        <v>23250</v>
      </c>
      <c r="F23" s="373"/>
      <c r="G23" s="343" t="s">
        <v>2</v>
      </c>
      <c r="H23" s="344" t="s">
        <v>2</v>
      </c>
      <c r="I23" s="493">
        <v>106</v>
      </c>
      <c r="K23" s="340"/>
      <c r="L23" s="341"/>
    </row>
    <row r="24" spans="1:12" ht="13.5" customHeight="1">
      <c r="A24" s="328"/>
      <c r="B24" s="329" t="s">
        <v>77</v>
      </c>
      <c r="C24" s="358"/>
      <c r="D24" s="358"/>
      <c r="E24" s="359"/>
      <c r="F24" s="359"/>
      <c r="G24" s="360"/>
      <c r="H24" s="360"/>
      <c r="I24" s="361"/>
      <c r="K24" s="340"/>
      <c r="L24" s="341"/>
    </row>
    <row r="25" spans="1:12" ht="33.950000000000003" customHeight="1">
      <c r="A25" s="334" t="s">
        <v>78</v>
      </c>
      <c r="B25" s="362" t="s">
        <v>263</v>
      </c>
      <c r="C25" s="336">
        <v>7.57</v>
      </c>
      <c r="D25" s="337">
        <v>21.56</v>
      </c>
      <c r="E25" s="424">
        <v>26200</v>
      </c>
      <c r="F25" s="376">
        <v>12410</v>
      </c>
      <c r="G25" s="338">
        <f>ROUND(12*1.3589*(1/C25*E25+1/D25*F25)+I25,0)</f>
        <v>66637</v>
      </c>
      <c r="H25" s="339">
        <f>ROUND(12*(1/C25*E25+1/D25*F25),0)</f>
        <v>48440</v>
      </c>
      <c r="I25" s="376">
        <v>812</v>
      </c>
      <c r="J25" s="363"/>
      <c r="K25" s="340"/>
      <c r="L25" s="341"/>
    </row>
    <row r="26" spans="1:12" ht="33.950000000000003" customHeight="1">
      <c r="A26" s="334" t="s">
        <v>78</v>
      </c>
      <c r="B26" s="362" t="s">
        <v>264</v>
      </c>
      <c r="C26" s="342" t="s">
        <v>247</v>
      </c>
      <c r="D26" s="342" t="s">
        <v>222</v>
      </c>
      <c r="E26" s="424">
        <v>26200</v>
      </c>
      <c r="F26" s="376">
        <v>12410</v>
      </c>
      <c r="G26" s="364" t="s">
        <v>3</v>
      </c>
      <c r="H26" s="365" t="s">
        <v>3</v>
      </c>
      <c r="I26" s="376">
        <v>812</v>
      </c>
      <c r="J26" s="363"/>
      <c r="K26" s="340"/>
      <c r="L26" s="341"/>
    </row>
    <row r="27" spans="1:12" ht="33.950000000000003" customHeight="1">
      <c r="A27" s="334" t="s">
        <v>78</v>
      </c>
      <c r="B27" s="362" t="s">
        <v>265</v>
      </c>
      <c r="C27" s="342" t="s">
        <v>248</v>
      </c>
      <c r="D27" s="342" t="s">
        <v>244</v>
      </c>
      <c r="E27" s="424">
        <v>26200</v>
      </c>
      <c r="F27" s="376">
        <v>12410</v>
      </c>
      <c r="G27" s="364" t="s">
        <v>3</v>
      </c>
      <c r="H27" s="365" t="s">
        <v>3</v>
      </c>
      <c r="I27" s="385">
        <v>812</v>
      </c>
      <c r="J27" s="363"/>
      <c r="K27" s="340"/>
      <c r="L27" s="341"/>
    </row>
    <row r="28" spans="1:12" ht="33.950000000000003" customHeight="1">
      <c r="A28" s="334" t="s">
        <v>78</v>
      </c>
      <c r="B28" s="362" t="s">
        <v>266</v>
      </c>
      <c r="C28" s="342" t="s">
        <v>249</v>
      </c>
      <c r="D28" s="342" t="s">
        <v>244</v>
      </c>
      <c r="E28" s="424">
        <v>26200</v>
      </c>
      <c r="F28" s="376">
        <v>12410</v>
      </c>
      <c r="G28" s="364" t="s">
        <v>3</v>
      </c>
      <c r="H28" s="365" t="s">
        <v>3</v>
      </c>
      <c r="I28" s="385">
        <v>812</v>
      </c>
      <c r="J28" s="363"/>
      <c r="K28" s="340"/>
      <c r="L28" s="341"/>
    </row>
    <row r="29" spans="1:12" ht="33.950000000000003" customHeight="1">
      <c r="A29" s="334" t="s">
        <v>78</v>
      </c>
      <c r="B29" s="362" t="s">
        <v>267</v>
      </c>
      <c r="C29" s="366" t="s">
        <v>250</v>
      </c>
      <c r="D29" s="366" t="s">
        <v>244</v>
      </c>
      <c r="E29" s="424">
        <v>26200</v>
      </c>
      <c r="F29" s="376">
        <v>12410</v>
      </c>
      <c r="G29" s="364" t="s">
        <v>3</v>
      </c>
      <c r="H29" s="365" t="s">
        <v>3</v>
      </c>
      <c r="I29" s="385">
        <v>812</v>
      </c>
      <c r="J29" s="363"/>
      <c r="K29" s="340"/>
      <c r="L29" s="341"/>
    </row>
    <row r="30" spans="1:12" ht="33.950000000000003" customHeight="1" thickBot="1">
      <c r="A30" s="345" t="s">
        <v>78</v>
      </c>
      <c r="B30" s="367" t="s">
        <v>268</v>
      </c>
      <c r="C30" s="368">
        <v>15.2</v>
      </c>
      <c r="D30" s="348">
        <v>48.2</v>
      </c>
      <c r="E30" s="388">
        <v>26200</v>
      </c>
      <c r="F30" s="377">
        <v>12410</v>
      </c>
      <c r="G30" s="369">
        <f>ROUND(12*1.3589*(1/C30*E30+1/D30*F30)+I30,0)</f>
        <v>33118</v>
      </c>
      <c r="H30" s="388">
        <f>ROUND(12*(1/C30*E30+1/D30*F30),0)</f>
        <v>23774</v>
      </c>
      <c r="I30" s="389">
        <v>812</v>
      </c>
      <c r="J30" s="363"/>
      <c r="K30" s="340"/>
      <c r="L30" s="341"/>
    </row>
    <row r="31" spans="1:12" ht="33.950000000000003" customHeight="1">
      <c r="A31" s="351" t="s">
        <v>79</v>
      </c>
      <c r="B31" s="371" t="s">
        <v>269</v>
      </c>
      <c r="C31" s="353">
        <v>14.5</v>
      </c>
      <c r="D31" s="372"/>
      <c r="E31" s="490">
        <v>26200</v>
      </c>
      <c r="F31" s="373"/>
      <c r="G31" s="355">
        <f>ROUND(12*1.3589*(1/C31*E31)+I31,0)</f>
        <v>30077</v>
      </c>
      <c r="H31" s="356">
        <f>ROUND(12*(1/C31*E31),0)</f>
        <v>21683</v>
      </c>
      <c r="I31" s="383">
        <v>612</v>
      </c>
      <c r="J31" s="363"/>
      <c r="K31" s="340"/>
      <c r="L31" s="341"/>
    </row>
    <row r="32" spans="1:12" ht="39.75" customHeight="1">
      <c r="A32" s="334" t="s">
        <v>79</v>
      </c>
      <c r="B32" s="374" t="s">
        <v>270</v>
      </c>
      <c r="C32" s="375" t="s">
        <v>240</v>
      </c>
      <c r="D32" s="342"/>
      <c r="E32" s="339">
        <v>26200</v>
      </c>
      <c r="F32" s="376"/>
      <c r="G32" s="364" t="s">
        <v>4</v>
      </c>
      <c r="H32" s="365" t="s">
        <v>4</v>
      </c>
      <c r="I32" s="385">
        <v>612</v>
      </c>
      <c r="J32" s="363"/>
      <c r="K32" s="340"/>
      <c r="L32" s="341"/>
    </row>
    <row r="33" spans="1:12" ht="33.950000000000003" customHeight="1">
      <c r="A33" s="334" t="s">
        <v>79</v>
      </c>
      <c r="B33" s="362" t="s">
        <v>271</v>
      </c>
      <c r="C33" s="342" t="s">
        <v>232</v>
      </c>
      <c r="D33" s="342"/>
      <c r="E33" s="339">
        <v>26200</v>
      </c>
      <c r="F33" s="376"/>
      <c r="G33" s="364" t="s">
        <v>4</v>
      </c>
      <c r="H33" s="365" t="s">
        <v>4</v>
      </c>
      <c r="I33" s="385">
        <v>612</v>
      </c>
      <c r="J33" s="363"/>
      <c r="K33" s="340"/>
      <c r="L33" s="341"/>
    </row>
    <row r="34" spans="1:12" ht="33.950000000000003" customHeight="1">
      <c r="A34" s="334" t="s">
        <v>79</v>
      </c>
      <c r="B34" s="362" t="s">
        <v>272</v>
      </c>
      <c r="C34" s="342" t="s">
        <v>233</v>
      </c>
      <c r="D34" s="342"/>
      <c r="E34" s="339">
        <v>26200</v>
      </c>
      <c r="F34" s="376"/>
      <c r="G34" s="364" t="s">
        <v>4</v>
      </c>
      <c r="H34" s="365" t="s">
        <v>4</v>
      </c>
      <c r="I34" s="385">
        <v>612</v>
      </c>
      <c r="J34" s="363"/>
      <c r="K34" s="340"/>
      <c r="L34" s="341"/>
    </row>
    <row r="35" spans="1:12" ht="33.950000000000003" customHeight="1">
      <c r="A35" s="334" t="s">
        <v>79</v>
      </c>
      <c r="B35" s="362" t="s">
        <v>273</v>
      </c>
      <c r="C35" s="342" t="s">
        <v>80</v>
      </c>
      <c r="D35" s="342"/>
      <c r="E35" s="339">
        <v>26200</v>
      </c>
      <c r="F35" s="376"/>
      <c r="G35" s="364" t="s">
        <v>4</v>
      </c>
      <c r="H35" s="365" t="s">
        <v>4</v>
      </c>
      <c r="I35" s="385">
        <v>612</v>
      </c>
      <c r="J35" s="363"/>
      <c r="K35" s="340"/>
      <c r="L35" s="341"/>
    </row>
    <row r="36" spans="1:12" ht="33.950000000000003" customHeight="1" thickBot="1">
      <c r="A36" s="345" t="s">
        <v>79</v>
      </c>
      <c r="B36" s="367" t="s">
        <v>274</v>
      </c>
      <c r="C36" s="368">
        <v>20.47</v>
      </c>
      <c r="D36" s="347"/>
      <c r="E36" s="491">
        <v>26200</v>
      </c>
      <c r="F36" s="377"/>
      <c r="G36" s="369">
        <f>ROUND(12*1.3589*(1/C36*E36)+I36,0)</f>
        <v>21483</v>
      </c>
      <c r="H36" s="370">
        <f>ROUND(12*(1/C36*E36),0)</f>
        <v>15359</v>
      </c>
      <c r="I36" s="389">
        <v>612</v>
      </c>
      <c r="J36" s="363"/>
      <c r="K36" s="340"/>
      <c r="L36" s="341"/>
    </row>
    <row r="37" spans="1:12" ht="33.950000000000003" customHeight="1">
      <c r="A37" s="351" t="s">
        <v>81</v>
      </c>
      <c r="B37" s="378" t="s">
        <v>275</v>
      </c>
      <c r="C37" s="353">
        <v>9.75</v>
      </c>
      <c r="D37" s="372"/>
      <c r="E37" s="490">
        <v>26200</v>
      </c>
      <c r="F37" s="373"/>
      <c r="G37" s="355">
        <f>ROUND(12*1.3589*(1/C37*E37)+I37,0)</f>
        <v>44391</v>
      </c>
      <c r="H37" s="356">
        <f>ROUND(12*(1/C37*E37),0)</f>
        <v>32246</v>
      </c>
      <c r="I37" s="383">
        <v>572</v>
      </c>
      <c r="J37" s="363"/>
      <c r="K37" s="340"/>
      <c r="L37" s="341"/>
    </row>
    <row r="38" spans="1:12" ht="40.5" customHeight="1">
      <c r="A38" s="334" t="s">
        <v>81</v>
      </c>
      <c r="B38" s="379" t="s">
        <v>276</v>
      </c>
      <c r="C38" s="342" t="s">
        <v>234</v>
      </c>
      <c r="D38" s="342"/>
      <c r="E38" s="339">
        <v>26200</v>
      </c>
      <c r="F38" s="376"/>
      <c r="G38" s="364" t="s">
        <v>6</v>
      </c>
      <c r="H38" s="365" t="s">
        <v>6</v>
      </c>
      <c r="I38" s="385">
        <v>572</v>
      </c>
      <c r="J38" s="363"/>
      <c r="K38" s="340"/>
      <c r="L38" s="341"/>
    </row>
    <row r="39" spans="1:12" ht="33.950000000000003" customHeight="1">
      <c r="A39" s="334" t="s">
        <v>81</v>
      </c>
      <c r="B39" s="379" t="s">
        <v>277</v>
      </c>
      <c r="C39" s="342" t="s">
        <v>235</v>
      </c>
      <c r="D39" s="342"/>
      <c r="E39" s="339">
        <v>26200</v>
      </c>
      <c r="F39" s="376"/>
      <c r="G39" s="364" t="s">
        <v>6</v>
      </c>
      <c r="H39" s="365" t="s">
        <v>6</v>
      </c>
      <c r="I39" s="385">
        <v>572</v>
      </c>
      <c r="J39" s="363"/>
      <c r="K39" s="340"/>
      <c r="L39" s="341"/>
    </row>
    <row r="40" spans="1:12" ht="33.950000000000003" customHeight="1">
      <c r="A40" s="334" t="s">
        <v>81</v>
      </c>
      <c r="B40" s="379" t="s">
        <v>278</v>
      </c>
      <c r="C40" s="342" t="s">
        <v>236</v>
      </c>
      <c r="D40" s="380"/>
      <c r="E40" s="339">
        <v>26200</v>
      </c>
      <c r="F40" s="376"/>
      <c r="G40" s="364" t="s">
        <v>6</v>
      </c>
      <c r="H40" s="365" t="s">
        <v>6</v>
      </c>
      <c r="I40" s="385">
        <v>572</v>
      </c>
      <c r="J40" s="363"/>
      <c r="K40" s="340"/>
      <c r="L40" s="341"/>
    </row>
    <row r="41" spans="1:12" ht="33.950000000000003" customHeight="1">
      <c r="A41" s="334" t="s">
        <v>81</v>
      </c>
      <c r="B41" s="379" t="s">
        <v>279</v>
      </c>
      <c r="C41" s="342" t="s">
        <v>237</v>
      </c>
      <c r="D41" s="342"/>
      <c r="E41" s="339">
        <v>26200</v>
      </c>
      <c r="F41" s="376"/>
      <c r="G41" s="364" t="s">
        <v>6</v>
      </c>
      <c r="H41" s="365" t="s">
        <v>6</v>
      </c>
      <c r="I41" s="385">
        <v>572</v>
      </c>
      <c r="J41" s="363"/>
      <c r="K41" s="340"/>
      <c r="L41" s="341"/>
    </row>
    <row r="42" spans="1:12" ht="33.950000000000003" customHeight="1" thickBot="1">
      <c r="A42" s="345" t="s">
        <v>81</v>
      </c>
      <c r="B42" s="381" t="s">
        <v>280</v>
      </c>
      <c r="C42" s="368">
        <v>14.19</v>
      </c>
      <c r="D42" s="348"/>
      <c r="E42" s="491">
        <v>26200</v>
      </c>
      <c r="F42" s="377"/>
      <c r="G42" s="369">
        <f>ROUND(12*1.3589*(1/C42*E42)+I42,0)</f>
        <v>30680</v>
      </c>
      <c r="H42" s="370">
        <f>ROUND(12*(1/C42*E42),0)</f>
        <v>22156</v>
      </c>
      <c r="I42" s="389">
        <v>572</v>
      </c>
      <c r="J42" s="363"/>
      <c r="K42" s="340"/>
      <c r="L42" s="341"/>
    </row>
    <row r="43" spans="1:12" ht="33.950000000000003" customHeight="1">
      <c r="A43" s="351" t="s">
        <v>82</v>
      </c>
      <c r="B43" s="378" t="s">
        <v>281</v>
      </c>
      <c r="C43" s="353"/>
      <c r="D43" s="354">
        <v>42.2</v>
      </c>
      <c r="E43" s="382"/>
      <c r="F43" s="373">
        <v>12410</v>
      </c>
      <c r="G43" s="355">
        <f>ROUND(12*1.3589*(1/D43*F43)+I43,0)</f>
        <v>4795</v>
      </c>
      <c r="H43" s="356">
        <f>ROUND(12*(1/D43*F43),0)</f>
        <v>3529</v>
      </c>
      <c r="I43" s="383">
        <v>0</v>
      </c>
      <c r="J43" s="363"/>
      <c r="K43" s="340"/>
      <c r="L43" s="341"/>
    </row>
    <row r="44" spans="1:12" ht="33.950000000000003" customHeight="1">
      <c r="A44" s="334" t="s">
        <v>82</v>
      </c>
      <c r="B44" s="362" t="s">
        <v>282</v>
      </c>
      <c r="C44" s="342"/>
      <c r="D44" s="342" t="s">
        <v>618</v>
      </c>
      <c r="E44" s="384"/>
      <c r="F44" s="376">
        <v>12410</v>
      </c>
      <c r="G44" s="364" t="s">
        <v>5</v>
      </c>
      <c r="H44" s="365" t="s">
        <v>5</v>
      </c>
      <c r="I44" s="385">
        <v>0</v>
      </c>
      <c r="J44" s="363"/>
      <c r="K44" s="340"/>
      <c r="L44" s="341"/>
    </row>
    <row r="45" spans="1:12" ht="33.950000000000003" customHeight="1" thickBot="1">
      <c r="A45" s="345" t="s">
        <v>82</v>
      </c>
      <c r="B45" s="367" t="s">
        <v>283</v>
      </c>
      <c r="C45" s="386"/>
      <c r="D45" s="387">
        <v>72</v>
      </c>
      <c r="E45" s="388"/>
      <c r="F45" s="377">
        <v>12410</v>
      </c>
      <c r="G45" s="369">
        <f>ROUND(12*1.3589*(1/D45*F45)+I45,0)</f>
        <v>2811</v>
      </c>
      <c r="H45" s="370">
        <f>ROUND(12*(1/D45*F45),0)</f>
        <v>2068</v>
      </c>
      <c r="I45" s="389">
        <v>0</v>
      </c>
      <c r="J45" s="363"/>
      <c r="K45" s="340"/>
      <c r="L45" s="341"/>
    </row>
    <row r="46" spans="1:12" ht="33.950000000000003" customHeight="1" thickBot="1">
      <c r="A46" s="390" t="s">
        <v>177</v>
      </c>
      <c r="B46" s="391" t="s">
        <v>178</v>
      </c>
      <c r="C46" s="392">
        <v>4</v>
      </c>
      <c r="D46" s="393">
        <v>30</v>
      </c>
      <c r="E46" s="418">
        <v>26300</v>
      </c>
      <c r="F46" s="413">
        <v>12410</v>
      </c>
      <c r="G46" s="394">
        <f>ROUND(12*1.3589*(1/C46*E46+1/D46*F46)+I46,0)</f>
        <v>114589</v>
      </c>
      <c r="H46" s="395">
        <f>ROUND(12*(1/C46*E46+1/D46*F46),0)</f>
        <v>83864</v>
      </c>
      <c r="I46" s="396">
        <v>626</v>
      </c>
      <c r="K46" s="340"/>
      <c r="L46" s="341"/>
    </row>
    <row r="47" spans="1:12" ht="33.950000000000003" customHeight="1" thickBot="1">
      <c r="A47" s="390" t="s">
        <v>83</v>
      </c>
      <c r="B47" s="391" t="s">
        <v>284</v>
      </c>
      <c r="C47" s="392">
        <v>18.25</v>
      </c>
      <c r="D47" s="393">
        <v>64.400000000000006</v>
      </c>
      <c r="E47" s="418">
        <v>26200</v>
      </c>
      <c r="F47" s="413">
        <v>12410</v>
      </c>
      <c r="G47" s="394">
        <f>ROUND(12*1.3589*(1/C47*E47+1/D47*F47)+I47,0)</f>
        <v>26553</v>
      </c>
      <c r="H47" s="395">
        <f t="shared" ref="H47:H55" si="0">ROUND(12*(1/C47*E47+1/D47*F47),0)</f>
        <v>19540</v>
      </c>
      <c r="I47" s="396">
        <v>0</v>
      </c>
      <c r="K47" s="340"/>
      <c r="L47" s="341"/>
    </row>
    <row r="48" spans="1:12" ht="33.950000000000003" customHeight="1" thickBot="1">
      <c r="A48" s="397" t="s">
        <v>179</v>
      </c>
      <c r="B48" s="398" t="s">
        <v>285</v>
      </c>
      <c r="C48" s="392">
        <v>4.25</v>
      </c>
      <c r="D48" s="393">
        <v>30</v>
      </c>
      <c r="E48" s="339">
        <v>26200</v>
      </c>
      <c r="F48" s="373">
        <v>12410</v>
      </c>
      <c r="G48" s="355">
        <f>ROUND(12*1.3589*(1/C48*E48+1/D48*F48)+I48,0)</f>
        <v>107898</v>
      </c>
      <c r="H48" s="356">
        <f t="shared" si="0"/>
        <v>78940</v>
      </c>
      <c r="I48" s="383">
        <v>626</v>
      </c>
      <c r="K48" s="340"/>
      <c r="L48" s="341"/>
    </row>
    <row r="49" spans="1:12" ht="33.950000000000003" customHeight="1" thickBot="1">
      <c r="A49" s="399" t="s">
        <v>231</v>
      </c>
      <c r="B49" s="400" t="s">
        <v>286</v>
      </c>
      <c r="C49" s="392">
        <v>12</v>
      </c>
      <c r="D49" s="401">
        <v>50</v>
      </c>
      <c r="E49" s="339">
        <v>26200</v>
      </c>
      <c r="F49" s="373">
        <v>12410</v>
      </c>
      <c r="G49" s="355">
        <f>ROUND(12*1.3589*(1/C49*E49+1/D49*F49)+I49,0)</f>
        <v>39757</v>
      </c>
      <c r="H49" s="356">
        <f t="shared" si="0"/>
        <v>29178</v>
      </c>
      <c r="I49" s="383">
        <v>106</v>
      </c>
      <c r="K49" s="340"/>
      <c r="L49" s="341"/>
    </row>
    <row r="50" spans="1:12" ht="13.5" customHeight="1">
      <c r="A50" s="328"/>
      <c r="B50" s="329" t="s">
        <v>84</v>
      </c>
      <c r="C50" s="358"/>
      <c r="D50" s="358"/>
      <c r="E50" s="359"/>
      <c r="F50" s="359"/>
      <c r="G50" s="360"/>
      <c r="H50" s="360"/>
      <c r="I50" s="402"/>
      <c r="K50" s="340"/>
      <c r="L50" s="341"/>
    </row>
    <row r="51" spans="1:12" ht="33.950000000000003" customHeight="1">
      <c r="A51" s="334" t="s">
        <v>85</v>
      </c>
      <c r="B51" s="403" t="s">
        <v>86</v>
      </c>
      <c r="C51" s="336">
        <v>21.66</v>
      </c>
      <c r="D51" s="404">
        <v>150</v>
      </c>
      <c r="E51" s="424">
        <v>24700</v>
      </c>
      <c r="F51" s="376">
        <v>13660</v>
      </c>
      <c r="G51" s="355">
        <f>ROUND(12*1.3589*(1/C51*E51+1/D51*F51)+I51,0)</f>
        <v>20106</v>
      </c>
      <c r="H51" s="356">
        <f t="shared" si="0"/>
        <v>14777</v>
      </c>
      <c r="I51" s="385">
        <v>26</v>
      </c>
      <c r="K51" s="340"/>
      <c r="L51" s="341"/>
    </row>
    <row r="52" spans="1:12" ht="33.950000000000003" customHeight="1">
      <c r="A52" s="334" t="s">
        <v>85</v>
      </c>
      <c r="B52" s="403" t="s">
        <v>87</v>
      </c>
      <c r="C52" s="336">
        <v>95.22</v>
      </c>
      <c r="D52" s="404">
        <v>435</v>
      </c>
      <c r="E52" s="424">
        <v>24700</v>
      </c>
      <c r="F52" s="376">
        <v>13660</v>
      </c>
      <c r="G52" s="355">
        <f t="shared" ref="G52:G55" si="1">ROUND(12*1.3589*(1/C52*E52+1/D52*F52)+I52,0)</f>
        <v>4768</v>
      </c>
      <c r="H52" s="356">
        <f t="shared" si="0"/>
        <v>3490</v>
      </c>
      <c r="I52" s="385">
        <v>26</v>
      </c>
      <c r="K52" s="340"/>
      <c r="L52" s="341"/>
    </row>
    <row r="53" spans="1:12" ht="33.950000000000003" customHeight="1">
      <c r="A53" s="334" t="s">
        <v>85</v>
      </c>
      <c r="B53" s="403" t="s">
        <v>88</v>
      </c>
      <c r="C53" s="336">
        <v>84</v>
      </c>
      <c r="D53" s="404">
        <v>430</v>
      </c>
      <c r="E53" s="424">
        <v>24700</v>
      </c>
      <c r="F53" s="376">
        <v>13660</v>
      </c>
      <c r="G53" s="355">
        <f t="shared" si="1"/>
        <v>5339</v>
      </c>
      <c r="H53" s="356">
        <f t="shared" si="0"/>
        <v>3910</v>
      </c>
      <c r="I53" s="385">
        <v>26</v>
      </c>
      <c r="K53" s="340"/>
      <c r="L53" s="341"/>
    </row>
    <row r="54" spans="1:12" ht="33.950000000000003" customHeight="1">
      <c r="A54" s="334" t="s">
        <v>85</v>
      </c>
      <c r="B54" s="403" t="s">
        <v>89</v>
      </c>
      <c r="C54" s="336">
        <v>66</v>
      </c>
      <c r="D54" s="404">
        <v>435</v>
      </c>
      <c r="E54" s="424">
        <v>24700</v>
      </c>
      <c r="F54" s="376">
        <v>13660</v>
      </c>
      <c r="G54" s="355">
        <f t="shared" si="1"/>
        <v>6641</v>
      </c>
      <c r="H54" s="356">
        <f t="shared" si="0"/>
        <v>4868</v>
      </c>
      <c r="I54" s="385">
        <v>26</v>
      </c>
      <c r="K54" s="340"/>
      <c r="L54" s="341"/>
    </row>
    <row r="55" spans="1:12" ht="33.950000000000003" customHeight="1" thickBot="1">
      <c r="A55" s="405" t="s">
        <v>85</v>
      </c>
      <c r="B55" s="406" t="s">
        <v>90</v>
      </c>
      <c r="C55" s="407">
        <v>48.53</v>
      </c>
      <c r="D55" s="408">
        <v>435</v>
      </c>
      <c r="E55" s="424">
        <v>24700</v>
      </c>
      <c r="F55" s="482">
        <v>13660</v>
      </c>
      <c r="G55" s="355">
        <f t="shared" si="1"/>
        <v>8838</v>
      </c>
      <c r="H55" s="409">
        <f t="shared" si="0"/>
        <v>6484</v>
      </c>
      <c r="I55" s="495">
        <v>26</v>
      </c>
      <c r="K55" s="340"/>
      <c r="L55" s="341"/>
    </row>
    <row r="56" spans="1:12" ht="33.950000000000003" customHeight="1" thickBot="1">
      <c r="A56" s="390" t="s">
        <v>91</v>
      </c>
      <c r="B56" s="410" t="s">
        <v>120</v>
      </c>
      <c r="C56" s="411" t="s">
        <v>92</v>
      </c>
      <c r="D56" s="412"/>
      <c r="E56" s="418">
        <v>21500</v>
      </c>
      <c r="F56" s="413"/>
      <c r="G56" s="414" t="s">
        <v>209</v>
      </c>
      <c r="H56" s="415" t="s">
        <v>7</v>
      </c>
      <c r="I56" s="396">
        <v>66</v>
      </c>
      <c r="J56" s="363"/>
      <c r="K56" s="340"/>
      <c r="L56" s="341"/>
    </row>
    <row r="57" spans="1:12" ht="33.950000000000003" customHeight="1" thickBot="1">
      <c r="A57" s="416" t="s">
        <v>93</v>
      </c>
      <c r="B57" s="410" t="s">
        <v>121</v>
      </c>
      <c r="C57" s="417">
        <v>86.8</v>
      </c>
      <c r="D57" s="412"/>
      <c r="E57" s="418">
        <v>21500</v>
      </c>
      <c r="F57" s="413"/>
      <c r="G57" s="418">
        <f>ROUND(12*1.3589*(1/C57*E57)+I57,0)</f>
        <v>4093</v>
      </c>
      <c r="H57" s="418">
        <f>ROUND(12*(1/C57*E57),0)</f>
        <v>2972</v>
      </c>
      <c r="I57" s="396">
        <v>54</v>
      </c>
      <c r="J57" s="363"/>
      <c r="K57" s="340"/>
      <c r="L57" s="341"/>
    </row>
    <row r="58" spans="1:12" ht="33.950000000000003" customHeight="1" thickBot="1">
      <c r="A58" s="419" t="s">
        <v>94</v>
      </c>
      <c r="B58" s="420" t="s">
        <v>228</v>
      </c>
      <c r="C58" s="421">
        <v>180</v>
      </c>
      <c r="D58" s="421">
        <v>465</v>
      </c>
      <c r="E58" s="491">
        <v>23770</v>
      </c>
      <c r="F58" s="483">
        <v>13890</v>
      </c>
      <c r="G58" s="355">
        <f>ROUND(12*1.3589*(1/C58*E58+1/D58*F58)+I58,0)</f>
        <v>2651</v>
      </c>
      <c r="H58" s="356">
        <f t="shared" ref="H58" si="2">ROUND(12*(1/C58*E58+1/D58*F58),0)</f>
        <v>1943</v>
      </c>
      <c r="I58" s="483">
        <v>10</v>
      </c>
      <c r="J58" s="306">
        <f>439*1.05</f>
        <v>460.95000000000005</v>
      </c>
      <c r="K58" s="340"/>
      <c r="L58" s="341"/>
    </row>
    <row r="59" spans="1:12" ht="13.5" customHeight="1">
      <c r="A59" s="328" t="s">
        <v>95</v>
      </c>
      <c r="B59" s="329" t="s">
        <v>96</v>
      </c>
      <c r="C59" s="358"/>
      <c r="D59" s="358"/>
      <c r="E59" s="359"/>
      <c r="F59" s="359"/>
      <c r="G59" s="360"/>
      <c r="H59" s="360"/>
      <c r="I59" s="402">
        <v>0</v>
      </c>
      <c r="K59" s="340"/>
      <c r="L59" s="341"/>
    </row>
    <row r="60" spans="1:12" s="363" customFormat="1" ht="33.950000000000003" customHeight="1">
      <c r="A60" s="374" t="s">
        <v>97</v>
      </c>
      <c r="B60" s="403" t="s">
        <v>287</v>
      </c>
      <c r="C60" s="422"/>
      <c r="D60" s="423">
        <v>22.57</v>
      </c>
      <c r="E60" s="424"/>
      <c r="F60" s="482">
        <v>12590</v>
      </c>
      <c r="G60" s="425">
        <f>ROUND(12*1.3589*(1/D60*F60)+I60,0)</f>
        <v>9162</v>
      </c>
      <c r="H60" s="426">
        <f>ROUND(12*(1/D60*F60),0)</f>
        <v>6694</v>
      </c>
      <c r="I60" s="385">
        <v>66</v>
      </c>
      <c r="K60" s="340"/>
      <c r="L60" s="341"/>
    </row>
    <row r="61" spans="1:12" s="363" customFormat="1" ht="33.950000000000003" customHeight="1">
      <c r="A61" s="374" t="s">
        <v>97</v>
      </c>
      <c r="B61" s="403" t="s">
        <v>288</v>
      </c>
      <c r="C61" s="422"/>
      <c r="D61" s="422" t="s">
        <v>223</v>
      </c>
      <c r="E61" s="384"/>
      <c r="F61" s="376">
        <v>12590</v>
      </c>
      <c r="G61" s="427" t="s">
        <v>8</v>
      </c>
      <c r="H61" s="428" t="s">
        <v>8</v>
      </c>
      <c r="I61" s="385">
        <v>66</v>
      </c>
      <c r="K61" s="340"/>
      <c r="L61" s="341"/>
    </row>
    <row r="62" spans="1:12" s="363" customFormat="1" ht="33.950000000000003" customHeight="1" thickBot="1">
      <c r="A62" s="429" t="s">
        <v>97</v>
      </c>
      <c r="B62" s="430" t="s">
        <v>289</v>
      </c>
      <c r="C62" s="431"/>
      <c r="D62" s="357">
        <v>41.75</v>
      </c>
      <c r="E62" s="388"/>
      <c r="F62" s="377">
        <v>12590</v>
      </c>
      <c r="G62" s="432">
        <f>ROUND(12*1.3589*(1/D62*F62)+I62,0)</f>
        <v>4983</v>
      </c>
      <c r="H62" s="433">
        <f t="shared" ref="H62:H67" si="3">ROUND(12*(1/D62*F62),0)</f>
        <v>3619</v>
      </c>
      <c r="I62" s="389">
        <v>66</v>
      </c>
      <c r="K62" s="340"/>
      <c r="L62" s="341"/>
    </row>
    <row r="63" spans="1:12" s="363" customFormat="1" ht="33.950000000000003" customHeight="1">
      <c r="A63" s="434" t="s">
        <v>98</v>
      </c>
      <c r="B63" s="435" t="s">
        <v>290</v>
      </c>
      <c r="C63" s="436" t="s">
        <v>14</v>
      </c>
      <c r="D63" s="437">
        <v>34</v>
      </c>
      <c r="E63" s="438"/>
      <c r="F63" s="484">
        <v>12590</v>
      </c>
      <c r="G63" s="439">
        <f>ROUND(12*1.3589*(1/D63*F63)+I63,0)</f>
        <v>6104</v>
      </c>
      <c r="H63" s="440">
        <f t="shared" si="3"/>
        <v>4444</v>
      </c>
      <c r="I63" s="485">
        <v>66</v>
      </c>
      <c r="J63" s="363">
        <f>37.22*5%</f>
        <v>1.861</v>
      </c>
      <c r="K63" s="340"/>
      <c r="L63" s="341"/>
    </row>
    <row r="64" spans="1:12" s="363" customFormat="1" ht="33.950000000000003" customHeight="1" thickBot="1">
      <c r="A64" s="429" t="s">
        <v>98</v>
      </c>
      <c r="B64" s="430" t="s">
        <v>291</v>
      </c>
      <c r="C64" s="431" t="s">
        <v>14</v>
      </c>
      <c r="D64" s="431" t="s">
        <v>619</v>
      </c>
      <c r="E64" s="441"/>
      <c r="F64" s="377">
        <v>12590</v>
      </c>
      <c r="G64" s="442" t="s">
        <v>9</v>
      </c>
      <c r="H64" s="443" t="s">
        <v>9</v>
      </c>
      <c r="I64" s="389">
        <v>66</v>
      </c>
      <c r="K64" s="340"/>
      <c r="L64" s="341"/>
    </row>
    <row r="65" spans="1:12" s="363" customFormat="1" ht="33.950000000000003" customHeight="1">
      <c r="A65" s="434" t="s">
        <v>99</v>
      </c>
      <c r="B65" s="435" t="s">
        <v>292</v>
      </c>
      <c r="C65" s="436" t="s">
        <v>14</v>
      </c>
      <c r="D65" s="444">
        <v>16</v>
      </c>
      <c r="E65" s="440"/>
      <c r="F65" s="485">
        <v>12590</v>
      </c>
      <c r="G65" s="439">
        <f>ROUND(12*1.3589*(1/D65*F65)+I65,0)</f>
        <v>12897</v>
      </c>
      <c r="H65" s="440">
        <f t="shared" si="3"/>
        <v>9443</v>
      </c>
      <c r="I65" s="485">
        <v>66</v>
      </c>
      <c r="K65" s="340"/>
      <c r="L65" s="341"/>
    </row>
    <row r="66" spans="1:12" s="363" customFormat="1" ht="33.950000000000003" customHeight="1" thickBot="1">
      <c r="A66" s="429" t="s">
        <v>99</v>
      </c>
      <c r="B66" s="430" t="s">
        <v>293</v>
      </c>
      <c r="C66" s="431" t="s">
        <v>14</v>
      </c>
      <c r="D66" s="431" t="s">
        <v>620</v>
      </c>
      <c r="E66" s="441"/>
      <c r="F66" s="377">
        <v>12590</v>
      </c>
      <c r="G66" s="442" t="s">
        <v>10</v>
      </c>
      <c r="H66" s="443" t="s">
        <v>10</v>
      </c>
      <c r="I66" s="389">
        <v>66</v>
      </c>
      <c r="K66" s="340"/>
      <c r="L66" s="341"/>
    </row>
    <row r="67" spans="1:12" s="363" customFormat="1" ht="33.950000000000003" customHeight="1">
      <c r="A67" s="371" t="s">
        <v>100</v>
      </c>
      <c r="B67" s="445" t="s">
        <v>294</v>
      </c>
      <c r="C67" s="446" t="s">
        <v>14</v>
      </c>
      <c r="D67" s="447">
        <v>60</v>
      </c>
      <c r="E67" s="339"/>
      <c r="F67" s="373">
        <v>12590</v>
      </c>
      <c r="G67" s="355">
        <f>ROUND(12*1.3589*(1/D67*F67)+I67,0)</f>
        <v>3488</v>
      </c>
      <c r="H67" s="356">
        <f t="shared" si="3"/>
        <v>2518</v>
      </c>
      <c r="I67" s="383">
        <v>66</v>
      </c>
      <c r="K67" s="340"/>
      <c r="L67" s="341"/>
    </row>
    <row r="68" spans="1:12" s="363" customFormat="1" ht="33.950000000000003" customHeight="1" thickBot="1">
      <c r="A68" s="429" t="s">
        <v>100</v>
      </c>
      <c r="B68" s="430" t="s">
        <v>295</v>
      </c>
      <c r="C68" s="448" t="s">
        <v>14</v>
      </c>
      <c r="D68" s="449" t="s">
        <v>224</v>
      </c>
      <c r="E68" s="441"/>
      <c r="F68" s="377">
        <v>12590</v>
      </c>
      <c r="G68" s="450" t="s">
        <v>11</v>
      </c>
      <c r="H68" s="451" t="s">
        <v>11</v>
      </c>
      <c r="I68" s="389">
        <v>66</v>
      </c>
      <c r="K68" s="340"/>
      <c r="L68" s="341"/>
    </row>
    <row r="69" spans="1:12" s="363" customFormat="1" ht="15.75" customHeight="1" thickBot="1">
      <c r="A69" s="452"/>
      <c r="B69" s="453" t="s">
        <v>180</v>
      </c>
      <c r="C69" s="454"/>
      <c r="D69" s="454"/>
      <c r="E69" s="455"/>
      <c r="F69" s="456"/>
      <c r="G69" s="457"/>
      <c r="H69" s="458"/>
      <c r="I69" s="459">
        <v>0</v>
      </c>
      <c r="K69" s="340"/>
      <c r="L69" s="341"/>
    </row>
    <row r="70" spans="1:12" s="363" customFormat="1" ht="33.950000000000003" customHeight="1">
      <c r="A70" s="434" t="s">
        <v>181</v>
      </c>
      <c r="B70" s="435" t="s">
        <v>296</v>
      </c>
      <c r="C70" s="444">
        <v>12</v>
      </c>
      <c r="D70" s="460">
        <v>30</v>
      </c>
      <c r="E70" s="490">
        <v>23700</v>
      </c>
      <c r="F70" s="484">
        <v>13790</v>
      </c>
      <c r="G70" s="439">
        <f>ROUND(12*1.3589*(1/C70*E70+1/D70*F70)+I70,0)</f>
        <v>39848</v>
      </c>
      <c r="H70" s="440">
        <f t="shared" ref="H70:H72" si="4">ROUND(12*(1/C70*E70+1/D70*F70),0)</f>
        <v>29216</v>
      </c>
      <c r="I70" s="485">
        <v>146</v>
      </c>
      <c r="J70" s="363">
        <f>31.28*1.05</f>
        <v>32.844000000000001</v>
      </c>
      <c r="K70" s="340"/>
      <c r="L70" s="341"/>
    </row>
    <row r="71" spans="1:12" s="363" customFormat="1" ht="33.950000000000003" customHeight="1">
      <c r="A71" s="374" t="s">
        <v>181</v>
      </c>
      <c r="B71" s="403" t="s">
        <v>297</v>
      </c>
      <c r="C71" s="446" t="s">
        <v>251</v>
      </c>
      <c r="D71" s="461">
        <v>30</v>
      </c>
      <c r="E71" s="424">
        <v>23700</v>
      </c>
      <c r="F71" s="376">
        <v>13790</v>
      </c>
      <c r="G71" s="364" t="s">
        <v>12</v>
      </c>
      <c r="H71" s="365" t="s">
        <v>12</v>
      </c>
      <c r="I71" s="385">
        <v>146</v>
      </c>
      <c r="K71" s="340"/>
      <c r="L71" s="341"/>
    </row>
    <row r="72" spans="1:12" s="363" customFormat="1" ht="33.950000000000003" customHeight="1" thickBot="1">
      <c r="A72" s="429" t="s">
        <v>181</v>
      </c>
      <c r="B72" s="430" t="s">
        <v>298</v>
      </c>
      <c r="C72" s="462">
        <v>24</v>
      </c>
      <c r="D72" s="463">
        <v>30</v>
      </c>
      <c r="E72" s="388">
        <v>23700</v>
      </c>
      <c r="F72" s="377">
        <v>13790</v>
      </c>
      <c r="G72" s="432">
        <f>ROUND(12*1.3589*(1/C72*E72+1/D72*F72)+I72,0)</f>
        <v>23745</v>
      </c>
      <c r="H72" s="433">
        <f t="shared" si="4"/>
        <v>17366</v>
      </c>
      <c r="I72" s="389">
        <v>146</v>
      </c>
      <c r="K72" s="340"/>
      <c r="L72" s="341"/>
    </row>
    <row r="73" spans="1:12" s="363" customFormat="1" ht="33.950000000000003" customHeight="1" thickBot="1">
      <c r="A73" s="371" t="s">
        <v>183</v>
      </c>
      <c r="B73" s="445" t="s">
        <v>184</v>
      </c>
      <c r="C73" s="446" t="s">
        <v>252</v>
      </c>
      <c r="D73" s="464">
        <v>32</v>
      </c>
      <c r="E73" s="339">
        <v>23700</v>
      </c>
      <c r="F73" s="373">
        <v>13790</v>
      </c>
      <c r="G73" s="465" t="s">
        <v>13</v>
      </c>
      <c r="H73" s="466" t="s">
        <v>13</v>
      </c>
      <c r="I73" s="383">
        <v>94</v>
      </c>
      <c r="K73" s="340"/>
      <c r="L73" s="341"/>
    </row>
    <row r="74" spans="1:12" s="363" customFormat="1" ht="15.75" customHeight="1" thickBot="1">
      <c r="A74" s="452"/>
      <c r="B74" s="453" t="s">
        <v>186</v>
      </c>
      <c r="C74" s="454"/>
      <c r="D74" s="454"/>
      <c r="E74" s="455"/>
      <c r="F74" s="456"/>
      <c r="G74" s="457"/>
      <c r="H74" s="458"/>
      <c r="I74" s="459">
        <v>0</v>
      </c>
      <c r="K74" s="340"/>
      <c r="L74" s="341"/>
    </row>
    <row r="75" spans="1:12" s="363" customFormat="1" ht="33.950000000000003" customHeight="1">
      <c r="A75" s="434" t="s">
        <v>187</v>
      </c>
      <c r="B75" s="435" t="s">
        <v>188</v>
      </c>
      <c r="C75" s="444">
        <v>5</v>
      </c>
      <c r="D75" s="444">
        <v>4.5</v>
      </c>
      <c r="E75" s="440">
        <v>23700</v>
      </c>
      <c r="F75" s="485">
        <v>13790</v>
      </c>
      <c r="G75" s="439">
        <f>ROUND(12*1.3589*(1/C75*E75+1/D75*F75)+I75,0)</f>
        <v>127452</v>
      </c>
      <c r="H75" s="440">
        <f t="shared" ref="H75:H78" si="5">ROUND(12*(1/C75*E75+1/D75*F75),0)</f>
        <v>93653</v>
      </c>
      <c r="I75" s="485">
        <v>186</v>
      </c>
      <c r="K75" s="340"/>
      <c r="L75" s="341"/>
    </row>
    <row r="76" spans="1:12" s="363" customFormat="1" ht="33.950000000000003" customHeight="1" thickBot="1">
      <c r="A76" s="429" t="s">
        <v>189</v>
      </c>
      <c r="B76" s="430" t="s">
        <v>190</v>
      </c>
      <c r="C76" s="462">
        <v>9.2799999999999994</v>
      </c>
      <c r="D76" s="462">
        <v>13.76</v>
      </c>
      <c r="E76" s="370">
        <v>23700</v>
      </c>
      <c r="F76" s="389">
        <v>13790</v>
      </c>
      <c r="G76" s="432">
        <f>ROUND(12*1.3589*(1/C76*E76+1/D76*F76)+I76,0)</f>
        <v>58174</v>
      </c>
      <c r="H76" s="433">
        <f t="shared" si="5"/>
        <v>42673</v>
      </c>
      <c r="I76" s="389">
        <v>186</v>
      </c>
      <c r="K76" s="340"/>
      <c r="L76" s="341"/>
    </row>
    <row r="77" spans="1:12" ht="33.950000000000003" customHeight="1" thickBot="1">
      <c r="A77" s="416" t="s">
        <v>191</v>
      </c>
      <c r="B77" s="410" t="s">
        <v>192</v>
      </c>
      <c r="C77" s="467">
        <v>1.86</v>
      </c>
      <c r="D77" s="467">
        <v>4.78</v>
      </c>
      <c r="E77" s="395">
        <v>24800</v>
      </c>
      <c r="F77" s="396">
        <v>14700</v>
      </c>
      <c r="G77" s="439">
        <f>ROUND(12*1.3589*(1/C77*E77+1/D77*F77)+I77,0)</f>
        <v>268719</v>
      </c>
      <c r="H77" s="440">
        <f t="shared" si="5"/>
        <v>196904</v>
      </c>
      <c r="I77" s="396">
        <v>1146</v>
      </c>
      <c r="K77" s="340"/>
      <c r="L77" s="341"/>
    </row>
    <row r="78" spans="1:12" ht="33.950000000000003" customHeight="1" thickBot="1">
      <c r="A78" s="416" t="s">
        <v>193</v>
      </c>
      <c r="B78" s="410" t="s">
        <v>194</v>
      </c>
      <c r="C78" s="468">
        <v>231</v>
      </c>
      <c r="D78" s="468">
        <v>930</v>
      </c>
      <c r="E78" s="395">
        <v>25300</v>
      </c>
      <c r="F78" s="396">
        <v>14720</v>
      </c>
      <c r="G78" s="439">
        <f>ROUND(12*1.3589*(1/C78*E78+1/D78*F78)+I78,0)</f>
        <v>2098</v>
      </c>
      <c r="H78" s="440">
        <f t="shared" si="5"/>
        <v>1504</v>
      </c>
      <c r="I78" s="396">
        <v>54</v>
      </c>
      <c r="K78" s="340"/>
      <c r="L78" s="341"/>
    </row>
    <row r="79" spans="1:12" ht="33.950000000000003" customHeight="1" thickBot="1">
      <c r="A79" s="416" t="s">
        <v>193</v>
      </c>
      <c r="B79" s="410" t="s">
        <v>195</v>
      </c>
      <c r="C79" s="468">
        <v>80</v>
      </c>
      <c r="D79" s="467"/>
      <c r="E79" s="395">
        <v>27600</v>
      </c>
      <c r="F79" s="396"/>
      <c r="G79" s="394">
        <f>ROUND(12*1.3589*(1/C79*E79)+I79,0)</f>
        <v>5666</v>
      </c>
      <c r="H79" s="395">
        <f>ROUND(12*(1/C79*E79),0)</f>
        <v>4140</v>
      </c>
      <c r="I79" s="396">
        <v>40</v>
      </c>
      <c r="K79" s="340"/>
      <c r="L79" s="341"/>
    </row>
    <row r="80" spans="1:12" s="2" customFormat="1" ht="21" customHeight="1">
      <c r="A80" s="469"/>
      <c r="B80" s="1"/>
      <c r="C80" s="1"/>
      <c r="D80" s="1"/>
      <c r="E80" s="492"/>
      <c r="F80" s="470"/>
      <c r="G80" s="470"/>
      <c r="H80" s="470"/>
      <c r="I80" s="496"/>
      <c r="K80" s="471"/>
      <c r="L80" s="471"/>
    </row>
  </sheetData>
  <autoFilter ref="A4:L79"/>
  <mergeCells count="1">
    <mergeCell ref="H2:I2"/>
  </mergeCells>
  <pageMargins left="0.39370078740157483" right="0.39370078740157483" top="0.59055118110236227" bottom="0.39370078740157483" header="0.19685039370078741" footer="0.11811023622047245"/>
  <pageSetup paperSize="9" scale="89" fitToHeight="9" orientation="landscape" r:id="rId1"/>
  <headerFooter alignWithMargins="0">
    <oddHeader>&amp;L&amp;12Krajský úřad Plzeňského kraje&amp;RV Plzni
21.2.2013</oddHeader>
    <oddFooter>Stránka &amp;P z &amp;N</oddFooter>
  </headerFooter>
  <rowBreaks count="4" manualBreakCount="4">
    <brk id="17" max="8" man="1"/>
    <brk id="30" max="8" man="1"/>
    <brk id="45" max="8" man="1"/>
    <brk id="6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I771"/>
  <sheetViews>
    <sheetView workbookViewId="0">
      <pane ySplit="12" topLeftCell="A13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18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56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218</v>
      </c>
      <c r="B7" s="36"/>
      <c r="C7" s="61"/>
      <c r="D7" s="62"/>
      <c r="E7" s="61">
        <v>42.2</v>
      </c>
      <c r="I7" s="30"/>
    </row>
    <row r="8" spans="1:9" ht="15.75">
      <c r="A8" s="39" t="s">
        <v>219</v>
      </c>
      <c r="B8" s="36"/>
      <c r="C8" s="61"/>
      <c r="D8" s="62"/>
      <c r="E8" s="185" t="s">
        <v>625</v>
      </c>
      <c r="I8" s="30"/>
    </row>
    <row r="9" spans="1:9" ht="15.75">
      <c r="A9" s="39" t="s">
        <v>57</v>
      </c>
      <c r="B9" s="36"/>
      <c r="C9" s="61"/>
      <c r="D9" s="62"/>
      <c r="E9" s="61">
        <v>72</v>
      </c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31"/>
      <c r="B11" s="49" t="s">
        <v>197</v>
      </c>
      <c r="C11" s="50"/>
      <c r="D11" s="49" t="s">
        <v>198</v>
      </c>
      <c r="E11" s="50"/>
      <c r="F11" s="51" t="s">
        <v>199</v>
      </c>
      <c r="G11" s="162"/>
      <c r="H11" s="50"/>
    </row>
    <row r="12" spans="1:9" ht="45.75" thickBot="1">
      <c r="A12" s="52" t="s">
        <v>31</v>
      </c>
      <c r="B12" s="53" t="s">
        <v>158</v>
      </c>
      <c r="C12" s="54" t="s">
        <v>159</v>
      </c>
      <c r="D12" s="55" t="s">
        <v>201</v>
      </c>
      <c r="E12" s="56" t="s">
        <v>202</v>
      </c>
      <c r="F12" s="163" t="s">
        <v>199</v>
      </c>
      <c r="G12" s="160" t="s">
        <v>627</v>
      </c>
      <c r="H12" s="164" t="s">
        <v>204</v>
      </c>
    </row>
    <row r="13" spans="1:9">
      <c r="A13" s="126" t="s">
        <v>220</v>
      </c>
      <c r="B13" s="59"/>
      <c r="C13" s="65">
        <v>42.2</v>
      </c>
      <c r="D13" s="124"/>
      <c r="E13" s="154">
        <v>12410</v>
      </c>
      <c r="F13" s="153">
        <f>ROUND(12*1.3589*(1/C13*E13)+H13,0)</f>
        <v>4795</v>
      </c>
      <c r="G13" s="165">
        <f t="shared" ref="G13:G39" si="0">ROUND(12*(1/C13*E13),0)</f>
        <v>3529</v>
      </c>
      <c r="H13" s="186"/>
    </row>
    <row r="14" spans="1:9">
      <c r="A14" s="126">
        <v>153</v>
      </c>
      <c r="B14" s="59"/>
      <c r="C14" s="65">
        <f>ROUND((-0.0000491*POWER(A14,2)+0.0818939*A14+34)*0.928,2)</f>
        <v>42.11</v>
      </c>
      <c r="D14" s="124"/>
      <c r="E14" s="155">
        <v>12410</v>
      </c>
      <c r="F14" s="146">
        <f t="shared" ref="F14:F77" si="1">ROUND(12*1.3589*(1/C14*E14)+H14,0)</f>
        <v>4806</v>
      </c>
      <c r="G14" s="159">
        <f t="shared" si="0"/>
        <v>3536</v>
      </c>
      <c r="H14" s="187"/>
    </row>
    <row r="15" spans="1:9">
      <c r="A15" s="126">
        <v>154</v>
      </c>
      <c r="B15" s="59"/>
      <c r="C15" s="65">
        <f t="shared" ref="C15:C78" si="2">ROUND((-0.0000491*POWER(A15,2)+0.0818939*A15+34)*0.928,2)</f>
        <v>42.18</v>
      </c>
      <c r="D15" s="124"/>
      <c r="E15" s="155">
        <v>12410</v>
      </c>
      <c r="F15" s="146">
        <f t="shared" si="1"/>
        <v>4798</v>
      </c>
      <c r="G15" s="159">
        <f t="shared" si="0"/>
        <v>3531</v>
      </c>
      <c r="H15" s="187"/>
    </row>
    <row r="16" spans="1:9">
      <c r="A16" s="126">
        <v>155</v>
      </c>
      <c r="B16" s="59"/>
      <c r="C16" s="65">
        <f t="shared" si="2"/>
        <v>42.24</v>
      </c>
      <c r="D16" s="124"/>
      <c r="E16" s="155">
        <v>12410</v>
      </c>
      <c r="F16" s="146">
        <f t="shared" si="1"/>
        <v>4791</v>
      </c>
      <c r="G16" s="159">
        <f t="shared" si="0"/>
        <v>3526</v>
      </c>
      <c r="H16" s="187"/>
    </row>
    <row r="17" spans="1:8">
      <c r="A17" s="126">
        <v>156</v>
      </c>
      <c r="B17" s="59"/>
      <c r="C17" s="65">
        <f t="shared" si="2"/>
        <v>42.3</v>
      </c>
      <c r="D17" s="124"/>
      <c r="E17" s="155">
        <v>12410</v>
      </c>
      <c r="F17" s="146">
        <f t="shared" si="1"/>
        <v>4784</v>
      </c>
      <c r="G17" s="159">
        <f t="shared" si="0"/>
        <v>3521</v>
      </c>
      <c r="H17" s="187"/>
    </row>
    <row r="18" spans="1:8">
      <c r="A18" s="126">
        <v>157</v>
      </c>
      <c r="B18" s="59"/>
      <c r="C18" s="65">
        <f t="shared" si="2"/>
        <v>42.36</v>
      </c>
      <c r="D18" s="124"/>
      <c r="E18" s="155">
        <v>12410</v>
      </c>
      <c r="F18" s="146">
        <f t="shared" si="1"/>
        <v>4777</v>
      </c>
      <c r="G18" s="159">
        <f t="shared" si="0"/>
        <v>3516</v>
      </c>
      <c r="H18" s="187"/>
    </row>
    <row r="19" spans="1:8">
      <c r="A19" s="126">
        <v>158</v>
      </c>
      <c r="B19" s="59"/>
      <c r="C19" s="65">
        <f t="shared" si="2"/>
        <v>42.42</v>
      </c>
      <c r="D19" s="124"/>
      <c r="E19" s="155">
        <v>12410</v>
      </c>
      <c r="F19" s="146">
        <f t="shared" si="1"/>
        <v>4771</v>
      </c>
      <c r="G19" s="159">
        <f t="shared" si="0"/>
        <v>3511</v>
      </c>
      <c r="H19" s="187"/>
    </row>
    <row r="20" spans="1:8">
      <c r="A20" s="126">
        <v>159</v>
      </c>
      <c r="B20" s="59"/>
      <c r="C20" s="65">
        <f t="shared" si="2"/>
        <v>42.48</v>
      </c>
      <c r="D20" s="124"/>
      <c r="E20" s="155">
        <v>12410</v>
      </c>
      <c r="F20" s="146">
        <f t="shared" si="1"/>
        <v>4764</v>
      </c>
      <c r="G20" s="159">
        <f t="shared" si="0"/>
        <v>3506</v>
      </c>
      <c r="H20" s="187"/>
    </row>
    <row r="21" spans="1:8">
      <c r="A21" s="126">
        <v>160</v>
      </c>
      <c r="B21" s="59"/>
      <c r="C21" s="65">
        <f t="shared" si="2"/>
        <v>42.55</v>
      </c>
      <c r="D21" s="124"/>
      <c r="E21" s="155">
        <v>12410</v>
      </c>
      <c r="F21" s="146">
        <f t="shared" si="1"/>
        <v>4756</v>
      </c>
      <c r="G21" s="159">
        <f t="shared" si="0"/>
        <v>3500</v>
      </c>
      <c r="H21" s="187"/>
    </row>
    <row r="22" spans="1:8">
      <c r="A22" s="126">
        <v>161</v>
      </c>
      <c r="B22" s="59"/>
      <c r="C22" s="65">
        <f t="shared" si="2"/>
        <v>42.61</v>
      </c>
      <c r="D22" s="124"/>
      <c r="E22" s="155">
        <v>12410</v>
      </c>
      <c r="F22" s="146">
        <f t="shared" si="1"/>
        <v>4749</v>
      </c>
      <c r="G22" s="159">
        <f t="shared" si="0"/>
        <v>3495</v>
      </c>
      <c r="H22" s="187"/>
    </row>
    <row r="23" spans="1:8">
      <c r="A23" s="126">
        <v>162</v>
      </c>
      <c r="B23" s="59"/>
      <c r="C23" s="65">
        <f t="shared" si="2"/>
        <v>42.67</v>
      </c>
      <c r="D23" s="124"/>
      <c r="E23" s="155">
        <v>12410</v>
      </c>
      <c r="F23" s="146">
        <f t="shared" si="1"/>
        <v>4743</v>
      </c>
      <c r="G23" s="159">
        <f t="shared" si="0"/>
        <v>3490</v>
      </c>
      <c r="H23" s="187"/>
    </row>
    <row r="24" spans="1:8">
      <c r="A24" s="126">
        <v>163</v>
      </c>
      <c r="B24" s="59"/>
      <c r="C24" s="65">
        <f t="shared" si="2"/>
        <v>42.73</v>
      </c>
      <c r="D24" s="124"/>
      <c r="E24" s="155">
        <v>12410</v>
      </c>
      <c r="F24" s="146">
        <f t="shared" si="1"/>
        <v>4736</v>
      </c>
      <c r="G24" s="159">
        <f t="shared" si="0"/>
        <v>3485</v>
      </c>
      <c r="H24" s="187"/>
    </row>
    <row r="25" spans="1:8">
      <c r="A25" s="126">
        <v>164</v>
      </c>
      <c r="B25" s="59"/>
      <c r="C25" s="65">
        <f t="shared" si="2"/>
        <v>42.79</v>
      </c>
      <c r="D25" s="124"/>
      <c r="E25" s="155">
        <v>12410</v>
      </c>
      <c r="F25" s="146">
        <f t="shared" si="1"/>
        <v>4729</v>
      </c>
      <c r="G25" s="159">
        <f t="shared" si="0"/>
        <v>3480</v>
      </c>
      <c r="H25" s="187"/>
    </row>
    <row r="26" spans="1:8">
      <c r="A26" s="126">
        <v>165</v>
      </c>
      <c r="B26" s="59"/>
      <c r="C26" s="65">
        <f t="shared" si="2"/>
        <v>42.85</v>
      </c>
      <c r="D26" s="124"/>
      <c r="E26" s="155">
        <v>12410</v>
      </c>
      <c r="F26" s="146">
        <f t="shared" si="1"/>
        <v>4723</v>
      </c>
      <c r="G26" s="159">
        <f t="shared" si="0"/>
        <v>3475</v>
      </c>
      <c r="H26" s="187"/>
    </row>
    <row r="27" spans="1:8">
      <c r="A27" s="126">
        <v>166</v>
      </c>
      <c r="B27" s="59"/>
      <c r="C27" s="65">
        <f t="shared" si="2"/>
        <v>42.91</v>
      </c>
      <c r="D27" s="124"/>
      <c r="E27" s="155">
        <v>12410</v>
      </c>
      <c r="F27" s="146">
        <f t="shared" si="1"/>
        <v>4716</v>
      </c>
      <c r="G27" s="159">
        <f t="shared" si="0"/>
        <v>3471</v>
      </c>
      <c r="H27" s="187"/>
    </row>
    <row r="28" spans="1:8">
      <c r="A28" s="126">
        <v>167</v>
      </c>
      <c r="B28" s="59"/>
      <c r="C28" s="65">
        <f t="shared" si="2"/>
        <v>42.97</v>
      </c>
      <c r="D28" s="124"/>
      <c r="E28" s="155">
        <v>12410</v>
      </c>
      <c r="F28" s="146">
        <f t="shared" si="1"/>
        <v>4710</v>
      </c>
      <c r="G28" s="159">
        <f t="shared" si="0"/>
        <v>3466</v>
      </c>
      <c r="H28" s="187"/>
    </row>
    <row r="29" spans="1:8">
      <c r="A29" s="126">
        <v>168</v>
      </c>
      <c r="B29" s="59"/>
      <c r="C29" s="65">
        <f t="shared" si="2"/>
        <v>43.03</v>
      </c>
      <c r="D29" s="124"/>
      <c r="E29" s="155">
        <v>12410</v>
      </c>
      <c r="F29" s="146">
        <f t="shared" si="1"/>
        <v>4703</v>
      </c>
      <c r="G29" s="159">
        <f t="shared" si="0"/>
        <v>3461</v>
      </c>
      <c r="H29" s="187"/>
    </row>
    <row r="30" spans="1:8">
      <c r="A30" s="126">
        <v>169</v>
      </c>
      <c r="B30" s="59"/>
      <c r="C30" s="65">
        <f t="shared" si="2"/>
        <v>43.09</v>
      </c>
      <c r="D30" s="124"/>
      <c r="E30" s="155">
        <v>12410</v>
      </c>
      <c r="F30" s="146">
        <f t="shared" si="1"/>
        <v>4696</v>
      </c>
      <c r="G30" s="159">
        <f t="shared" si="0"/>
        <v>3456</v>
      </c>
      <c r="H30" s="187"/>
    </row>
    <row r="31" spans="1:8">
      <c r="A31" s="126">
        <v>170</v>
      </c>
      <c r="B31" s="59"/>
      <c r="C31" s="65">
        <f t="shared" si="2"/>
        <v>43.15</v>
      </c>
      <c r="D31" s="124"/>
      <c r="E31" s="155">
        <v>12410</v>
      </c>
      <c r="F31" s="146">
        <f t="shared" si="1"/>
        <v>4690</v>
      </c>
      <c r="G31" s="159">
        <f t="shared" si="0"/>
        <v>3451</v>
      </c>
      <c r="H31" s="187"/>
    </row>
    <row r="32" spans="1:8">
      <c r="A32" s="126">
        <v>171</v>
      </c>
      <c r="B32" s="59"/>
      <c r="C32" s="65">
        <f t="shared" si="2"/>
        <v>43.22</v>
      </c>
      <c r="D32" s="124"/>
      <c r="E32" s="155">
        <v>12410</v>
      </c>
      <c r="F32" s="146">
        <f t="shared" si="1"/>
        <v>4682</v>
      </c>
      <c r="G32" s="159">
        <f t="shared" si="0"/>
        <v>3446</v>
      </c>
      <c r="H32" s="187"/>
    </row>
    <row r="33" spans="1:8">
      <c r="A33" s="126">
        <v>172</v>
      </c>
      <c r="B33" s="59"/>
      <c r="C33" s="65">
        <f t="shared" si="2"/>
        <v>43.28</v>
      </c>
      <c r="D33" s="124"/>
      <c r="E33" s="155">
        <v>12410</v>
      </c>
      <c r="F33" s="146">
        <f t="shared" si="1"/>
        <v>4676</v>
      </c>
      <c r="G33" s="159">
        <f t="shared" si="0"/>
        <v>3441</v>
      </c>
      <c r="H33" s="187"/>
    </row>
    <row r="34" spans="1:8">
      <c r="A34" s="126">
        <v>173</v>
      </c>
      <c r="B34" s="59"/>
      <c r="C34" s="65">
        <f t="shared" si="2"/>
        <v>43.34</v>
      </c>
      <c r="D34" s="124"/>
      <c r="E34" s="155">
        <v>12410</v>
      </c>
      <c r="F34" s="146">
        <f t="shared" si="1"/>
        <v>4669</v>
      </c>
      <c r="G34" s="159">
        <f t="shared" si="0"/>
        <v>3436</v>
      </c>
      <c r="H34" s="187"/>
    </row>
    <row r="35" spans="1:8">
      <c r="A35" s="126">
        <v>174</v>
      </c>
      <c r="B35" s="59"/>
      <c r="C35" s="65">
        <f t="shared" si="2"/>
        <v>43.4</v>
      </c>
      <c r="D35" s="124"/>
      <c r="E35" s="155">
        <v>12410</v>
      </c>
      <c r="F35" s="146">
        <f t="shared" si="1"/>
        <v>4663</v>
      </c>
      <c r="G35" s="159">
        <f t="shared" si="0"/>
        <v>3431</v>
      </c>
      <c r="H35" s="187"/>
    </row>
    <row r="36" spans="1:8">
      <c r="A36" s="126">
        <v>175</v>
      </c>
      <c r="B36" s="59"/>
      <c r="C36" s="65">
        <f t="shared" si="2"/>
        <v>43.46</v>
      </c>
      <c r="D36" s="124"/>
      <c r="E36" s="155">
        <v>12410</v>
      </c>
      <c r="F36" s="146">
        <f t="shared" si="1"/>
        <v>4656</v>
      </c>
      <c r="G36" s="159">
        <f t="shared" si="0"/>
        <v>3427</v>
      </c>
      <c r="H36" s="187"/>
    </row>
    <row r="37" spans="1:8">
      <c r="A37" s="126">
        <v>176</v>
      </c>
      <c r="B37" s="59"/>
      <c r="C37" s="65">
        <f t="shared" si="2"/>
        <v>43.52</v>
      </c>
      <c r="D37" s="124"/>
      <c r="E37" s="155">
        <v>12410</v>
      </c>
      <c r="F37" s="146">
        <f t="shared" si="1"/>
        <v>4650</v>
      </c>
      <c r="G37" s="159">
        <f t="shared" si="0"/>
        <v>3422</v>
      </c>
      <c r="H37" s="187"/>
    </row>
    <row r="38" spans="1:8">
      <c r="A38" s="126">
        <v>177</v>
      </c>
      <c r="B38" s="59"/>
      <c r="C38" s="65">
        <f t="shared" si="2"/>
        <v>43.58</v>
      </c>
      <c r="D38" s="124"/>
      <c r="E38" s="155">
        <v>12410</v>
      </c>
      <c r="F38" s="146">
        <f t="shared" si="1"/>
        <v>4644</v>
      </c>
      <c r="G38" s="159">
        <f t="shared" si="0"/>
        <v>3417</v>
      </c>
      <c r="H38" s="187"/>
    </row>
    <row r="39" spans="1:8">
      <c r="A39" s="126">
        <v>178</v>
      </c>
      <c r="B39" s="59"/>
      <c r="C39" s="65">
        <f t="shared" si="2"/>
        <v>43.64</v>
      </c>
      <c r="D39" s="124"/>
      <c r="E39" s="155">
        <v>12410</v>
      </c>
      <c r="F39" s="146">
        <f t="shared" si="1"/>
        <v>4637</v>
      </c>
      <c r="G39" s="159">
        <f t="shared" si="0"/>
        <v>3412</v>
      </c>
      <c r="H39" s="187"/>
    </row>
    <row r="40" spans="1:8">
      <c r="A40" s="126">
        <v>179</v>
      </c>
      <c r="B40" s="59"/>
      <c r="C40" s="65">
        <f t="shared" si="2"/>
        <v>43.7</v>
      </c>
      <c r="D40" s="124"/>
      <c r="E40" s="155">
        <v>12410</v>
      </c>
      <c r="F40" s="146">
        <f t="shared" si="1"/>
        <v>4631</v>
      </c>
      <c r="G40" s="159">
        <f t="shared" ref="G40:G103" si="3">ROUND(12*(1/C40*E40),0)</f>
        <v>3408</v>
      </c>
      <c r="H40" s="187"/>
    </row>
    <row r="41" spans="1:8">
      <c r="A41" s="126">
        <v>180</v>
      </c>
      <c r="B41" s="59"/>
      <c r="C41" s="65">
        <f t="shared" si="2"/>
        <v>43.76</v>
      </c>
      <c r="D41" s="124"/>
      <c r="E41" s="155">
        <v>12410</v>
      </c>
      <c r="F41" s="146">
        <f t="shared" si="1"/>
        <v>4624</v>
      </c>
      <c r="G41" s="159">
        <f t="shared" si="3"/>
        <v>3403</v>
      </c>
      <c r="H41" s="187"/>
    </row>
    <row r="42" spans="1:8">
      <c r="A42" s="126">
        <v>181</v>
      </c>
      <c r="B42" s="59"/>
      <c r="C42" s="65">
        <f t="shared" si="2"/>
        <v>43.81</v>
      </c>
      <c r="D42" s="124"/>
      <c r="E42" s="155">
        <v>12410</v>
      </c>
      <c r="F42" s="146">
        <f t="shared" si="1"/>
        <v>4619</v>
      </c>
      <c r="G42" s="159">
        <f t="shared" si="3"/>
        <v>3399</v>
      </c>
      <c r="H42" s="187"/>
    </row>
    <row r="43" spans="1:8">
      <c r="A43" s="126">
        <v>182</v>
      </c>
      <c r="B43" s="59"/>
      <c r="C43" s="65">
        <f t="shared" si="2"/>
        <v>43.87</v>
      </c>
      <c r="D43" s="124"/>
      <c r="E43" s="155">
        <v>12410</v>
      </c>
      <c r="F43" s="146">
        <f t="shared" si="1"/>
        <v>4613</v>
      </c>
      <c r="G43" s="159">
        <f t="shared" si="3"/>
        <v>3395</v>
      </c>
      <c r="H43" s="187"/>
    </row>
    <row r="44" spans="1:8">
      <c r="A44" s="126">
        <v>183</v>
      </c>
      <c r="B44" s="59"/>
      <c r="C44" s="65">
        <f t="shared" si="2"/>
        <v>43.93</v>
      </c>
      <c r="D44" s="124"/>
      <c r="E44" s="155">
        <v>12410</v>
      </c>
      <c r="F44" s="146">
        <f t="shared" si="1"/>
        <v>4607</v>
      </c>
      <c r="G44" s="159">
        <f t="shared" si="3"/>
        <v>3390</v>
      </c>
      <c r="H44" s="187"/>
    </row>
    <row r="45" spans="1:8">
      <c r="A45" s="126">
        <v>184</v>
      </c>
      <c r="B45" s="59"/>
      <c r="C45" s="65">
        <f t="shared" si="2"/>
        <v>43.99</v>
      </c>
      <c r="D45" s="124"/>
      <c r="E45" s="155">
        <v>12410</v>
      </c>
      <c r="F45" s="146">
        <f t="shared" si="1"/>
        <v>4600</v>
      </c>
      <c r="G45" s="159">
        <f t="shared" si="3"/>
        <v>3385</v>
      </c>
      <c r="H45" s="187"/>
    </row>
    <row r="46" spans="1:8">
      <c r="A46" s="126">
        <v>185</v>
      </c>
      <c r="B46" s="59"/>
      <c r="C46" s="65">
        <f t="shared" si="2"/>
        <v>44.05</v>
      </c>
      <c r="D46" s="124"/>
      <c r="E46" s="155">
        <v>12410</v>
      </c>
      <c r="F46" s="146">
        <f t="shared" si="1"/>
        <v>4594</v>
      </c>
      <c r="G46" s="159">
        <f t="shared" si="3"/>
        <v>3381</v>
      </c>
      <c r="H46" s="187"/>
    </row>
    <row r="47" spans="1:8">
      <c r="A47" s="126">
        <v>186</v>
      </c>
      <c r="B47" s="59"/>
      <c r="C47" s="65">
        <f t="shared" si="2"/>
        <v>44.11</v>
      </c>
      <c r="D47" s="124"/>
      <c r="E47" s="155">
        <v>12410</v>
      </c>
      <c r="F47" s="146">
        <f t="shared" si="1"/>
        <v>4588</v>
      </c>
      <c r="G47" s="159">
        <f t="shared" si="3"/>
        <v>3376</v>
      </c>
      <c r="H47" s="187"/>
    </row>
    <row r="48" spans="1:8">
      <c r="A48" s="126">
        <v>187</v>
      </c>
      <c r="B48" s="59"/>
      <c r="C48" s="65">
        <f t="shared" si="2"/>
        <v>44.17</v>
      </c>
      <c r="D48" s="124"/>
      <c r="E48" s="155">
        <v>12410</v>
      </c>
      <c r="F48" s="146">
        <f t="shared" si="1"/>
        <v>4582</v>
      </c>
      <c r="G48" s="159">
        <f t="shared" si="3"/>
        <v>3372</v>
      </c>
      <c r="H48" s="187"/>
    </row>
    <row r="49" spans="1:8">
      <c r="A49" s="126">
        <v>188</v>
      </c>
      <c r="B49" s="59"/>
      <c r="C49" s="65">
        <f t="shared" si="2"/>
        <v>44.23</v>
      </c>
      <c r="D49" s="124"/>
      <c r="E49" s="155">
        <v>12410</v>
      </c>
      <c r="F49" s="146">
        <f t="shared" si="1"/>
        <v>4575</v>
      </c>
      <c r="G49" s="159">
        <f t="shared" si="3"/>
        <v>3367</v>
      </c>
      <c r="H49" s="187"/>
    </row>
    <row r="50" spans="1:8">
      <c r="A50" s="126">
        <v>189</v>
      </c>
      <c r="B50" s="59"/>
      <c r="C50" s="65">
        <f t="shared" si="2"/>
        <v>44.29</v>
      </c>
      <c r="D50" s="124"/>
      <c r="E50" s="155">
        <v>12410</v>
      </c>
      <c r="F50" s="146">
        <f t="shared" si="1"/>
        <v>4569</v>
      </c>
      <c r="G50" s="159">
        <f t="shared" si="3"/>
        <v>3362</v>
      </c>
      <c r="H50" s="187"/>
    </row>
    <row r="51" spans="1:8">
      <c r="A51" s="126">
        <v>190</v>
      </c>
      <c r="B51" s="59"/>
      <c r="C51" s="65">
        <f t="shared" si="2"/>
        <v>44.35</v>
      </c>
      <c r="D51" s="124"/>
      <c r="E51" s="155">
        <v>12410</v>
      </c>
      <c r="F51" s="146">
        <f t="shared" si="1"/>
        <v>4563</v>
      </c>
      <c r="G51" s="159">
        <f t="shared" si="3"/>
        <v>3358</v>
      </c>
      <c r="H51" s="187"/>
    </row>
    <row r="52" spans="1:8">
      <c r="A52" s="126">
        <v>191</v>
      </c>
      <c r="B52" s="59"/>
      <c r="C52" s="65">
        <f t="shared" si="2"/>
        <v>44.41</v>
      </c>
      <c r="D52" s="124"/>
      <c r="E52" s="155">
        <v>12410</v>
      </c>
      <c r="F52" s="146">
        <f t="shared" si="1"/>
        <v>4557</v>
      </c>
      <c r="G52" s="159">
        <f t="shared" si="3"/>
        <v>3353</v>
      </c>
      <c r="H52" s="187"/>
    </row>
    <row r="53" spans="1:8">
      <c r="A53" s="126">
        <v>192</v>
      </c>
      <c r="B53" s="59"/>
      <c r="C53" s="65">
        <f t="shared" si="2"/>
        <v>44.46</v>
      </c>
      <c r="D53" s="124"/>
      <c r="E53" s="155">
        <v>12410</v>
      </c>
      <c r="F53" s="146">
        <f t="shared" si="1"/>
        <v>4552</v>
      </c>
      <c r="G53" s="159">
        <f t="shared" si="3"/>
        <v>3350</v>
      </c>
      <c r="H53" s="187"/>
    </row>
    <row r="54" spans="1:8">
      <c r="A54" s="126">
        <v>193</v>
      </c>
      <c r="B54" s="59"/>
      <c r="C54" s="65">
        <f t="shared" si="2"/>
        <v>44.52</v>
      </c>
      <c r="D54" s="124"/>
      <c r="E54" s="155">
        <v>12410</v>
      </c>
      <c r="F54" s="146">
        <f t="shared" si="1"/>
        <v>4546</v>
      </c>
      <c r="G54" s="159">
        <f t="shared" si="3"/>
        <v>3345</v>
      </c>
      <c r="H54" s="187"/>
    </row>
    <row r="55" spans="1:8">
      <c r="A55" s="126">
        <v>194</v>
      </c>
      <c r="B55" s="59"/>
      <c r="C55" s="65">
        <f t="shared" si="2"/>
        <v>44.58</v>
      </c>
      <c r="D55" s="124"/>
      <c r="E55" s="155">
        <v>12410</v>
      </c>
      <c r="F55" s="146">
        <f t="shared" si="1"/>
        <v>4539</v>
      </c>
      <c r="G55" s="159">
        <f t="shared" si="3"/>
        <v>3341</v>
      </c>
      <c r="H55" s="187"/>
    </row>
    <row r="56" spans="1:8">
      <c r="A56" s="126">
        <v>195</v>
      </c>
      <c r="B56" s="59"/>
      <c r="C56" s="65">
        <f t="shared" si="2"/>
        <v>44.64</v>
      </c>
      <c r="D56" s="124"/>
      <c r="E56" s="155">
        <v>12410</v>
      </c>
      <c r="F56" s="146">
        <f t="shared" si="1"/>
        <v>4533</v>
      </c>
      <c r="G56" s="159">
        <f t="shared" si="3"/>
        <v>3336</v>
      </c>
      <c r="H56" s="187"/>
    </row>
    <row r="57" spans="1:8">
      <c r="A57" s="126">
        <v>196</v>
      </c>
      <c r="B57" s="59"/>
      <c r="C57" s="65">
        <f t="shared" si="2"/>
        <v>44.7</v>
      </c>
      <c r="D57" s="124"/>
      <c r="E57" s="155">
        <v>12410</v>
      </c>
      <c r="F57" s="146">
        <f t="shared" si="1"/>
        <v>4527</v>
      </c>
      <c r="G57" s="159">
        <f t="shared" si="3"/>
        <v>3332</v>
      </c>
      <c r="H57" s="187"/>
    </row>
    <row r="58" spans="1:8">
      <c r="A58" s="126">
        <v>197</v>
      </c>
      <c r="B58" s="59"/>
      <c r="C58" s="65">
        <f t="shared" si="2"/>
        <v>44.76</v>
      </c>
      <c r="D58" s="124"/>
      <c r="E58" s="155">
        <v>12410</v>
      </c>
      <c r="F58" s="146">
        <f t="shared" si="1"/>
        <v>4521</v>
      </c>
      <c r="G58" s="159">
        <f t="shared" si="3"/>
        <v>3327</v>
      </c>
      <c r="H58" s="187"/>
    </row>
    <row r="59" spans="1:8">
      <c r="A59" s="126">
        <v>198</v>
      </c>
      <c r="B59" s="59"/>
      <c r="C59" s="65">
        <f t="shared" si="2"/>
        <v>44.81</v>
      </c>
      <c r="D59" s="124"/>
      <c r="E59" s="155">
        <v>12410</v>
      </c>
      <c r="F59" s="146">
        <f t="shared" si="1"/>
        <v>4516</v>
      </c>
      <c r="G59" s="159">
        <f t="shared" si="3"/>
        <v>3323</v>
      </c>
      <c r="H59" s="187"/>
    </row>
    <row r="60" spans="1:8">
      <c r="A60" s="126">
        <v>199</v>
      </c>
      <c r="B60" s="59"/>
      <c r="C60" s="65">
        <f t="shared" si="2"/>
        <v>44.87</v>
      </c>
      <c r="D60" s="124"/>
      <c r="E60" s="155">
        <v>12410</v>
      </c>
      <c r="F60" s="146">
        <f t="shared" si="1"/>
        <v>4510</v>
      </c>
      <c r="G60" s="159">
        <f t="shared" si="3"/>
        <v>3319</v>
      </c>
      <c r="H60" s="187"/>
    </row>
    <row r="61" spans="1:8">
      <c r="A61" s="126">
        <v>200</v>
      </c>
      <c r="B61" s="59"/>
      <c r="C61" s="65">
        <f t="shared" si="2"/>
        <v>44.93</v>
      </c>
      <c r="D61" s="124"/>
      <c r="E61" s="155">
        <v>12410</v>
      </c>
      <c r="F61" s="146">
        <f t="shared" si="1"/>
        <v>4504</v>
      </c>
      <c r="G61" s="159">
        <f t="shared" si="3"/>
        <v>3314</v>
      </c>
      <c r="H61" s="187"/>
    </row>
    <row r="62" spans="1:8">
      <c r="A62" s="126">
        <v>201</v>
      </c>
      <c r="B62" s="59"/>
      <c r="C62" s="65">
        <f t="shared" si="2"/>
        <v>44.99</v>
      </c>
      <c r="D62" s="124"/>
      <c r="E62" s="155">
        <v>12410</v>
      </c>
      <c r="F62" s="146">
        <f t="shared" si="1"/>
        <v>4498</v>
      </c>
      <c r="G62" s="159">
        <f t="shared" si="3"/>
        <v>3310</v>
      </c>
      <c r="H62" s="187"/>
    </row>
    <row r="63" spans="1:8">
      <c r="A63" s="126">
        <v>202</v>
      </c>
      <c r="B63" s="59"/>
      <c r="C63" s="65">
        <f t="shared" si="2"/>
        <v>45.04</v>
      </c>
      <c r="D63" s="124"/>
      <c r="E63" s="155">
        <v>12410</v>
      </c>
      <c r="F63" s="146">
        <f t="shared" si="1"/>
        <v>4493</v>
      </c>
      <c r="G63" s="159">
        <f t="shared" si="3"/>
        <v>3306</v>
      </c>
      <c r="H63" s="187"/>
    </row>
    <row r="64" spans="1:8">
      <c r="A64" s="126">
        <v>203</v>
      </c>
      <c r="B64" s="59"/>
      <c r="C64" s="65">
        <f t="shared" si="2"/>
        <v>45.1</v>
      </c>
      <c r="D64" s="124"/>
      <c r="E64" s="155">
        <v>12410</v>
      </c>
      <c r="F64" s="146">
        <f t="shared" si="1"/>
        <v>4487</v>
      </c>
      <c r="G64" s="159">
        <f t="shared" si="3"/>
        <v>3302</v>
      </c>
      <c r="H64" s="187"/>
    </row>
    <row r="65" spans="1:8">
      <c r="A65" s="126">
        <v>204</v>
      </c>
      <c r="B65" s="59"/>
      <c r="C65" s="65">
        <f t="shared" si="2"/>
        <v>45.16</v>
      </c>
      <c r="D65" s="124"/>
      <c r="E65" s="155">
        <v>12410</v>
      </c>
      <c r="F65" s="146">
        <f t="shared" si="1"/>
        <v>4481</v>
      </c>
      <c r="G65" s="159">
        <f t="shared" si="3"/>
        <v>3298</v>
      </c>
      <c r="H65" s="187"/>
    </row>
    <row r="66" spans="1:8">
      <c r="A66" s="126">
        <v>205</v>
      </c>
      <c r="B66" s="59"/>
      <c r="C66" s="65">
        <f t="shared" si="2"/>
        <v>45.22</v>
      </c>
      <c r="D66" s="124"/>
      <c r="E66" s="155">
        <v>12410</v>
      </c>
      <c r="F66" s="146">
        <f t="shared" si="1"/>
        <v>4475</v>
      </c>
      <c r="G66" s="159">
        <f t="shared" si="3"/>
        <v>3293</v>
      </c>
      <c r="H66" s="187"/>
    </row>
    <row r="67" spans="1:8">
      <c r="A67" s="126">
        <v>206</v>
      </c>
      <c r="B67" s="59"/>
      <c r="C67" s="65">
        <f t="shared" si="2"/>
        <v>45.27</v>
      </c>
      <c r="D67" s="124"/>
      <c r="E67" s="155">
        <v>12410</v>
      </c>
      <c r="F67" s="146">
        <f t="shared" si="1"/>
        <v>4470</v>
      </c>
      <c r="G67" s="159">
        <f t="shared" si="3"/>
        <v>3290</v>
      </c>
      <c r="H67" s="187"/>
    </row>
    <row r="68" spans="1:8">
      <c r="A68" s="126">
        <v>207</v>
      </c>
      <c r="B68" s="59"/>
      <c r="C68" s="65">
        <f t="shared" si="2"/>
        <v>45.33</v>
      </c>
      <c r="D68" s="124"/>
      <c r="E68" s="155">
        <v>12410</v>
      </c>
      <c r="F68" s="146">
        <f t="shared" si="1"/>
        <v>4464</v>
      </c>
      <c r="G68" s="159">
        <f t="shared" si="3"/>
        <v>3285</v>
      </c>
      <c r="H68" s="187"/>
    </row>
    <row r="69" spans="1:8">
      <c r="A69" s="126">
        <v>208</v>
      </c>
      <c r="B69" s="59"/>
      <c r="C69" s="65">
        <f t="shared" si="2"/>
        <v>45.39</v>
      </c>
      <c r="D69" s="124"/>
      <c r="E69" s="155">
        <v>12410</v>
      </c>
      <c r="F69" s="146">
        <f t="shared" si="1"/>
        <v>4458</v>
      </c>
      <c r="G69" s="159">
        <f t="shared" si="3"/>
        <v>3281</v>
      </c>
      <c r="H69" s="187"/>
    </row>
    <row r="70" spans="1:8">
      <c r="A70" s="126">
        <v>209</v>
      </c>
      <c r="B70" s="59"/>
      <c r="C70" s="65">
        <f t="shared" si="2"/>
        <v>45.45</v>
      </c>
      <c r="D70" s="124"/>
      <c r="E70" s="155">
        <v>12410</v>
      </c>
      <c r="F70" s="146">
        <f t="shared" si="1"/>
        <v>4453</v>
      </c>
      <c r="G70" s="159">
        <f t="shared" si="3"/>
        <v>3277</v>
      </c>
      <c r="H70" s="187"/>
    </row>
    <row r="71" spans="1:8">
      <c r="A71" s="126">
        <v>210</v>
      </c>
      <c r="B71" s="59"/>
      <c r="C71" s="65">
        <f t="shared" si="2"/>
        <v>45.5</v>
      </c>
      <c r="D71" s="124"/>
      <c r="E71" s="155">
        <v>12410</v>
      </c>
      <c r="F71" s="146">
        <f t="shared" si="1"/>
        <v>4448</v>
      </c>
      <c r="G71" s="159">
        <f t="shared" si="3"/>
        <v>3273</v>
      </c>
      <c r="H71" s="187"/>
    </row>
    <row r="72" spans="1:8">
      <c r="A72" s="126">
        <v>211</v>
      </c>
      <c r="B72" s="59"/>
      <c r="C72" s="65">
        <f t="shared" si="2"/>
        <v>45.56</v>
      </c>
      <c r="D72" s="124"/>
      <c r="E72" s="155">
        <v>12410</v>
      </c>
      <c r="F72" s="146">
        <f t="shared" si="1"/>
        <v>4442</v>
      </c>
      <c r="G72" s="159">
        <f t="shared" si="3"/>
        <v>3269</v>
      </c>
      <c r="H72" s="187"/>
    </row>
    <row r="73" spans="1:8">
      <c r="A73" s="126">
        <v>212</v>
      </c>
      <c r="B73" s="59"/>
      <c r="C73" s="65">
        <f t="shared" si="2"/>
        <v>45.62</v>
      </c>
      <c r="D73" s="124"/>
      <c r="E73" s="155">
        <v>12410</v>
      </c>
      <c r="F73" s="146">
        <f t="shared" si="1"/>
        <v>4436</v>
      </c>
      <c r="G73" s="159">
        <f t="shared" si="3"/>
        <v>3264</v>
      </c>
      <c r="H73" s="187"/>
    </row>
    <row r="74" spans="1:8">
      <c r="A74" s="126">
        <v>213</v>
      </c>
      <c r="B74" s="59"/>
      <c r="C74" s="65">
        <f t="shared" si="2"/>
        <v>45.67</v>
      </c>
      <c r="D74" s="124"/>
      <c r="E74" s="155">
        <v>12410</v>
      </c>
      <c r="F74" s="146">
        <f t="shared" si="1"/>
        <v>4431</v>
      </c>
      <c r="G74" s="159">
        <f t="shared" si="3"/>
        <v>3261</v>
      </c>
      <c r="H74" s="187"/>
    </row>
    <row r="75" spans="1:8">
      <c r="A75" s="126">
        <v>214</v>
      </c>
      <c r="B75" s="59"/>
      <c r="C75" s="65">
        <f t="shared" si="2"/>
        <v>45.73</v>
      </c>
      <c r="D75" s="124"/>
      <c r="E75" s="155">
        <v>12410</v>
      </c>
      <c r="F75" s="146">
        <f t="shared" si="1"/>
        <v>4425</v>
      </c>
      <c r="G75" s="159">
        <f t="shared" si="3"/>
        <v>3257</v>
      </c>
      <c r="H75" s="187"/>
    </row>
    <row r="76" spans="1:8">
      <c r="A76" s="126">
        <v>215</v>
      </c>
      <c r="B76" s="59"/>
      <c r="C76" s="65">
        <f t="shared" si="2"/>
        <v>45.79</v>
      </c>
      <c r="D76" s="124"/>
      <c r="E76" s="155">
        <v>12410</v>
      </c>
      <c r="F76" s="146">
        <f t="shared" si="1"/>
        <v>4419</v>
      </c>
      <c r="G76" s="159">
        <f t="shared" si="3"/>
        <v>3252</v>
      </c>
      <c r="H76" s="187"/>
    </row>
    <row r="77" spans="1:8">
      <c r="A77" s="126">
        <v>216</v>
      </c>
      <c r="B77" s="59"/>
      <c r="C77" s="65">
        <f t="shared" si="2"/>
        <v>45.84</v>
      </c>
      <c r="D77" s="124"/>
      <c r="E77" s="155">
        <v>12410</v>
      </c>
      <c r="F77" s="146">
        <f t="shared" si="1"/>
        <v>4415</v>
      </c>
      <c r="G77" s="159">
        <f t="shared" si="3"/>
        <v>3249</v>
      </c>
      <c r="H77" s="187"/>
    </row>
    <row r="78" spans="1:8">
      <c r="A78" s="126">
        <v>217</v>
      </c>
      <c r="B78" s="59"/>
      <c r="C78" s="65">
        <f t="shared" si="2"/>
        <v>45.9</v>
      </c>
      <c r="D78" s="124"/>
      <c r="E78" s="155">
        <v>12410</v>
      </c>
      <c r="F78" s="146">
        <f t="shared" ref="F78:F141" si="4">ROUND(12*1.3589*(1/C78*E78)+H78,0)</f>
        <v>4409</v>
      </c>
      <c r="G78" s="159">
        <f t="shared" si="3"/>
        <v>3244</v>
      </c>
      <c r="H78" s="187"/>
    </row>
    <row r="79" spans="1:8">
      <c r="A79" s="126">
        <v>218</v>
      </c>
      <c r="B79" s="59"/>
      <c r="C79" s="65">
        <f t="shared" ref="C79:C142" si="5">ROUND((-0.0000491*POWER(A79,2)+0.0818939*A79+34)*0.928,2)</f>
        <v>45.95</v>
      </c>
      <c r="D79" s="124"/>
      <c r="E79" s="155">
        <v>12410</v>
      </c>
      <c r="F79" s="146">
        <f t="shared" si="4"/>
        <v>4404</v>
      </c>
      <c r="G79" s="159">
        <f t="shared" si="3"/>
        <v>3241</v>
      </c>
      <c r="H79" s="187"/>
    </row>
    <row r="80" spans="1:8">
      <c r="A80" s="126">
        <v>219</v>
      </c>
      <c r="B80" s="59"/>
      <c r="C80" s="65">
        <f t="shared" si="5"/>
        <v>46.01</v>
      </c>
      <c r="D80" s="124"/>
      <c r="E80" s="155">
        <v>12410</v>
      </c>
      <c r="F80" s="146">
        <f t="shared" si="4"/>
        <v>4398</v>
      </c>
      <c r="G80" s="159">
        <f t="shared" si="3"/>
        <v>3237</v>
      </c>
      <c r="H80" s="187"/>
    </row>
    <row r="81" spans="1:8">
      <c r="A81" s="126">
        <v>220</v>
      </c>
      <c r="B81" s="59"/>
      <c r="C81" s="65">
        <f t="shared" si="5"/>
        <v>46.07</v>
      </c>
      <c r="D81" s="124"/>
      <c r="E81" s="155">
        <v>12410</v>
      </c>
      <c r="F81" s="146">
        <f t="shared" si="4"/>
        <v>4393</v>
      </c>
      <c r="G81" s="159">
        <f t="shared" si="3"/>
        <v>3232</v>
      </c>
      <c r="H81" s="187"/>
    </row>
    <row r="82" spans="1:8">
      <c r="A82" s="126">
        <v>221</v>
      </c>
      <c r="B82" s="59"/>
      <c r="C82" s="65">
        <f t="shared" si="5"/>
        <v>46.12</v>
      </c>
      <c r="D82" s="124"/>
      <c r="E82" s="155">
        <v>12410</v>
      </c>
      <c r="F82" s="146">
        <f t="shared" si="4"/>
        <v>4388</v>
      </c>
      <c r="G82" s="159">
        <f t="shared" si="3"/>
        <v>3229</v>
      </c>
      <c r="H82" s="187"/>
    </row>
    <row r="83" spans="1:8">
      <c r="A83" s="126">
        <v>222</v>
      </c>
      <c r="B83" s="59"/>
      <c r="C83" s="65">
        <f t="shared" si="5"/>
        <v>46.18</v>
      </c>
      <c r="D83" s="124"/>
      <c r="E83" s="155">
        <v>12410</v>
      </c>
      <c r="F83" s="146">
        <f t="shared" si="4"/>
        <v>4382</v>
      </c>
      <c r="G83" s="159">
        <f t="shared" si="3"/>
        <v>3225</v>
      </c>
      <c r="H83" s="187"/>
    </row>
    <row r="84" spans="1:8">
      <c r="A84" s="126">
        <v>223</v>
      </c>
      <c r="B84" s="59"/>
      <c r="C84" s="65">
        <f t="shared" si="5"/>
        <v>46.23</v>
      </c>
      <c r="D84" s="124"/>
      <c r="E84" s="155">
        <v>12410</v>
      </c>
      <c r="F84" s="146">
        <f t="shared" si="4"/>
        <v>4377</v>
      </c>
      <c r="G84" s="159">
        <f t="shared" si="3"/>
        <v>3221</v>
      </c>
      <c r="H84" s="187"/>
    </row>
    <row r="85" spans="1:8">
      <c r="A85" s="126">
        <v>224</v>
      </c>
      <c r="B85" s="59"/>
      <c r="C85" s="65">
        <f t="shared" si="5"/>
        <v>46.29</v>
      </c>
      <c r="D85" s="124"/>
      <c r="E85" s="155">
        <v>12410</v>
      </c>
      <c r="F85" s="146">
        <f t="shared" si="4"/>
        <v>4372</v>
      </c>
      <c r="G85" s="159">
        <f t="shared" si="3"/>
        <v>3217</v>
      </c>
      <c r="H85" s="187"/>
    </row>
    <row r="86" spans="1:8">
      <c r="A86" s="126">
        <v>225</v>
      </c>
      <c r="B86" s="59"/>
      <c r="C86" s="65">
        <f t="shared" si="5"/>
        <v>46.34</v>
      </c>
      <c r="D86" s="124"/>
      <c r="E86" s="155">
        <v>12410</v>
      </c>
      <c r="F86" s="146">
        <f t="shared" si="4"/>
        <v>4367</v>
      </c>
      <c r="G86" s="159">
        <f t="shared" si="3"/>
        <v>3214</v>
      </c>
      <c r="H86" s="187"/>
    </row>
    <row r="87" spans="1:8">
      <c r="A87" s="126">
        <v>226</v>
      </c>
      <c r="B87" s="59"/>
      <c r="C87" s="65">
        <f t="shared" si="5"/>
        <v>46.4</v>
      </c>
      <c r="D87" s="124"/>
      <c r="E87" s="155">
        <v>12410</v>
      </c>
      <c r="F87" s="146">
        <f t="shared" si="4"/>
        <v>4361</v>
      </c>
      <c r="G87" s="159">
        <f t="shared" si="3"/>
        <v>3209</v>
      </c>
      <c r="H87" s="187"/>
    </row>
    <row r="88" spans="1:8">
      <c r="A88" s="126">
        <v>227</v>
      </c>
      <c r="B88" s="59"/>
      <c r="C88" s="65">
        <f t="shared" si="5"/>
        <v>46.46</v>
      </c>
      <c r="D88" s="124"/>
      <c r="E88" s="155">
        <v>12410</v>
      </c>
      <c r="F88" s="146">
        <f t="shared" si="4"/>
        <v>4356</v>
      </c>
      <c r="G88" s="159">
        <f t="shared" si="3"/>
        <v>3205</v>
      </c>
      <c r="H88" s="187"/>
    </row>
    <row r="89" spans="1:8">
      <c r="A89" s="126">
        <v>228</v>
      </c>
      <c r="B89" s="59"/>
      <c r="C89" s="65">
        <f t="shared" si="5"/>
        <v>46.51</v>
      </c>
      <c r="D89" s="124"/>
      <c r="E89" s="155">
        <v>12410</v>
      </c>
      <c r="F89" s="146">
        <f t="shared" si="4"/>
        <v>4351</v>
      </c>
      <c r="G89" s="159">
        <f t="shared" si="3"/>
        <v>3202</v>
      </c>
      <c r="H89" s="187"/>
    </row>
    <row r="90" spans="1:8">
      <c r="A90" s="126">
        <v>229</v>
      </c>
      <c r="B90" s="59"/>
      <c r="C90" s="65">
        <f t="shared" si="5"/>
        <v>46.57</v>
      </c>
      <c r="D90" s="124"/>
      <c r="E90" s="155">
        <v>12410</v>
      </c>
      <c r="F90" s="146">
        <f t="shared" si="4"/>
        <v>4345</v>
      </c>
      <c r="G90" s="159">
        <f t="shared" si="3"/>
        <v>3198</v>
      </c>
      <c r="H90" s="187"/>
    </row>
    <row r="91" spans="1:8">
      <c r="A91" s="126">
        <v>230</v>
      </c>
      <c r="B91" s="59"/>
      <c r="C91" s="65">
        <f t="shared" si="5"/>
        <v>46.62</v>
      </c>
      <c r="D91" s="124"/>
      <c r="E91" s="155">
        <v>12410</v>
      </c>
      <c r="F91" s="146">
        <f t="shared" si="4"/>
        <v>4341</v>
      </c>
      <c r="G91" s="159">
        <f t="shared" si="3"/>
        <v>3194</v>
      </c>
      <c r="H91" s="187"/>
    </row>
    <row r="92" spans="1:8">
      <c r="A92" s="126">
        <v>231</v>
      </c>
      <c r="B92" s="59"/>
      <c r="C92" s="65">
        <f t="shared" si="5"/>
        <v>46.68</v>
      </c>
      <c r="D92" s="124"/>
      <c r="E92" s="155">
        <v>12410</v>
      </c>
      <c r="F92" s="146">
        <f t="shared" si="4"/>
        <v>4335</v>
      </c>
      <c r="G92" s="159">
        <f t="shared" si="3"/>
        <v>3190</v>
      </c>
      <c r="H92" s="187"/>
    </row>
    <row r="93" spans="1:8">
      <c r="A93" s="126">
        <v>232</v>
      </c>
      <c r="B93" s="59"/>
      <c r="C93" s="65">
        <f t="shared" si="5"/>
        <v>46.73</v>
      </c>
      <c r="D93" s="124"/>
      <c r="E93" s="155">
        <v>12410</v>
      </c>
      <c r="F93" s="146">
        <f t="shared" si="4"/>
        <v>4331</v>
      </c>
      <c r="G93" s="159">
        <f t="shared" si="3"/>
        <v>3187</v>
      </c>
      <c r="H93" s="187"/>
    </row>
    <row r="94" spans="1:8">
      <c r="A94" s="126">
        <v>233</v>
      </c>
      <c r="B94" s="59"/>
      <c r="C94" s="65">
        <f t="shared" si="5"/>
        <v>46.79</v>
      </c>
      <c r="D94" s="124"/>
      <c r="E94" s="155">
        <v>12410</v>
      </c>
      <c r="F94" s="146">
        <f t="shared" si="4"/>
        <v>4325</v>
      </c>
      <c r="G94" s="159">
        <f t="shared" si="3"/>
        <v>3183</v>
      </c>
      <c r="H94" s="187"/>
    </row>
    <row r="95" spans="1:8">
      <c r="A95" s="126">
        <v>234</v>
      </c>
      <c r="B95" s="59"/>
      <c r="C95" s="65">
        <f t="shared" si="5"/>
        <v>46.84</v>
      </c>
      <c r="D95" s="124"/>
      <c r="E95" s="155">
        <v>12410</v>
      </c>
      <c r="F95" s="146">
        <f t="shared" si="4"/>
        <v>4320</v>
      </c>
      <c r="G95" s="159">
        <f t="shared" si="3"/>
        <v>3179</v>
      </c>
      <c r="H95" s="187"/>
    </row>
    <row r="96" spans="1:8">
      <c r="A96" s="126">
        <v>235</v>
      </c>
      <c r="B96" s="59"/>
      <c r="C96" s="65">
        <f t="shared" si="5"/>
        <v>46.9</v>
      </c>
      <c r="D96" s="124"/>
      <c r="E96" s="155">
        <v>12410</v>
      </c>
      <c r="F96" s="146">
        <f t="shared" si="4"/>
        <v>4315</v>
      </c>
      <c r="G96" s="159">
        <f t="shared" si="3"/>
        <v>3175</v>
      </c>
      <c r="H96" s="187"/>
    </row>
    <row r="97" spans="1:8">
      <c r="A97" s="126">
        <v>236</v>
      </c>
      <c r="B97" s="59"/>
      <c r="C97" s="65">
        <f t="shared" si="5"/>
        <v>46.95</v>
      </c>
      <c r="D97" s="124"/>
      <c r="E97" s="155">
        <v>12410</v>
      </c>
      <c r="F97" s="146">
        <f t="shared" si="4"/>
        <v>4310</v>
      </c>
      <c r="G97" s="159">
        <f t="shared" si="3"/>
        <v>3172</v>
      </c>
      <c r="H97" s="187"/>
    </row>
    <row r="98" spans="1:8">
      <c r="A98" s="126">
        <v>237</v>
      </c>
      <c r="B98" s="59"/>
      <c r="C98" s="65">
        <f t="shared" si="5"/>
        <v>47</v>
      </c>
      <c r="D98" s="124"/>
      <c r="E98" s="155">
        <v>12410</v>
      </c>
      <c r="F98" s="146">
        <f t="shared" si="4"/>
        <v>4306</v>
      </c>
      <c r="G98" s="159">
        <f t="shared" si="3"/>
        <v>3169</v>
      </c>
      <c r="H98" s="187"/>
    </row>
    <row r="99" spans="1:8">
      <c r="A99" s="126">
        <v>238</v>
      </c>
      <c r="B99" s="59"/>
      <c r="C99" s="65">
        <f t="shared" si="5"/>
        <v>47.06</v>
      </c>
      <c r="D99" s="124"/>
      <c r="E99" s="155">
        <v>12410</v>
      </c>
      <c r="F99" s="146">
        <f t="shared" si="4"/>
        <v>4300</v>
      </c>
      <c r="G99" s="159">
        <f t="shared" si="3"/>
        <v>3164</v>
      </c>
      <c r="H99" s="187"/>
    </row>
    <row r="100" spans="1:8">
      <c r="A100" s="126">
        <v>239</v>
      </c>
      <c r="B100" s="59"/>
      <c r="C100" s="65">
        <f t="shared" si="5"/>
        <v>47.11</v>
      </c>
      <c r="D100" s="124"/>
      <c r="E100" s="155">
        <v>12410</v>
      </c>
      <c r="F100" s="146">
        <f t="shared" si="4"/>
        <v>4296</v>
      </c>
      <c r="G100" s="159">
        <f t="shared" si="3"/>
        <v>3161</v>
      </c>
      <c r="H100" s="187"/>
    </row>
    <row r="101" spans="1:8">
      <c r="A101" s="126">
        <v>240</v>
      </c>
      <c r="B101" s="59"/>
      <c r="C101" s="65">
        <f t="shared" si="5"/>
        <v>47.17</v>
      </c>
      <c r="D101" s="124"/>
      <c r="E101" s="155">
        <v>12410</v>
      </c>
      <c r="F101" s="146">
        <f t="shared" si="4"/>
        <v>4290</v>
      </c>
      <c r="G101" s="159">
        <f t="shared" si="3"/>
        <v>3157</v>
      </c>
      <c r="H101" s="187"/>
    </row>
    <row r="102" spans="1:8">
      <c r="A102" s="126">
        <v>241</v>
      </c>
      <c r="B102" s="59"/>
      <c r="C102" s="65">
        <f t="shared" si="5"/>
        <v>47.22</v>
      </c>
      <c r="D102" s="124"/>
      <c r="E102" s="155">
        <v>12410</v>
      </c>
      <c r="F102" s="146">
        <f t="shared" si="4"/>
        <v>4286</v>
      </c>
      <c r="G102" s="159">
        <f t="shared" si="3"/>
        <v>3154</v>
      </c>
      <c r="H102" s="187"/>
    </row>
    <row r="103" spans="1:8">
      <c r="A103" s="126">
        <v>242</v>
      </c>
      <c r="B103" s="59"/>
      <c r="C103" s="65">
        <f t="shared" si="5"/>
        <v>47.27</v>
      </c>
      <c r="D103" s="124"/>
      <c r="E103" s="155">
        <v>12410</v>
      </c>
      <c r="F103" s="146">
        <f t="shared" si="4"/>
        <v>4281</v>
      </c>
      <c r="G103" s="159">
        <f t="shared" si="3"/>
        <v>3150</v>
      </c>
      <c r="H103" s="187"/>
    </row>
    <row r="104" spans="1:8">
      <c r="A104" s="126">
        <v>243</v>
      </c>
      <c r="B104" s="59"/>
      <c r="C104" s="65">
        <f t="shared" si="5"/>
        <v>47.33</v>
      </c>
      <c r="D104" s="124"/>
      <c r="E104" s="155">
        <v>12410</v>
      </c>
      <c r="F104" s="146">
        <f t="shared" si="4"/>
        <v>4276</v>
      </c>
      <c r="G104" s="159">
        <f t="shared" ref="G104:G167" si="6">ROUND(12*(1/C104*E104),0)</f>
        <v>3146</v>
      </c>
      <c r="H104" s="187"/>
    </row>
    <row r="105" spans="1:8">
      <c r="A105" s="126">
        <v>244</v>
      </c>
      <c r="B105" s="59"/>
      <c r="C105" s="65">
        <f t="shared" si="5"/>
        <v>47.38</v>
      </c>
      <c r="D105" s="124"/>
      <c r="E105" s="155">
        <v>12410</v>
      </c>
      <c r="F105" s="146">
        <f t="shared" si="4"/>
        <v>4271</v>
      </c>
      <c r="G105" s="159">
        <f t="shared" si="6"/>
        <v>3143</v>
      </c>
      <c r="H105" s="187"/>
    </row>
    <row r="106" spans="1:8">
      <c r="A106" s="126">
        <v>245</v>
      </c>
      <c r="B106" s="59"/>
      <c r="C106" s="65">
        <f t="shared" si="5"/>
        <v>47.44</v>
      </c>
      <c r="D106" s="124"/>
      <c r="E106" s="155">
        <v>12410</v>
      </c>
      <c r="F106" s="146">
        <f t="shared" si="4"/>
        <v>4266</v>
      </c>
      <c r="G106" s="159">
        <f t="shared" si="6"/>
        <v>3139</v>
      </c>
      <c r="H106" s="187"/>
    </row>
    <row r="107" spans="1:8">
      <c r="A107" s="126">
        <v>246</v>
      </c>
      <c r="B107" s="59"/>
      <c r="C107" s="65">
        <f t="shared" si="5"/>
        <v>47.49</v>
      </c>
      <c r="D107" s="124"/>
      <c r="E107" s="155">
        <v>12410</v>
      </c>
      <c r="F107" s="146">
        <f t="shared" si="4"/>
        <v>4261</v>
      </c>
      <c r="G107" s="159">
        <f t="shared" si="6"/>
        <v>3136</v>
      </c>
      <c r="H107" s="187"/>
    </row>
    <row r="108" spans="1:8">
      <c r="A108" s="126">
        <v>247</v>
      </c>
      <c r="B108" s="59"/>
      <c r="C108" s="65">
        <f t="shared" si="5"/>
        <v>47.54</v>
      </c>
      <c r="D108" s="124"/>
      <c r="E108" s="155">
        <v>12410</v>
      </c>
      <c r="F108" s="146">
        <f t="shared" si="4"/>
        <v>4257</v>
      </c>
      <c r="G108" s="159">
        <f t="shared" si="6"/>
        <v>3133</v>
      </c>
      <c r="H108" s="187"/>
    </row>
    <row r="109" spans="1:8">
      <c r="A109" s="126">
        <v>248</v>
      </c>
      <c r="B109" s="59"/>
      <c r="C109" s="65">
        <f t="shared" si="5"/>
        <v>47.6</v>
      </c>
      <c r="D109" s="124"/>
      <c r="E109" s="155">
        <v>12410</v>
      </c>
      <c r="F109" s="146">
        <f t="shared" si="4"/>
        <v>4251</v>
      </c>
      <c r="G109" s="159">
        <f t="shared" si="6"/>
        <v>3129</v>
      </c>
      <c r="H109" s="187"/>
    </row>
    <row r="110" spans="1:8">
      <c r="A110" s="126">
        <v>249</v>
      </c>
      <c r="B110" s="59"/>
      <c r="C110" s="65">
        <f t="shared" si="5"/>
        <v>47.65</v>
      </c>
      <c r="D110" s="124"/>
      <c r="E110" s="155">
        <v>12410</v>
      </c>
      <c r="F110" s="146">
        <f t="shared" si="4"/>
        <v>4247</v>
      </c>
      <c r="G110" s="159">
        <f t="shared" si="6"/>
        <v>3125</v>
      </c>
      <c r="H110" s="187"/>
    </row>
    <row r="111" spans="1:8">
      <c r="A111" s="126">
        <v>250</v>
      </c>
      <c r="B111" s="59"/>
      <c r="C111" s="65">
        <f t="shared" si="5"/>
        <v>47.7</v>
      </c>
      <c r="D111" s="124"/>
      <c r="E111" s="155">
        <v>12410</v>
      </c>
      <c r="F111" s="146">
        <f t="shared" si="4"/>
        <v>4243</v>
      </c>
      <c r="G111" s="159">
        <f t="shared" si="6"/>
        <v>3122</v>
      </c>
      <c r="H111" s="187"/>
    </row>
    <row r="112" spans="1:8">
      <c r="A112" s="126">
        <v>251</v>
      </c>
      <c r="B112" s="59"/>
      <c r="C112" s="65">
        <f t="shared" si="5"/>
        <v>47.76</v>
      </c>
      <c r="D112" s="124"/>
      <c r="E112" s="155">
        <v>12410</v>
      </c>
      <c r="F112" s="146">
        <f t="shared" si="4"/>
        <v>4237</v>
      </c>
      <c r="G112" s="159">
        <f t="shared" si="6"/>
        <v>3118</v>
      </c>
      <c r="H112" s="187"/>
    </row>
    <row r="113" spans="1:8">
      <c r="A113" s="126">
        <v>252</v>
      </c>
      <c r="B113" s="59"/>
      <c r="C113" s="65">
        <f t="shared" si="5"/>
        <v>47.81</v>
      </c>
      <c r="D113" s="124"/>
      <c r="E113" s="155">
        <v>12410</v>
      </c>
      <c r="F113" s="146">
        <f t="shared" si="4"/>
        <v>4233</v>
      </c>
      <c r="G113" s="159">
        <f t="shared" si="6"/>
        <v>3115</v>
      </c>
      <c r="H113" s="187"/>
    </row>
    <row r="114" spans="1:8">
      <c r="A114" s="126">
        <v>253</v>
      </c>
      <c r="B114" s="59"/>
      <c r="C114" s="65">
        <f t="shared" si="5"/>
        <v>47.86</v>
      </c>
      <c r="D114" s="124"/>
      <c r="E114" s="155">
        <v>12410</v>
      </c>
      <c r="F114" s="146">
        <f t="shared" si="4"/>
        <v>4228</v>
      </c>
      <c r="G114" s="159">
        <f t="shared" si="6"/>
        <v>3112</v>
      </c>
      <c r="H114" s="187"/>
    </row>
    <row r="115" spans="1:8">
      <c r="A115" s="126">
        <v>254</v>
      </c>
      <c r="B115" s="59"/>
      <c r="C115" s="65">
        <f t="shared" si="5"/>
        <v>47.92</v>
      </c>
      <c r="D115" s="124"/>
      <c r="E115" s="155">
        <v>12410</v>
      </c>
      <c r="F115" s="146">
        <f t="shared" si="4"/>
        <v>4223</v>
      </c>
      <c r="G115" s="159">
        <f t="shared" si="6"/>
        <v>3108</v>
      </c>
      <c r="H115" s="187"/>
    </row>
    <row r="116" spans="1:8">
      <c r="A116" s="126">
        <v>255</v>
      </c>
      <c r="B116" s="59"/>
      <c r="C116" s="65">
        <f t="shared" si="5"/>
        <v>47.97</v>
      </c>
      <c r="D116" s="124"/>
      <c r="E116" s="155">
        <v>12410</v>
      </c>
      <c r="F116" s="146">
        <f t="shared" si="4"/>
        <v>4219</v>
      </c>
      <c r="G116" s="159">
        <f t="shared" si="6"/>
        <v>3104</v>
      </c>
      <c r="H116" s="187"/>
    </row>
    <row r="117" spans="1:8">
      <c r="A117" s="126">
        <v>256</v>
      </c>
      <c r="B117" s="59"/>
      <c r="C117" s="65">
        <f t="shared" si="5"/>
        <v>48.02</v>
      </c>
      <c r="D117" s="124"/>
      <c r="E117" s="155">
        <v>12410</v>
      </c>
      <c r="F117" s="146">
        <f t="shared" si="4"/>
        <v>4214</v>
      </c>
      <c r="G117" s="159">
        <f t="shared" si="6"/>
        <v>3101</v>
      </c>
      <c r="H117" s="187"/>
    </row>
    <row r="118" spans="1:8">
      <c r="A118" s="126">
        <v>257</v>
      </c>
      <c r="B118" s="59"/>
      <c r="C118" s="65">
        <f t="shared" si="5"/>
        <v>48.07</v>
      </c>
      <c r="D118" s="124"/>
      <c r="E118" s="155">
        <v>12410</v>
      </c>
      <c r="F118" s="146">
        <f t="shared" si="4"/>
        <v>4210</v>
      </c>
      <c r="G118" s="159">
        <f t="shared" si="6"/>
        <v>3098</v>
      </c>
      <c r="H118" s="187"/>
    </row>
    <row r="119" spans="1:8">
      <c r="A119" s="126">
        <v>258</v>
      </c>
      <c r="B119" s="59"/>
      <c r="C119" s="65">
        <f t="shared" si="5"/>
        <v>48.13</v>
      </c>
      <c r="D119" s="124"/>
      <c r="E119" s="155">
        <v>12410</v>
      </c>
      <c r="F119" s="146">
        <f t="shared" si="4"/>
        <v>4205</v>
      </c>
      <c r="G119" s="159">
        <f t="shared" si="6"/>
        <v>3094</v>
      </c>
      <c r="H119" s="187"/>
    </row>
    <row r="120" spans="1:8">
      <c r="A120" s="126">
        <v>259</v>
      </c>
      <c r="B120" s="59"/>
      <c r="C120" s="65">
        <f t="shared" si="5"/>
        <v>48.18</v>
      </c>
      <c r="D120" s="124"/>
      <c r="E120" s="155">
        <v>12410</v>
      </c>
      <c r="F120" s="146">
        <f t="shared" si="4"/>
        <v>4200</v>
      </c>
      <c r="G120" s="159">
        <f t="shared" si="6"/>
        <v>3091</v>
      </c>
      <c r="H120" s="187"/>
    </row>
    <row r="121" spans="1:8">
      <c r="A121" s="126">
        <v>260</v>
      </c>
      <c r="B121" s="59"/>
      <c r="C121" s="65">
        <f t="shared" si="5"/>
        <v>48.23</v>
      </c>
      <c r="D121" s="124"/>
      <c r="E121" s="155">
        <v>12410</v>
      </c>
      <c r="F121" s="146">
        <f t="shared" si="4"/>
        <v>4196</v>
      </c>
      <c r="G121" s="159">
        <f t="shared" si="6"/>
        <v>3088</v>
      </c>
      <c r="H121" s="187"/>
    </row>
    <row r="122" spans="1:8">
      <c r="A122" s="126">
        <v>261</v>
      </c>
      <c r="B122" s="59"/>
      <c r="C122" s="65">
        <f t="shared" si="5"/>
        <v>48.28</v>
      </c>
      <c r="D122" s="124"/>
      <c r="E122" s="155">
        <v>12410</v>
      </c>
      <c r="F122" s="146">
        <f t="shared" si="4"/>
        <v>4192</v>
      </c>
      <c r="G122" s="159">
        <f t="shared" si="6"/>
        <v>3085</v>
      </c>
      <c r="H122" s="187"/>
    </row>
    <row r="123" spans="1:8">
      <c r="A123" s="126">
        <v>262</v>
      </c>
      <c r="B123" s="59"/>
      <c r="C123" s="65">
        <f t="shared" si="5"/>
        <v>48.34</v>
      </c>
      <c r="D123" s="124"/>
      <c r="E123" s="155">
        <v>12410</v>
      </c>
      <c r="F123" s="146">
        <f t="shared" si="4"/>
        <v>4186</v>
      </c>
      <c r="G123" s="159">
        <f t="shared" si="6"/>
        <v>3081</v>
      </c>
      <c r="H123" s="187"/>
    </row>
    <row r="124" spans="1:8">
      <c r="A124" s="126">
        <v>263</v>
      </c>
      <c r="B124" s="59"/>
      <c r="C124" s="65">
        <f t="shared" si="5"/>
        <v>48.39</v>
      </c>
      <c r="D124" s="124"/>
      <c r="E124" s="155">
        <v>12410</v>
      </c>
      <c r="F124" s="146">
        <f t="shared" si="4"/>
        <v>4182</v>
      </c>
      <c r="G124" s="159">
        <f t="shared" si="6"/>
        <v>3077</v>
      </c>
      <c r="H124" s="187"/>
    </row>
    <row r="125" spans="1:8">
      <c r="A125" s="126">
        <v>264</v>
      </c>
      <c r="B125" s="59"/>
      <c r="C125" s="65">
        <f t="shared" si="5"/>
        <v>48.44</v>
      </c>
      <c r="D125" s="124"/>
      <c r="E125" s="155">
        <v>12410</v>
      </c>
      <c r="F125" s="146">
        <f t="shared" si="4"/>
        <v>4178</v>
      </c>
      <c r="G125" s="159">
        <f t="shared" si="6"/>
        <v>3074</v>
      </c>
      <c r="H125" s="187"/>
    </row>
    <row r="126" spans="1:8">
      <c r="A126" s="126">
        <v>265</v>
      </c>
      <c r="B126" s="59"/>
      <c r="C126" s="65">
        <f t="shared" si="5"/>
        <v>48.49</v>
      </c>
      <c r="D126" s="124"/>
      <c r="E126" s="155">
        <v>12410</v>
      </c>
      <c r="F126" s="146">
        <f t="shared" si="4"/>
        <v>4173</v>
      </c>
      <c r="G126" s="159">
        <f t="shared" si="6"/>
        <v>3071</v>
      </c>
      <c r="H126" s="187"/>
    </row>
    <row r="127" spans="1:8">
      <c r="A127" s="126">
        <v>266</v>
      </c>
      <c r="B127" s="59"/>
      <c r="C127" s="65">
        <f t="shared" si="5"/>
        <v>48.54</v>
      </c>
      <c r="D127" s="124"/>
      <c r="E127" s="155">
        <v>12410</v>
      </c>
      <c r="F127" s="146">
        <f t="shared" si="4"/>
        <v>4169</v>
      </c>
      <c r="G127" s="159">
        <f t="shared" si="6"/>
        <v>3068</v>
      </c>
      <c r="H127" s="187"/>
    </row>
    <row r="128" spans="1:8">
      <c r="A128" s="126">
        <v>267</v>
      </c>
      <c r="B128" s="59"/>
      <c r="C128" s="65">
        <f t="shared" si="5"/>
        <v>48.6</v>
      </c>
      <c r="D128" s="124"/>
      <c r="E128" s="155">
        <v>12410</v>
      </c>
      <c r="F128" s="146">
        <f t="shared" si="4"/>
        <v>4164</v>
      </c>
      <c r="G128" s="159">
        <f t="shared" si="6"/>
        <v>3064</v>
      </c>
      <c r="H128" s="187"/>
    </row>
    <row r="129" spans="1:8">
      <c r="A129" s="126">
        <v>268</v>
      </c>
      <c r="B129" s="59"/>
      <c r="C129" s="65">
        <f t="shared" si="5"/>
        <v>48.65</v>
      </c>
      <c r="D129" s="124"/>
      <c r="E129" s="155">
        <v>12410</v>
      </c>
      <c r="F129" s="146">
        <f t="shared" si="4"/>
        <v>4160</v>
      </c>
      <c r="G129" s="159">
        <f t="shared" si="6"/>
        <v>3061</v>
      </c>
      <c r="H129" s="187"/>
    </row>
    <row r="130" spans="1:8">
      <c r="A130" s="126">
        <v>269</v>
      </c>
      <c r="B130" s="59"/>
      <c r="C130" s="65">
        <f t="shared" si="5"/>
        <v>48.7</v>
      </c>
      <c r="D130" s="124"/>
      <c r="E130" s="155">
        <v>12410</v>
      </c>
      <c r="F130" s="146">
        <f t="shared" si="4"/>
        <v>4155</v>
      </c>
      <c r="G130" s="159">
        <f t="shared" si="6"/>
        <v>3058</v>
      </c>
      <c r="H130" s="187"/>
    </row>
    <row r="131" spans="1:8">
      <c r="A131" s="126">
        <v>270</v>
      </c>
      <c r="B131" s="59"/>
      <c r="C131" s="65">
        <f t="shared" si="5"/>
        <v>48.75</v>
      </c>
      <c r="D131" s="124"/>
      <c r="E131" s="155">
        <v>12410</v>
      </c>
      <c r="F131" s="146">
        <f t="shared" si="4"/>
        <v>4151</v>
      </c>
      <c r="G131" s="159">
        <f t="shared" si="6"/>
        <v>3055</v>
      </c>
      <c r="H131" s="187"/>
    </row>
    <row r="132" spans="1:8">
      <c r="A132" s="126">
        <v>271</v>
      </c>
      <c r="B132" s="59"/>
      <c r="C132" s="65">
        <f t="shared" si="5"/>
        <v>48.8</v>
      </c>
      <c r="D132" s="124"/>
      <c r="E132" s="155">
        <v>12410</v>
      </c>
      <c r="F132" s="146">
        <f t="shared" si="4"/>
        <v>4147</v>
      </c>
      <c r="G132" s="159">
        <f t="shared" si="6"/>
        <v>3052</v>
      </c>
      <c r="H132" s="187"/>
    </row>
    <row r="133" spans="1:8">
      <c r="A133" s="126">
        <v>272</v>
      </c>
      <c r="B133" s="59"/>
      <c r="C133" s="65">
        <f t="shared" si="5"/>
        <v>48.85</v>
      </c>
      <c r="D133" s="124"/>
      <c r="E133" s="155">
        <v>12410</v>
      </c>
      <c r="F133" s="146">
        <f t="shared" si="4"/>
        <v>4143</v>
      </c>
      <c r="G133" s="159">
        <f t="shared" si="6"/>
        <v>3049</v>
      </c>
      <c r="H133" s="187"/>
    </row>
    <row r="134" spans="1:8">
      <c r="A134" s="126">
        <v>273</v>
      </c>
      <c r="B134" s="59"/>
      <c r="C134" s="65">
        <f t="shared" si="5"/>
        <v>48.9</v>
      </c>
      <c r="D134" s="124"/>
      <c r="E134" s="155">
        <v>12410</v>
      </c>
      <c r="F134" s="146">
        <f t="shared" si="4"/>
        <v>4138</v>
      </c>
      <c r="G134" s="159">
        <f t="shared" si="6"/>
        <v>3045</v>
      </c>
      <c r="H134" s="187"/>
    </row>
    <row r="135" spans="1:8">
      <c r="A135" s="126">
        <v>274</v>
      </c>
      <c r="B135" s="59"/>
      <c r="C135" s="65">
        <f t="shared" si="5"/>
        <v>48.95</v>
      </c>
      <c r="D135" s="124"/>
      <c r="E135" s="155">
        <v>12410</v>
      </c>
      <c r="F135" s="146">
        <f t="shared" si="4"/>
        <v>4134</v>
      </c>
      <c r="G135" s="159">
        <f t="shared" si="6"/>
        <v>3042</v>
      </c>
      <c r="H135" s="187"/>
    </row>
    <row r="136" spans="1:8">
      <c r="A136" s="126">
        <v>275</v>
      </c>
      <c r="B136" s="59"/>
      <c r="C136" s="65">
        <f t="shared" si="5"/>
        <v>49.01</v>
      </c>
      <c r="D136" s="124"/>
      <c r="E136" s="155">
        <v>12410</v>
      </c>
      <c r="F136" s="146">
        <f t="shared" si="4"/>
        <v>4129</v>
      </c>
      <c r="G136" s="159">
        <f t="shared" si="6"/>
        <v>3039</v>
      </c>
      <c r="H136" s="187"/>
    </row>
    <row r="137" spans="1:8">
      <c r="A137" s="126">
        <v>276</v>
      </c>
      <c r="B137" s="59"/>
      <c r="C137" s="65">
        <f t="shared" si="5"/>
        <v>49.06</v>
      </c>
      <c r="D137" s="124"/>
      <c r="E137" s="155">
        <v>12410</v>
      </c>
      <c r="F137" s="146">
        <f t="shared" si="4"/>
        <v>4125</v>
      </c>
      <c r="G137" s="159">
        <f t="shared" si="6"/>
        <v>3035</v>
      </c>
      <c r="H137" s="187"/>
    </row>
    <row r="138" spans="1:8">
      <c r="A138" s="126">
        <v>277</v>
      </c>
      <c r="B138" s="59"/>
      <c r="C138" s="65">
        <f t="shared" si="5"/>
        <v>49.11</v>
      </c>
      <c r="D138" s="124"/>
      <c r="E138" s="155">
        <v>12410</v>
      </c>
      <c r="F138" s="146">
        <f t="shared" si="4"/>
        <v>4121</v>
      </c>
      <c r="G138" s="159">
        <f t="shared" si="6"/>
        <v>3032</v>
      </c>
      <c r="H138" s="187"/>
    </row>
    <row r="139" spans="1:8">
      <c r="A139" s="126">
        <v>278</v>
      </c>
      <c r="B139" s="59"/>
      <c r="C139" s="65">
        <f t="shared" si="5"/>
        <v>49.16</v>
      </c>
      <c r="D139" s="124"/>
      <c r="E139" s="155">
        <v>12410</v>
      </c>
      <c r="F139" s="146">
        <f t="shared" si="4"/>
        <v>4117</v>
      </c>
      <c r="G139" s="159">
        <f t="shared" si="6"/>
        <v>3029</v>
      </c>
      <c r="H139" s="187"/>
    </row>
    <row r="140" spans="1:8">
      <c r="A140" s="126">
        <v>279</v>
      </c>
      <c r="B140" s="59"/>
      <c r="C140" s="65">
        <f t="shared" si="5"/>
        <v>49.21</v>
      </c>
      <c r="D140" s="124"/>
      <c r="E140" s="155">
        <v>12410</v>
      </c>
      <c r="F140" s="146">
        <f t="shared" si="4"/>
        <v>4112</v>
      </c>
      <c r="G140" s="159">
        <f t="shared" si="6"/>
        <v>3026</v>
      </c>
      <c r="H140" s="187"/>
    </row>
    <row r="141" spans="1:8">
      <c r="A141" s="126">
        <v>280</v>
      </c>
      <c r="B141" s="59"/>
      <c r="C141" s="65">
        <f t="shared" si="5"/>
        <v>49.26</v>
      </c>
      <c r="D141" s="124"/>
      <c r="E141" s="155">
        <v>12410</v>
      </c>
      <c r="F141" s="146">
        <f t="shared" si="4"/>
        <v>4108</v>
      </c>
      <c r="G141" s="159">
        <f t="shared" si="6"/>
        <v>3023</v>
      </c>
      <c r="H141" s="187"/>
    </row>
    <row r="142" spans="1:8">
      <c r="A142" s="126">
        <v>281</v>
      </c>
      <c r="B142" s="59"/>
      <c r="C142" s="65">
        <f t="shared" si="5"/>
        <v>49.31</v>
      </c>
      <c r="D142" s="124"/>
      <c r="E142" s="155">
        <v>12410</v>
      </c>
      <c r="F142" s="146">
        <f t="shared" ref="F142:F205" si="7">ROUND(12*1.3589*(1/C142*E142)+H142,0)</f>
        <v>4104</v>
      </c>
      <c r="G142" s="159">
        <f t="shared" si="6"/>
        <v>3020</v>
      </c>
      <c r="H142" s="187"/>
    </row>
    <row r="143" spans="1:8">
      <c r="A143" s="126">
        <v>282</v>
      </c>
      <c r="B143" s="59"/>
      <c r="C143" s="65">
        <f t="shared" ref="C143:C206" si="8">ROUND((-0.0000491*POWER(A143,2)+0.0818939*A143+34)*0.928,2)</f>
        <v>49.36</v>
      </c>
      <c r="D143" s="124"/>
      <c r="E143" s="155">
        <v>12410</v>
      </c>
      <c r="F143" s="146">
        <f t="shared" si="7"/>
        <v>4100</v>
      </c>
      <c r="G143" s="159">
        <f t="shared" si="6"/>
        <v>3017</v>
      </c>
      <c r="H143" s="187"/>
    </row>
    <row r="144" spans="1:8">
      <c r="A144" s="126">
        <v>283</v>
      </c>
      <c r="B144" s="59"/>
      <c r="C144" s="65">
        <f t="shared" si="8"/>
        <v>49.41</v>
      </c>
      <c r="D144" s="124"/>
      <c r="E144" s="155">
        <v>12410</v>
      </c>
      <c r="F144" s="146">
        <f t="shared" si="7"/>
        <v>4096</v>
      </c>
      <c r="G144" s="159">
        <f t="shared" si="6"/>
        <v>3014</v>
      </c>
      <c r="H144" s="187"/>
    </row>
    <row r="145" spans="1:8">
      <c r="A145" s="126">
        <v>284</v>
      </c>
      <c r="B145" s="59"/>
      <c r="C145" s="65">
        <f t="shared" si="8"/>
        <v>49.46</v>
      </c>
      <c r="D145" s="124"/>
      <c r="E145" s="155">
        <v>12410</v>
      </c>
      <c r="F145" s="146">
        <f t="shared" si="7"/>
        <v>4092</v>
      </c>
      <c r="G145" s="159">
        <f t="shared" si="6"/>
        <v>3011</v>
      </c>
      <c r="H145" s="187"/>
    </row>
    <row r="146" spans="1:8">
      <c r="A146" s="126">
        <v>285</v>
      </c>
      <c r="B146" s="59"/>
      <c r="C146" s="65">
        <f t="shared" si="8"/>
        <v>49.51</v>
      </c>
      <c r="D146" s="124"/>
      <c r="E146" s="155">
        <v>12410</v>
      </c>
      <c r="F146" s="146">
        <f t="shared" si="7"/>
        <v>4087</v>
      </c>
      <c r="G146" s="159">
        <f t="shared" si="6"/>
        <v>3008</v>
      </c>
      <c r="H146" s="187"/>
    </row>
    <row r="147" spans="1:8">
      <c r="A147" s="126">
        <v>286</v>
      </c>
      <c r="B147" s="59"/>
      <c r="C147" s="65">
        <f t="shared" si="8"/>
        <v>49.56</v>
      </c>
      <c r="D147" s="124"/>
      <c r="E147" s="155">
        <v>12410</v>
      </c>
      <c r="F147" s="146">
        <f t="shared" si="7"/>
        <v>4083</v>
      </c>
      <c r="G147" s="159">
        <f t="shared" si="6"/>
        <v>3005</v>
      </c>
      <c r="H147" s="187"/>
    </row>
    <row r="148" spans="1:8">
      <c r="A148" s="126">
        <v>287</v>
      </c>
      <c r="B148" s="59"/>
      <c r="C148" s="65">
        <f t="shared" si="8"/>
        <v>49.61</v>
      </c>
      <c r="D148" s="124"/>
      <c r="E148" s="155">
        <v>12410</v>
      </c>
      <c r="F148" s="146">
        <f t="shared" si="7"/>
        <v>4079</v>
      </c>
      <c r="G148" s="159">
        <f t="shared" si="6"/>
        <v>3002</v>
      </c>
      <c r="H148" s="187"/>
    </row>
    <row r="149" spans="1:8">
      <c r="A149" s="126">
        <v>288</v>
      </c>
      <c r="B149" s="59"/>
      <c r="C149" s="65">
        <f t="shared" si="8"/>
        <v>49.66</v>
      </c>
      <c r="D149" s="124"/>
      <c r="E149" s="155">
        <v>12410</v>
      </c>
      <c r="F149" s="146">
        <f t="shared" si="7"/>
        <v>4075</v>
      </c>
      <c r="G149" s="159">
        <f t="shared" si="6"/>
        <v>2999</v>
      </c>
      <c r="H149" s="187"/>
    </row>
    <row r="150" spans="1:8">
      <c r="A150" s="126">
        <v>289</v>
      </c>
      <c r="B150" s="59"/>
      <c r="C150" s="65">
        <f t="shared" si="8"/>
        <v>49.71</v>
      </c>
      <c r="D150" s="124"/>
      <c r="E150" s="155">
        <v>12410</v>
      </c>
      <c r="F150" s="146">
        <f t="shared" si="7"/>
        <v>4071</v>
      </c>
      <c r="G150" s="159">
        <f t="shared" si="6"/>
        <v>2996</v>
      </c>
      <c r="H150" s="187"/>
    </row>
    <row r="151" spans="1:8">
      <c r="A151" s="126">
        <v>290</v>
      </c>
      <c r="B151" s="59"/>
      <c r="C151" s="65">
        <f t="shared" si="8"/>
        <v>49.76</v>
      </c>
      <c r="D151" s="124"/>
      <c r="E151" s="155">
        <v>12410</v>
      </c>
      <c r="F151" s="146">
        <f t="shared" si="7"/>
        <v>4067</v>
      </c>
      <c r="G151" s="159">
        <f t="shared" si="6"/>
        <v>2993</v>
      </c>
      <c r="H151" s="187"/>
    </row>
    <row r="152" spans="1:8">
      <c r="A152" s="126">
        <v>291</v>
      </c>
      <c r="B152" s="59"/>
      <c r="C152" s="65">
        <f t="shared" si="8"/>
        <v>49.81</v>
      </c>
      <c r="D152" s="124"/>
      <c r="E152" s="155">
        <v>12410</v>
      </c>
      <c r="F152" s="146">
        <f t="shared" si="7"/>
        <v>4063</v>
      </c>
      <c r="G152" s="159">
        <f t="shared" si="6"/>
        <v>2990</v>
      </c>
      <c r="H152" s="187"/>
    </row>
    <row r="153" spans="1:8">
      <c r="A153" s="126">
        <v>292</v>
      </c>
      <c r="B153" s="59"/>
      <c r="C153" s="65">
        <f t="shared" si="8"/>
        <v>49.86</v>
      </c>
      <c r="D153" s="124"/>
      <c r="E153" s="155">
        <v>12410</v>
      </c>
      <c r="F153" s="146">
        <f t="shared" si="7"/>
        <v>4059</v>
      </c>
      <c r="G153" s="159">
        <f t="shared" si="6"/>
        <v>2987</v>
      </c>
      <c r="H153" s="187"/>
    </row>
    <row r="154" spans="1:8">
      <c r="A154" s="126">
        <v>293</v>
      </c>
      <c r="B154" s="59"/>
      <c r="C154" s="65">
        <f t="shared" si="8"/>
        <v>49.91</v>
      </c>
      <c r="D154" s="124"/>
      <c r="E154" s="155">
        <v>12410</v>
      </c>
      <c r="F154" s="146">
        <f t="shared" si="7"/>
        <v>4055</v>
      </c>
      <c r="G154" s="159">
        <f t="shared" si="6"/>
        <v>2984</v>
      </c>
      <c r="H154" s="187"/>
    </row>
    <row r="155" spans="1:8">
      <c r="A155" s="126">
        <v>294</v>
      </c>
      <c r="B155" s="59"/>
      <c r="C155" s="65">
        <f t="shared" si="8"/>
        <v>49.96</v>
      </c>
      <c r="D155" s="124"/>
      <c r="E155" s="155">
        <v>12410</v>
      </c>
      <c r="F155" s="146">
        <f t="shared" si="7"/>
        <v>4051</v>
      </c>
      <c r="G155" s="159">
        <f t="shared" si="6"/>
        <v>2981</v>
      </c>
      <c r="H155" s="187"/>
    </row>
    <row r="156" spans="1:8">
      <c r="A156" s="126">
        <v>295</v>
      </c>
      <c r="B156" s="59"/>
      <c r="C156" s="65">
        <f t="shared" si="8"/>
        <v>50.01</v>
      </c>
      <c r="D156" s="124"/>
      <c r="E156" s="155">
        <v>12410</v>
      </c>
      <c r="F156" s="146">
        <f t="shared" si="7"/>
        <v>4047</v>
      </c>
      <c r="G156" s="159">
        <f t="shared" si="6"/>
        <v>2978</v>
      </c>
      <c r="H156" s="187"/>
    </row>
    <row r="157" spans="1:8">
      <c r="A157" s="126">
        <v>296</v>
      </c>
      <c r="B157" s="59"/>
      <c r="C157" s="65">
        <f t="shared" si="8"/>
        <v>50.06</v>
      </c>
      <c r="D157" s="124"/>
      <c r="E157" s="155">
        <v>12410</v>
      </c>
      <c r="F157" s="146">
        <f t="shared" si="7"/>
        <v>4042</v>
      </c>
      <c r="G157" s="159">
        <f t="shared" si="6"/>
        <v>2975</v>
      </c>
      <c r="H157" s="187"/>
    </row>
    <row r="158" spans="1:8">
      <c r="A158" s="126">
        <v>297</v>
      </c>
      <c r="B158" s="59"/>
      <c r="C158" s="65">
        <f t="shared" si="8"/>
        <v>50.1</v>
      </c>
      <c r="D158" s="124"/>
      <c r="E158" s="155">
        <v>12410</v>
      </c>
      <c r="F158" s="146">
        <f t="shared" si="7"/>
        <v>4039</v>
      </c>
      <c r="G158" s="159">
        <f t="shared" si="6"/>
        <v>2972</v>
      </c>
      <c r="H158" s="187"/>
    </row>
    <row r="159" spans="1:8">
      <c r="A159" s="126">
        <v>298</v>
      </c>
      <c r="B159" s="59"/>
      <c r="C159" s="65">
        <f t="shared" si="8"/>
        <v>50.15</v>
      </c>
      <c r="D159" s="124"/>
      <c r="E159" s="155">
        <v>12410</v>
      </c>
      <c r="F159" s="146">
        <f t="shared" si="7"/>
        <v>4035</v>
      </c>
      <c r="G159" s="159">
        <f t="shared" si="6"/>
        <v>2969</v>
      </c>
      <c r="H159" s="187"/>
    </row>
    <row r="160" spans="1:8">
      <c r="A160" s="126">
        <v>299</v>
      </c>
      <c r="B160" s="59"/>
      <c r="C160" s="65">
        <f t="shared" si="8"/>
        <v>50.2</v>
      </c>
      <c r="D160" s="124"/>
      <c r="E160" s="155">
        <v>12410</v>
      </c>
      <c r="F160" s="146">
        <f t="shared" si="7"/>
        <v>4031</v>
      </c>
      <c r="G160" s="159">
        <f t="shared" si="6"/>
        <v>2967</v>
      </c>
      <c r="H160" s="187"/>
    </row>
    <row r="161" spans="1:8">
      <c r="A161" s="126">
        <v>300</v>
      </c>
      <c r="B161" s="59"/>
      <c r="C161" s="65">
        <f t="shared" si="8"/>
        <v>50.25</v>
      </c>
      <c r="D161" s="124"/>
      <c r="E161" s="155">
        <v>12410</v>
      </c>
      <c r="F161" s="146">
        <f t="shared" si="7"/>
        <v>4027</v>
      </c>
      <c r="G161" s="159">
        <f t="shared" si="6"/>
        <v>2964</v>
      </c>
      <c r="H161" s="187"/>
    </row>
    <row r="162" spans="1:8">
      <c r="A162" s="126">
        <v>301</v>
      </c>
      <c r="B162" s="59"/>
      <c r="C162" s="65">
        <f t="shared" si="8"/>
        <v>50.3</v>
      </c>
      <c r="D162" s="124"/>
      <c r="E162" s="155">
        <v>12410</v>
      </c>
      <c r="F162" s="146">
        <f t="shared" si="7"/>
        <v>4023</v>
      </c>
      <c r="G162" s="159">
        <f t="shared" si="6"/>
        <v>2961</v>
      </c>
      <c r="H162" s="187"/>
    </row>
    <row r="163" spans="1:8">
      <c r="A163" s="126">
        <v>302</v>
      </c>
      <c r="B163" s="59"/>
      <c r="C163" s="65">
        <f t="shared" si="8"/>
        <v>50.35</v>
      </c>
      <c r="D163" s="124"/>
      <c r="E163" s="155">
        <v>12410</v>
      </c>
      <c r="F163" s="146">
        <f t="shared" si="7"/>
        <v>4019</v>
      </c>
      <c r="G163" s="159">
        <f t="shared" si="6"/>
        <v>2958</v>
      </c>
      <c r="H163" s="187"/>
    </row>
    <row r="164" spans="1:8">
      <c r="A164" s="126">
        <v>303</v>
      </c>
      <c r="B164" s="59"/>
      <c r="C164" s="65">
        <f t="shared" si="8"/>
        <v>50.4</v>
      </c>
      <c r="D164" s="124"/>
      <c r="E164" s="155">
        <v>12410</v>
      </c>
      <c r="F164" s="146">
        <f t="shared" si="7"/>
        <v>4015</v>
      </c>
      <c r="G164" s="159">
        <f t="shared" si="6"/>
        <v>2955</v>
      </c>
      <c r="H164" s="187"/>
    </row>
    <row r="165" spans="1:8">
      <c r="A165" s="126">
        <v>304</v>
      </c>
      <c r="B165" s="59"/>
      <c r="C165" s="65">
        <f t="shared" si="8"/>
        <v>50.44</v>
      </c>
      <c r="D165" s="124"/>
      <c r="E165" s="155">
        <v>12410</v>
      </c>
      <c r="F165" s="146">
        <f t="shared" si="7"/>
        <v>4012</v>
      </c>
      <c r="G165" s="159">
        <f t="shared" si="6"/>
        <v>2952</v>
      </c>
      <c r="H165" s="187"/>
    </row>
    <row r="166" spans="1:8">
      <c r="A166" s="126">
        <v>305</v>
      </c>
      <c r="B166" s="59"/>
      <c r="C166" s="65">
        <f t="shared" si="8"/>
        <v>50.49</v>
      </c>
      <c r="D166" s="124"/>
      <c r="E166" s="155">
        <v>12410</v>
      </c>
      <c r="F166" s="146">
        <f t="shared" si="7"/>
        <v>4008</v>
      </c>
      <c r="G166" s="159">
        <f t="shared" si="6"/>
        <v>2949</v>
      </c>
      <c r="H166" s="187"/>
    </row>
    <row r="167" spans="1:8">
      <c r="A167" s="126">
        <v>306</v>
      </c>
      <c r="B167" s="59"/>
      <c r="C167" s="65">
        <f t="shared" si="8"/>
        <v>50.54</v>
      </c>
      <c r="D167" s="124"/>
      <c r="E167" s="155">
        <v>12410</v>
      </c>
      <c r="F167" s="146">
        <f t="shared" si="7"/>
        <v>4004</v>
      </c>
      <c r="G167" s="159">
        <f t="shared" si="6"/>
        <v>2947</v>
      </c>
      <c r="H167" s="187"/>
    </row>
    <row r="168" spans="1:8">
      <c r="A168" s="126">
        <v>307</v>
      </c>
      <c r="B168" s="59"/>
      <c r="C168" s="65">
        <f t="shared" si="8"/>
        <v>50.59</v>
      </c>
      <c r="D168" s="124"/>
      <c r="E168" s="155">
        <v>12410</v>
      </c>
      <c r="F168" s="146">
        <f t="shared" si="7"/>
        <v>4000</v>
      </c>
      <c r="G168" s="159">
        <f t="shared" ref="G168:G231" si="9">ROUND(12*(1/C168*E168),0)</f>
        <v>2944</v>
      </c>
      <c r="H168" s="187"/>
    </row>
    <row r="169" spans="1:8">
      <c r="A169" s="126">
        <v>308</v>
      </c>
      <c r="B169" s="59"/>
      <c r="C169" s="65">
        <f t="shared" si="8"/>
        <v>50.64</v>
      </c>
      <c r="D169" s="124"/>
      <c r="E169" s="155">
        <v>12410</v>
      </c>
      <c r="F169" s="146">
        <f t="shared" si="7"/>
        <v>3996</v>
      </c>
      <c r="G169" s="159">
        <f t="shared" si="9"/>
        <v>2941</v>
      </c>
      <c r="H169" s="187"/>
    </row>
    <row r="170" spans="1:8">
      <c r="A170" s="126">
        <v>309</v>
      </c>
      <c r="B170" s="59"/>
      <c r="C170" s="65">
        <f t="shared" si="8"/>
        <v>50.68</v>
      </c>
      <c r="D170" s="124"/>
      <c r="E170" s="155">
        <v>12410</v>
      </c>
      <c r="F170" s="146">
        <f t="shared" si="7"/>
        <v>3993</v>
      </c>
      <c r="G170" s="159">
        <f t="shared" si="9"/>
        <v>2938</v>
      </c>
      <c r="H170" s="187"/>
    </row>
    <row r="171" spans="1:8">
      <c r="A171" s="126">
        <v>310</v>
      </c>
      <c r="B171" s="59"/>
      <c r="C171" s="65">
        <f t="shared" si="8"/>
        <v>50.73</v>
      </c>
      <c r="D171" s="124"/>
      <c r="E171" s="155">
        <v>12410</v>
      </c>
      <c r="F171" s="146">
        <f t="shared" si="7"/>
        <v>3989</v>
      </c>
      <c r="G171" s="159">
        <f t="shared" si="9"/>
        <v>2936</v>
      </c>
      <c r="H171" s="187"/>
    </row>
    <row r="172" spans="1:8">
      <c r="A172" s="126">
        <v>311</v>
      </c>
      <c r="B172" s="59"/>
      <c r="C172" s="65">
        <f t="shared" si="8"/>
        <v>50.78</v>
      </c>
      <c r="D172" s="124"/>
      <c r="E172" s="155">
        <v>12410</v>
      </c>
      <c r="F172" s="146">
        <f t="shared" si="7"/>
        <v>3985</v>
      </c>
      <c r="G172" s="159">
        <f t="shared" si="9"/>
        <v>2933</v>
      </c>
      <c r="H172" s="187"/>
    </row>
    <row r="173" spans="1:8">
      <c r="A173" s="126">
        <v>312</v>
      </c>
      <c r="B173" s="59"/>
      <c r="C173" s="65">
        <f t="shared" si="8"/>
        <v>50.83</v>
      </c>
      <c r="D173" s="124"/>
      <c r="E173" s="155">
        <v>12410</v>
      </c>
      <c r="F173" s="146">
        <f t="shared" si="7"/>
        <v>3981</v>
      </c>
      <c r="G173" s="159">
        <f t="shared" si="9"/>
        <v>2930</v>
      </c>
      <c r="H173" s="187"/>
    </row>
    <row r="174" spans="1:8">
      <c r="A174" s="126">
        <v>313</v>
      </c>
      <c r="B174" s="59"/>
      <c r="C174" s="65">
        <f t="shared" si="8"/>
        <v>50.88</v>
      </c>
      <c r="D174" s="124"/>
      <c r="E174" s="155">
        <v>12410</v>
      </c>
      <c r="F174" s="146">
        <f t="shared" si="7"/>
        <v>3977</v>
      </c>
      <c r="G174" s="159">
        <f t="shared" si="9"/>
        <v>2927</v>
      </c>
      <c r="H174" s="187"/>
    </row>
    <row r="175" spans="1:8">
      <c r="A175" s="126">
        <v>314</v>
      </c>
      <c r="B175" s="59"/>
      <c r="C175" s="65">
        <f t="shared" si="8"/>
        <v>50.92</v>
      </c>
      <c r="D175" s="124"/>
      <c r="E175" s="155">
        <v>12410</v>
      </c>
      <c r="F175" s="146">
        <f t="shared" si="7"/>
        <v>3974</v>
      </c>
      <c r="G175" s="159">
        <f t="shared" si="9"/>
        <v>2925</v>
      </c>
      <c r="H175" s="187"/>
    </row>
    <row r="176" spans="1:8">
      <c r="A176" s="126">
        <v>315</v>
      </c>
      <c r="B176" s="59"/>
      <c r="C176" s="65">
        <f t="shared" si="8"/>
        <v>50.97</v>
      </c>
      <c r="D176" s="124"/>
      <c r="E176" s="155">
        <v>12410</v>
      </c>
      <c r="F176" s="146">
        <f t="shared" si="7"/>
        <v>3970</v>
      </c>
      <c r="G176" s="159">
        <f t="shared" si="9"/>
        <v>2922</v>
      </c>
      <c r="H176" s="187"/>
    </row>
    <row r="177" spans="1:8">
      <c r="A177" s="126">
        <v>316</v>
      </c>
      <c r="B177" s="59"/>
      <c r="C177" s="65">
        <f t="shared" si="8"/>
        <v>51.02</v>
      </c>
      <c r="D177" s="124"/>
      <c r="E177" s="155">
        <v>12410</v>
      </c>
      <c r="F177" s="146">
        <f t="shared" si="7"/>
        <v>3966</v>
      </c>
      <c r="G177" s="159">
        <f t="shared" si="9"/>
        <v>2919</v>
      </c>
      <c r="H177" s="187"/>
    </row>
    <row r="178" spans="1:8">
      <c r="A178" s="126">
        <v>317</v>
      </c>
      <c r="B178" s="59"/>
      <c r="C178" s="65">
        <f t="shared" si="8"/>
        <v>51.06</v>
      </c>
      <c r="D178" s="124"/>
      <c r="E178" s="155">
        <v>12410</v>
      </c>
      <c r="F178" s="146">
        <f t="shared" si="7"/>
        <v>3963</v>
      </c>
      <c r="G178" s="159">
        <f t="shared" si="9"/>
        <v>2917</v>
      </c>
      <c r="H178" s="187"/>
    </row>
    <row r="179" spans="1:8">
      <c r="A179" s="126">
        <v>318</v>
      </c>
      <c r="B179" s="59"/>
      <c r="C179" s="65">
        <f t="shared" si="8"/>
        <v>51.11</v>
      </c>
      <c r="D179" s="124"/>
      <c r="E179" s="155">
        <v>12410</v>
      </c>
      <c r="F179" s="146">
        <f t="shared" si="7"/>
        <v>3959</v>
      </c>
      <c r="G179" s="159">
        <f t="shared" si="9"/>
        <v>2914</v>
      </c>
      <c r="H179" s="187"/>
    </row>
    <row r="180" spans="1:8">
      <c r="A180" s="126">
        <v>319</v>
      </c>
      <c r="B180" s="59"/>
      <c r="C180" s="65">
        <f t="shared" si="8"/>
        <v>51.16</v>
      </c>
      <c r="D180" s="124"/>
      <c r="E180" s="155">
        <v>12410</v>
      </c>
      <c r="F180" s="146">
        <f t="shared" si="7"/>
        <v>3956</v>
      </c>
      <c r="G180" s="159">
        <f t="shared" si="9"/>
        <v>2911</v>
      </c>
      <c r="H180" s="187"/>
    </row>
    <row r="181" spans="1:8">
      <c r="A181" s="126">
        <v>320</v>
      </c>
      <c r="B181" s="59"/>
      <c r="C181" s="65">
        <f t="shared" si="8"/>
        <v>51.21</v>
      </c>
      <c r="D181" s="124"/>
      <c r="E181" s="155">
        <v>12410</v>
      </c>
      <c r="F181" s="146">
        <f t="shared" si="7"/>
        <v>3952</v>
      </c>
      <c r="G181" s="159">
        <f t="shared" si="9"/>
        <v>2908</v>
      </c>
      <c r="H181" s="187"/>
    </row>
    <row r="182" spans="1:8">
      <c r="A182" s="126">
        <v>321</v>
      </c>
      <c r="B182" s="59"/>
      <c r="C182" s="65">
        <f t="shared" si="8"/>
        <v>51.25</v>
      </c>
      <c r="D182" s="124"/>
      <c r="E182" s="155">
        <v>12410</v>
      </c>
      <c r="F182" s="146">
        <f t="shared" si="7"/>
        <v>3949</v>
      </c>
      <c r="G182" s="159">
        <f t="shared" si="9"/>
        <v>2906</v>
      </c>
      <c r="H182" s="187"/>
    </row>
    <row r="183" spans="1:8">
      <c r="A183" s="126">
        <v>322</v>
      </c>
      <c r="B183" s="59"/>
      <c r="C183" s="65">
        <f t="shared" si="8"/>
        <v>51.3</v>
      </c>
      <c r="D183" s="124"/>
      <c r="E183" s="155">
        <v>12410</v>
      </c>
      <c r="F183" s="146">
        <f t="shared" si="7"/>
        <v>3945</v>
      </c>
      <c r="G183" s="159">
        <f t="shared" si="9"/>
        <v>2903</v>
      </c>
      <c r="H183" s="187"/>
    </row>
    <row r="184" spans="1:8">
      <c r="A184" s="126">
        <v>323</v>
      </c>
      <c r="B184" s="59"/>
      <c r="C184" s="65">
        <f t="shared" si="8"/>
        <v>51.35</v>
      </c>
      <c r="D184" s="124"/>
      <c r="E184" s="155">
        <v>12410</v>
      </c>
      <c r="F184" s="146">
        <f t="shared" si="7"/>
        <v>3941</v>
      </c>
      <c r="G184" s="159">
        <f t="shared" si="9"/>
        <v>2900</v>
      </c>
      <c r="H184" s="187"/>
    </row>
    <row r="185" spans="1:8">
      <c r="A185" s="126">
        <v>324</v>
      </c>
      <c r="B185" s="59"/>
      <c r="C185" s="65">
        <f t="shared" si="8"/>
        <v>51.39</v>
      </c>
      <c r="D185" s="124"/>
      <c r="E185" s="155">
        <v>12410</v>
      </c>
      <c r="F185" s="146">
        <f t="shared" si="7"/>
        <v>3938</v>
      </c>
      <c r="G185" s="159">
        <f t="shared" si="9"/>
        <v>2898</v>
      </c>
      <c r="H185" s="187"/>
    </row>
    <row r="186" spans="1:8">
      <c r="A186" s="126">
        <v>325</v>
      </c>
      <c r="B186" s="59"/>
      <c r="C186" s="65">
        <f t="shared" si="8"/>
        <v>51.44</v>
      </c>
      <c r="D186" s="124"/>
      <c r="E186" s="155">
        <v>12410</v>
      </c>
      <c r="F186" s="146">
        <f t="shared" si="7"/>
        <v>3934</v>
      </c>
      <c r="G186" s="159">
        <f t="shared" si="9"/>
        <v>2895</v>
      </c>
      <c r="H186" s="187"/>
    </row>
    <row r="187" spans="1:8">
      <c r="A187" s="126">
        <v>326</v>
      </c>
      <c r="B187" s="59"/>
      <c r="C187" s="65">
        <f t="shared" si="8"/>
        <v>51.48</v>
      </c>
      <c r="D187" s="124"/>
      <c r="E187" s="155">
        <v>12410</v>
      </c>
      <c r="F187" s="146">
        <f t="shared" si="7"/>
        <v>3931</v>
      </c>
      <c r="G187" s="159">
        <f t="shared" si="9"/>
        <v>2893</v>
      </c>
      <c r="H187" s="187"/>
    </row>
    <row r="188" spans="1:8">
      <c r="A188" s="126">
        <v>327</v>
      </c>
      <c r="B188" s="59"/>
      <c r="C188" s="65">
        <f t="shared" si="8"/>
        <v>51.53</v>
      </c>
      <c r="D188" s="124"/>
      <c r="E188" s="155">
        <v>12410</v>
      </c>
      <c r="F188" s="146">
        <f t="shared" si="7"/>
        <v>3927</v>
      </c>
      <c r="G188" s="159">
        <f t="shared" si="9"/>
        <v>2890</v>
      </c>
      <c r="H188" s="187"/>
    </row>
    <row r="189" spans="1:8">
      <c r="A189" s="126">
        <v>328</v>
      </c>
      <c r="B189" s="59"/>
      <c r="C189" s="65">
        <f t="shared" si="8"/>
        <v>51.58</v>
      </c>
      <c r="D189" s="124"/>
      <c r="E189" s="155">
        <v>12410</v>
      </c>
      <c r="F189" s="146">
        <f t="shared" si="7"/>
        <v>3923</v>
      </c>
      <c r="G189" s="159">
        <f t="shared" si="9"/>
        <v>2887</v>
      </c>
      <c r="H189" s="187"/>
    </row>
    <row r="190" spans="1:8">
      <c r="A190" s="126">
        <v>329</v>
      </c>
      <c r="B190" s="59"/>
      <c r="C190" s="65">
        <f t="shared" si="8"/>
        <v>51.62</v>
      </c>
      <c r="D190" s="124"/>
      <c r="E190" s="155">
        <v>12410</v>
      </c>
      <c r="F190" s="146">
        <f t="shared" si="7"/>
        <v>3920</v>
      </c>
      <c r="G190" s="159">
        <f t="shared" si="9"/>
        <v>2885</v>
      </c>
      <c r="H190" s="187"/>
    </row>
    <row r="191" spans="1:8">
      <c r="A191" s="126">
        <v>330</v>
      </c>
      <c r="B191" s="59"/>
      <c r="C191" s="65">
        <f t="shared" si="8"/>
        <v>51.67</v>
      </c>
      <c r="D191" s="124"/>
      <c r="E191" s="155">
        <v>12410</v>
      </c>
      <c r="F191" s="146">
        <f t="shared" si="7"/>
        <v>3917</v>
      </c>
      <c r="G191" s="159">
        <f t="shared" si="9"/>
        <v>2882</v>
      </c>
      <c r="H191" s="187"/>
    </row>
    <row r="192" spans="1:8">
      <c r="A192" s="126">
        <v>331</v>
      </c>
      <c r="B192" s="59"/>
      <c r="C192" s="65">
        <f t="shared" si="8"/>
        <v>51.72</v>
      </c>
      <c r="D192" s="124"/>
      <c r="E192" s="155">
        <v>12410</v>
      </c>
      <c r="F192" s="146">
        <f t="shared" si="7"/>
        <v>3913</v>
      </c>
      <c r="G192" s="159">
        <f t="shared" si="9"/>
        <v>2879</v>
      </c>
      <c r="H192" s="187"/>
    </row>
    <row r="193" spans="1:8">
      <c r="A193" s="126">
        <v>332</v>
      </c>
      <c r="B193" s="59"/>
      <c r="C193" s="65">
        <f t="shared" si="8"/>
        <v>51.76</v>
      </c>
      <c r="D193" s="124"/>
      <c r="E193" s="155">
        <v>12410</v>
      </c>
      <c r="F193" s="146">
        <f t="shared" si="7"/>
        <v>3910</v>
      </c>
      <c r="G193" s="159">
        <f t="shared" si="9"/>
        <v>2877</v>
      </c>
      <c r="H193" s="187"/>
    </row>
    <row r="194" spans="1:8">
      <c r="A194" s="126">
        <v>333</v>
      </c>
      <c r="B194" s="59"/>
      <c r="C194" s="65">
        <f t="shared" si="8"/>
        <v>51.81</v>
      </c>
      <c r="D194" s="124"/>
      <c r="E194" s="155">
        <v>12410</v>
      </c>
      <c r="F194" s="146">
        <f t="shared" si="7"/>
        <v>3906</v>
      </c>
      <c r="G194" s="159">
        <f t="shared" si="9"/>
        <v>2874</v>
      </c>
      <c r="H194" s="187"/>
    </row>
    <row r="195" spans="1:8">
      <c r="A195" s="126">
        <v>334</v>
      </c>
      <c r="B195" s="59"/>
      <c r="C195" s="65">
        <f t="shared" si="8"/>
        <v>51.85</v>
      </c>
      <c r="D195" s="124"/>
      <c r="E195" s="155">
        <v>12410</v>
      </c>
      <c r="F195" s="146">
        <f t="shared" si="7"/>
        <v>3903</v>
      </c>
      <c r="G195" s="159">
        <f t="shared" si="9"/>
        <v>2872</v>
      </c>
      <c r="H195" s="187"/>
    </row>
    <row r="196" spans="1:8">
      <c r="A196" s="126">
        <v>335</v>
      </c>
      <c r="B196" s="59"/>
      <c r="C196" s="65">
        <f t="shared" si="8"/>
        <v>51.9</v>
      </c>
      <c r="D196" s="124"/>
      <c r="E196" s="155">
        <v>12410</v>
      </c>
      <c r="F196" s="146">
        <f t="shared" si="7"/>
        <v>3899</v>
      </c>
      <c r="G196" s="159">
        <f t="shared" si="9"/>
        <v>2869</v>
      </c>
      <c r="H196" s="187"/>
    </row>
    <row r="197" spans="1:8">
      <c r="A197" s="126">
        <v>336</v>
      </c>
      <c r="B197" s="59"/>
      <c r="C197" s="65">
        <f t="shared" si="8"/>
        <v>51.94</v>
      </c>
      <c r="D197" s="124"/>
      <c r="E197" s="155">
        <v>12410</v>
      </c>
      <c r="F197" s="146">
        <f t="shared" si="7"/>
        <v>3896</v>
      </c>
      <c r="G197" s="159">
        <f t="shared" si="9"/>
        <v>2867</v>
      </c>
      <c r="H197" s="187"/>
    </row>
    <row r="198" spans="1:8">
      <c r="A198" s="126">
        <v>337</v>
      </c>
      <c r="B198" s="59"/>
      <c r="C198" s="65">
        <f t="shared" si="8"/>
        <v>51.99</v>
      </c>
      <c r="D198" s="124"/>
      <c r="E198" s="155">
        <v>12410</v>
      </c>
      <c r="F198" s="146">
        <f t="shared" si="7"/>
        <v>3892</v>
      </c>
      <c r="G198" s="159">
        <f t="shared" si="9"/>
        <v>2864</v>
      </c>
      <c r="H198" s="187"/>
    </row>
    <row r="199" spans="1:8">
      <c r="A199" s="126">
        <v>338</v>
      </c>
      <c r="B199" s="59"/>
      <c r="C199" s="65">
        <f t="shared" si="8"/>
        <v>52.03</v>
      </c>
      <c r="D199" s="124"/>
      <c r="E199" s="155">
        <v>12410</v>
      </c>
      <c r="F199" s="146">
        <f t="shared" si="7"/>
        <v>3889</v>
      </c>
      <c r="G199" s="159">
        <f t="shared" si="9"/>
        <v>2862</v>
      </c>
      <c r="H199" s="187"/>
    </row>
    <row r="200" spans="1:8">
      <c r="A200" s="126">
        <v>339</v>
      </c>
      <c r="B200" s="59"/>
      <c r="C200" s="65">
        <f t="shared" si="8"/>
        <v>52.08</v>
      </c>
      <c r="D200" s="124"/>
      <c r="E200" s="155">
        <v>12410</v>
      </c>
      <c r="F200" s="146">
        <f t="shared" si="7"/>
        <v>3886</v>
      </c>
      <c r="G200" s="159">
        <f t="shared" si="9"/>
        <v>2859</v>
      </c>
      <c r="H200" s="187"/>
    </row>
    <row r="201" spans="1:8">
      <c r="A201" s="126">
        <v>340</v>
      </c>
      <c r="B201" s="59"/>
      <c r="C201" s="65">
        <f t="shared" si="8"/>
        <v>52.12</v>
      </c>
      <c r="D201" s="124"/>
      <c r="E201" s="155">
        <v>12410</v>
      </c>
      <c r="F201" s="146">
        <f t="shared" si="7"/>
        <v>3883</v>
      </c>
      <c r="G201" s="159">
        <f t="shared" si="9"/>
        <v>2857</v>
      </c>
      <c r="H201" s="187"/>
    </row>
    <row r="202" spans="1:8">
      <c r="A202" s="126">
        <v>341</v>
      </c>
      <c r="B202" s="59"/>
      <c r="C202" s="65">
        <f t="shared" si="8"/>
        <v>52.17</v>
      </c>
      <c r="D202" s="124"/>
      <c r="E202" s="155">
        <v>12410</v>
      </c>
      <c r="F202" s="146">
        <f t="shared" si="7"/>
        <v>3879</v>
      </c>
      <c r="G202" s="159">
        <f t="shared" si="9"/>
        <v>2855</v>
      </c>
      <c r="H202" s="187"/>
    </row>
    <row r="203" spans="1:8">
      <c r="A203" s="126">
        <v>342</v>
      </c>
      <c r="B203" s="59"/>
      <c r="C203" s="65">
        <f t="shared" si="8"/>
        <v>52.21</v>
      </c>
      <c r="D203" s="124"/>
      <c r="E203" s="155">
        <v>12410</v>
      </c>
      <c r="F203" s="146">
        <f t="shared" si="7"/>
        <v>3876</v>
      </c>
      <c r="G203" s="159">
        <f t="shared" si="9"/>
        <v>2852</v>
      </c>
      <c r="H203" s="187"/>
    </row>
    <row r="204" spans="1:8">
      <c r="A204" s="126">
        <v>343</v>
      </c>
      <c r="B204" s="59"/>
      <c r="C204" s="65">
        <f t="shared" si="8"/>
        <v>52.26</v>
      </c>
      <c r="D204" s="124"/>
      <c r="E204" s="155">
        <v>12410</v>
      </c>
      <c r="F204" s="146">
        <f t="shared" si="7"/>
        <v>3872</v>
      </c>
      <c r="G204" s="159">
        <f t="shared" si="9"/>
        <v>2850</v>
      </c>
      <c r="H204" s="187"/>
    </row>
    <row r="205" spans="1:8">
      <c r="A205" s="126">
        <v>344</v>
      </c>
      <c r="B205" s="59"/>
      <c r="C205" s="65">
        <f t="shared" si="8"/>
        <v>52.3</v>
      </c>
      <c r="D205" s="124"/>
      <c r="E205" s="155">
        <v>12410</v>
      </c>
      <c r="F205" s="146">
        <f t="shared" si="7"/>
        <v>3869</v>
      </c>
      <c r="G205" s="159">
        <f t="shared" si="9"/>
        <v>2847</v>
      </c>
      <c r="H205" s="187"/>
    </row>
    <row r="206" spans="1:8">
      <c r="A206" s="126">
        <v>345</v>
      </c>
      <c r="B206" s="59"/>
      <c r="C206" s="65">
        <f t="shared" si="8"/>
        <v>52.35</v>
      </c>
      <c r="D206" s="124"/>
      <c r="E206" s="155">
        <v>12410</v>
      </c>
      <c r="F206" s="146">
        <f t="shared" ref="F206:F269" si="10">ROUND(12*1.3589*(1/C206*E206)+H206,0)</f>
        <v>3866</v>
      </c>
      <c r="G206" s="159">
        <f t="shared" si="9"/>
        <v>2845</v>
      </c>
      <c r="H206" s="187"/>
    </row>
    <row r="207" spans="1:8">
      <c r="A207" s="126">
        <v>346</v>
      </c>
      <c r="B207" s="59"/>
      <c r="C207" s="65">
        <f t="shared" ref="C207:C270" si="11">ROUND((-0.0000491*POWER(A207,2)+0.0818939*A207+34)*0.928,2)</f>
        <v>52.39</v>
      </c>
      <c r="D207" s="124"/>
      <c r="E207" s="155">
        <v>12410</v>
      </c>
      <c r="F207" s="146">
        <f t="shared" si="10"/>
        <v>3863</v>
      </c>
      <c r="G207" s="159">
        <f t="shared" si="9"/>
        <v>2843</v>
      </c>
      <c r="H207" s="187"/>
    </row>
    <row r="208" spans="1:8">
      <c r="A208" s="126">
        <v>347</v>
      </c>
      <c r="B208" s="59"/>
      <c r="C208" s="65">
        <f t="shared" si="11"/>
        <v>52.44</v>
      </c>
      <c r="D208" s="124"/>
      <c r="E208" s="155">
        <v>12410</v>
      </c>
      <c r="F208" s="146">
        <f t="shared" si="10"/>
        <v>3859</v>
      </c>
      <c r="G208" s="159">
        <f t="shared" si="9"/>
        <v>2840</v>
      </c>
      <c r="H208" s="187"/>
    </row>
    <row r="209" spans="1:8">
      <c r="A209" s="126">
        <v>348</v>
      </c>
      <c r="B209" s="59"/>
      <c r="C209" s="65">
        <f t="shared" si="11"/>
        <v>52.48</v>
      </c>
      <c r="D209" s="124"/>
      <c r="E209" s="155">
        <v>12410</v>
      </c>
      <c r="F209" s="146">
        <f t="shared" si="10"/>
        <v>3856</v>
      </c>
      <c r="G209" s="159">
        <f t="shared" si="9"/>
        <v>2838</v>
      </c>
      <c r="H209" s="187"/>
    </row>
    <row r="210" spans="1:8">
      <c r="A210" s="126">
        <v>349</v>
      </c>
      <c r="B210" s="59"/>
      <c r="C210" s="65">
        <f t="shared" si="11"/>
        <v>52.53</v>
      </c>
      <c r="D210" s="124"/>
      <c r="E210" s="155">
        <v>12410</v>
      </c>
      <c r="F210" s="146">
        <f t="shared" si="10"/>
        <v>3852</v>
      </c>
      <c r="G210" s="159">
        <f t="shared" si="9"/>
        <v>2835</v>
      </c>
      <c r="H210" s="187"/>
    </row>
    <row r="211" spans="1:8">
      <c r="A211" s="126">
        <v>350</v>
      </c>
      <c r="B211" s="59"/>
      <c r="C211" s="65">
        <f t="shared" si="11"/>
        <v>52.57</v>
      </c>
      <c r="D211" s="124"/>
      <c r="E211" s="155">
        <v>12410</v>
      </c>
      <c r="F211" s="146">
        <f t="shared" si="10"/>
        <v>3849</v>
      </c>
      <c r="G211" s="159">
        <f t="shared" si="9"/>
        <v>2833</v>
      </c>
      <c r="H211" s="187"/>
    </row>
    <row r="212" spans="1:8">
      <c r="A212" s="126">
        <v>351</v>
      </c>
      <c r="B212" s="59"/>
      <c r="C212" s="65">
        <f t="shared" si="11"/>
        <v>52.61</v>
      </c>
      <c r="D212" s="124"/>
      <c r="E212" s="155">
        <v>12410</v>
      </c>
      <c r="F212" s="146">
        <f t="shared" si="10"/>
        <v>3847</v>
      </c>
      <c r="G212" s="159">
        <f t="shared" si="9"/>
        <v>2831</v>
      </c>
      <c r="H212" s="187"/>
    </row>
    <row r="213" spans="1:8">
      <c r="A213" s="126">
        <v>352</v>
      </c>
      <c r="B213" s="59"/>
      <c r="C213" s="65">
        <f t="shared" si="11"/>
        <v>52.66</v>
      </c>
      <c r="D213" s="124"/>
      <c r="E213" s="155">
        <v>12410</v>
      </c>
      <c r="F213" s="146">
        <f t="shared" si="10"/>
        <v>3843</v>
      </c>
      <c r="G213" s="159">
        <f t="shared" si="9"/>
        <v>2828</v>
      </c>
      <c r="H213" s="187"/>
    </row>
    <row r="214" spans="1:8">
      <c r="A214" s="126">
        <v>353</v>
      </c>
      <c r="B214" s="59"/>
      <c r="C214" s="65">
        <f t="shared" si="11"/>
        <v>52.7</v>
      </c>
      <c r="D214" s="124"/>
      <c r="E214" s="155">
        <v>12410</v>
      </c>
      <c r="F214" s="146">
        <f t="shared" si="10"/>
        <v>3840</v>
      </c>
      <c r="G214" s="159">
        <f t="shared" si="9"/>
        <v>2826</v>
      </c>
      <c r="H214" s="187"/>
    </row>
    <row r="215" spans="1:8">
      <c r="A215" s="126">
        <v>354</v>
      </c>
      <c r="B215" s="59"/>
      <c r="C215" s="65">
        <f t="shared" si="11"/>
        <v>52.75</v>
      </c>
      <c r="D215" s="124"/>
      <c r="E215" s="155">
        <v>12410</v>
      </c>
      <c r="F215" s="146">
        <f t="shared" si="10"/>
        <v>3836</v>
      </c>
      <c r="G215" s="159">
        <f t="shared" si="9"/>
        <v>2823</v>
      </c>
      <c r="H215" s="187"/>
    </row>
    <row r="216" spans="1:8">
      <c r="A216" s="126">
        <v>355</v>
      </c>
      <c r="B216" s="59"/>
      <c r="C216" s="65">
        <f t="shared" si="11"/>
        <v>52.79</v>
      </c>
      <c r="D216" s="124"/>
      <c r="E216" s="155">
        <v>12410</v>
      </c>
      <c r="F216" s="146">
        <f t="shared" si="10"/>
        <v>3833</v>
      </c>
      <c r="G216" s="159">
        <f t="shared" si="9"/>
        <v>2821</v>
      </c>
      <c r="H216" s="187"/>
    </row>
    <row r="217" spans="1:8">
      <c r="A217" s="126">
        <v>356</v>
      </c>
      <c r="B217" s="59"/>
      <c r="C217" s="65">
        <f t="shared" si="11"/>
        <v>52.83</v>
      </c>
      <c r="D217" s="124"/>
      <c r="E217" s="155">
        <v>12410</v>
      </c>
      <c r="F217" s="146">
        <f t="shared" si="10"/>
        <v>3831</v>
      </c>
      <c r="G217" s="159">
        <f t="shared" si="9"/>
        <v>2819</v>
      </c>
      <c r="H217" s="187"/>
    </row>
    <row r="218" spans="1:8">
      <c r="A218" s="126">
        <v>357</v>
      </c>
      <c r="B218" s="59"/>
      <c r="C218" s="65">
        <f t="shared" si="11"/>
        <v>52.88</v>
      </c>
      <c r="D218" s="124"/>
      <c r="E218" s="155">
        <v>12410</v>
      </c>
      <c r="F218" s="146">
        <f t="shared" si="10"/>
        <v>3827</v>
      </c>
      <c r="G218" s="159">
        <f t="shared" si="9"/>
        <v>2816</v>
      </c>
      <c r="H218" s="187"/>
    </row>
    <row r="219" spans="1:8">
      <c r="A219" s="126">
        <v>358</v>
      </c>
      <c r="B219" s="59"/>
      <c r="C219" s="65">
        <f t="shared" si="11"/>
        <v>52.92</v>
      </c>
      <c r="D219" s="124"/>
      <c r="E219" s="155">
        <v>12410</v>
      </c>
      <c r="F219" s="146">
        <f t="shared" si="10"/>
        <v>3824</v>
      </c>
      <c r="G219" s="159">
        <f t="shared" si="9"/>
        <v>2814</v>
      </c>
      <c r="H219" s="187"/>
    </row>
    <row r="220" spans="1:8">
      <c r="A220" s="126">
        <v>359</v>
      </c>
      <c r="B220" s="59"/>
      <c r="C220" s="65">
        <f t="shared" si="11"/>
        <v>52.96</v>
      </c>
      <c r="D220" s="124"/>
      <c r="E220" s="155">
        <v>12410</v>
      </c>
      <c r="F220" s="146">
        <f t="shared" si="10"/>
        <v>3821</v>
      </c>
      <c r="G220" s="159">
        <f t="shared" si="9"/>
        <v>2812</v>
      </c>
      <c r="H220" s="187"/>
    </row>
    <row r="221" spans="1:8">
      <c r="A221" s="126">
        <v>360</v>
      </c>
      <c r="B221" s="59"/>
      <c r="C221" s="65">
        <f t="shared" si="11"/>
        <v>53.01</v>
      </c>
      <c r="D221" s="124"/>
      <c r="E221" s="155">
        <v>12410</v>
      </c>
      <c r="F221" s="146">
        <f t="shared" si="10"/>
        <v>3818</v>
      </c>
      <c r="G221" s="159">
        <f t="shared" si="9"/>
        <v>2809</v>
      </c>
      <c r="H221" s="187"/>
    </row>
    <row r="222" spans="1:8">
      <c r="A222" s="126">
        <v>361</v>
      </c>
      <c r="B222" s="59"/>
      <c r="C222" s="65">
        <f t="shared" si="11"/>
        <v>53.05</v>
      </c>
      <c r="D222" s="124"/>
      <c r="E222" s="155">
        <v>12410</v>
      </c>
      <c r="F222" s="146">
        <f t="shared" si="10"/>
        <v>3815</v>
      </c>
      <c r="G222" s="159">
        <f t="shared" si="9"/>
        <v>2807</v>
      </c>
      <c r="H222" s="187"/>
    </row>
    <row r="223" spans="1:8">
      <c r="A223" s="126">
        <v>362</v>
      </c>
      <c r="B223" s="59"/>
      <c r="C223" s="65">
        <f t="shared" si="11"/>
        <v>53.09</v>
      </c>
      <c r="D223" s="124"/>
      <c r="E223" s="155">
        <v>12410</v>
      </c>
      <c r="F223" s="146">
        <f t="shared" si="10"/>
        <v>3812</v>
      </c>
      <c r="G223" s="159">
        <f t="shared" si="9"/>
        <v>2805</v>
      </c>
      <c r="H223" s="187"/>
    </row>
    <row r="224" spans="1:8">
      <c r="A224" s="126">
        <v>363</v>
      </c>
      <c r="B224" s="59"/>
      <c r="C224" s="65">
        <f t="shared" si="11"/>
        <v>53.14</v>
      </c>
      <c r="D224" s="124"/>
      <c r="E224" s="155">
        <v>12410</v>
      </c>
      <c r="F224" s="146">
        <f t="shared" si="10"/>
        <v>3808</v>
      </c>
      <c r="G224" s="159">
        <f t="shared" si="9"/>
        <v>2802</v>
      </c>
      <c r="H224" s="187"/>
    </row>
    <row r="225" spans="1:8">
      <c r="A225" s="126">
        <v>364</v>
      </c>
      <c r="B225" s="59"/>
      <c r="C225" s="65">
        <f t="shared" si="11"/>
        <v>53.18</v>
      </c>
      <c r="D225" s="124"/>
      <c r="E225" s="155">
        <v>12410</v>
      </c>
      <c r="F225" s="146">
        <f t="shared" si="10"/>
        <v>3805</v>
      </c>
      <c r="G225" s="159">
        <f t="shared" si="9"/>
        <v>2800</v>
      </c>
      <c r="H225" s="187"/>
    </row>
    <row r="226" spans="1:8">
      <c r="A226" s="126">
        <v>365</v>
      </c>
      <c r="B226" s="59"/>
      <c r="C226" s="65">
        <f t="shared" si="11"/>
        <v>53.22</v>
      </c>
      <c r="D226" s="124"/>
      <c r="E226" s="155">
        <v>12410</v>
      </c>
      <c r="F226" s="146">
        <f t="shared" si="10"/>
        <v>3802</v>
      </c>
      <c r="G226" s="159">
        <f t="shared" si="9"/>
        <v>2798</v>
      </c>
      <c r="H226" s="187"/>
    </row>
    <row r="227" spans="1:8">
      <c r="A227" s="126">
        <v>366</v>
      </c>
      <c r="B227" s="59"/>
      <c r="C227" s="65">
        <f t="shared" si="11"/>
        <v>53.26</v>
      </c>
      <c r="D227" s="124"/>
      <c r="E227" s="155">
        <v>12410</v>
      </c>
      <c r="F227" s="146">
        <f t="shared" si="10"/>
        <v>3800</v>
      </c>
      <c r="G227" s="159">
        <f t="shared" si="9"/>
        <v>2796</v>
      </c>
      <c r="H227" s="187"/>
    </row>
    <row r="228" spans="1:8">
      <c r="A228" s="126">
        <v>367</v>
      </c>
      <c r="B228" s="59"/>
      <c r="C228" s="65">
        <f t="shared" si="11"/>
        <v>53.31</v>
      </c>
      <c r="D228" s="124"/>
      <c r="E228" s="155">
        <v>12410</v>
      </c>
      <c r="F228" s="146">
        <f t="shared" si="10"/>
        <v>3796</v>
      </c>
      <c r="G228" s="159">
        <f t="shared" si="9"/>
        <v>2793</v>
      </c>
      <c r="H228" s="187"/>
    </row>
    <row r="229" spans="1:8">
      <c r="A229" s="126">
        <v>368</v>
      </c>
      <c r="B229" s="59"/>
      <c r="C229" s="65">
        <f t="shared" si="11"/>
        <v>53.35</v>
      </c>
      <c r="D229" s="124"/>
      <c r="E229" s="155">
        <v>12410</v>
      </c>
      <c r="F229" s="146">
        <f t="shared" si="10"/>
        <v>3793</v>
      </c>
      <c r="G229" s="159">
        <f t="shared" si="9"/>
        <v>2791</v>
      </c>
      <c r="H229" s="187"/>
    </row>
    <row r="230" spans="1:8">
      <c r="A230" s="126">
        <v>369</v>
      </c>
      <c r="B230" s="59"/>
      <c r="C230" s="65">
        <f t="shared" si="11"/>
        <v>53.39</v>
      </c>
      <c r="D230" s="124"/>
      <c r="E230" s="155">
        <v>12410</v>
      </c>
      <c r="F230" s="146">
        <f t="shared" si="10"/>
        <v>3790</v>
      </c>
      <c r="G230" s="159">
        <f t="shared" si="9"/>
        <v>2789</v>
      </c>
      <c r="H230" s="187"/>
    </row>
    <row r="231" spans="1:8">
      <c r="A231" s="126">
        <v>370</v>
      </c>
      <c r="B231" s="59"/>
      <c r="C231" s="65">
        <f t="shared" si="11"/>
        <v>53.43</v>
      </c>
      <c r="D231" s="124"/>
      <c r="E231" s="155">
        <v>12410</v>
      </c>
      <c r="F231" s="146">
        <f t="shared" si="10"/>
        <v>3788</v>
      </c>
      <c r="G231" s="159">
        <f t="shared" si="9"/>
        <v>2787</v>
      </c>
      <c r="H231" s="187"/>
    </row>
    <row r="232" spans="1:8">
      <c r="A232" s="126">
        <v>371</v>
      </c>
      <c r="B232" s="59"/>
      <c r="C232" s="65">
        <f t="shared" si="11"/>
        <v>53.48</v>
      </c>
      <c r="D232" s="124"/>
      <c r="E232" s="155">
        <v>12410</v>
      </c>
      <c r="F232" s="146">
        <f t="shared" si="10"/>
        <v>3784</v>
      </c>
      <c r="G232" s="159">
        <f t="shared" ref="G232:G295" si="12">ROUND(12*(1/C232*E232),0)</f>
        <v>2785</v>
      </c>
      <c r="H232" s="187"/>
    </row>
    <row r="233" spans="1:8">
      <c r="A233" s="126">
        <v>372</v>
      </c>
      <c r="B233" s="59"/>
      <c r="C233" s="65">
        <f t="shared" si="11"/>
        <v>53.52</v>
      </c>
      <c r="D233" s="124"/>
      <c r="E233" s="155">
        <v>12410</v>
      </c>
      <c r="F233" s="146">
        <f t="shared" si="10"/>
        <v>3781</v>
      </c>
      <c r="G233" s="159">
        <f t="shared" si="12"/>
        <v>2783</v>
      </c>
      <c r="H233" s="187"/>
    </row>
    <row r="234" spans="1:8">
      <c r="A234" s="126">
        <v>373</v>
      </c>
      <c r="B234" s="59"/>
      <c r="C234" s="65">
        <f t="shared" si="11"/>
        <v>53.56</v>
      </c>
      <c r="D234" s="124"/>
      <c r="E234" s="155">
        <v>12410</v>
      </c>
      <c r="F234" s="146">
        <f t="shared" si="10"/>
        <v>3778</v>
      </c>
      <c r="G234" s="159">
        <f t="shared" si="12"/>
        <v>2780</v>
      </c>
      <c r="H234" s="187"/>
    </row>
    <row r="235" spans="1:8">
      <c r="A235" s="126">
        <v>374</v>
      </c>
      <c r="B235" s="59"/>
      <c r="C235" s="65">
        <f t="shared" si="11"/>
        <v>53.6</v>
      </c>
      <c r="D235" s="124"/>
      <c r="E235" s="155">
        <v>12410</v>
      </c>
      <c r="F235" s="146">
        <f t="shared" si="10"/>
        <v>3776</v>
      </c>
      <c r="G235" s="159">
        <f t="shared" si="12"/>
        <v>2778</v>
      </c>
      <c r="H235" s="187"/>
    </row>
    <row r="236" spans="1:8">
      <c r="A236" s="126">
        <v>375</v>
      </c>
      <c r="B236" s="59"/>
      <c r="C236" s="65">
        <f t="shared" si="11"/>
        <v>53.64</v>
      </c>
      <c r="D236" s="124"/>
      <c r="E236" s="155">
        <v>12410</v>
      </c>
      <c r="F236" s="146">
        <f t="shared" si="10"/>
        <v>3773</v>
      </c>
      <c r="G236" s="159">
        <f t="shared" si="12"/>
        <v>2776</v>
      </c>
      <c r="H236" s="187"/>
    </row>
    <row r="237" spans="1:8">
      <c r="A237" s="126">
        <v>376</v>
      </c>
      <c r="B237" s="59"/>
      <c r="C237" s="65">
        <f t="shared" si="11"/>
        <v>53.69</v>
      </c>
      <c r="D237" s="124"/>
      <c r="E237" s="155">
        <v>12410</v>
      </c>
      <c r="F237" s="146">
        <f t="shared" si="10"/>
        <v>3769</v>
      </c>
      <c r="G237" s="159">
        <f t="shared" si="12"/>
        <v>2774</v>
      </c>
      <c r="H237" s="187"/>
    </row>
    <row r="238" spans="1:8">
      <c r="A238" s="126">
        <v>377</v>
      </c>
      <c r="B238" s="59"/>
      <c r="C238" s="65">
        <f t="shared" si="11"/>
        <v>53.73</v>
      </c>
      <c r="D238" s="124"/>
      <c r="E238" s="155">
        <v>12410</v>
      </c>
      <c r="F238" s="146">
        <f t="shared" si="10"/>
        <v>3766</v>
      </c>
      <c r="G238" s="159">
        <f t="shared" si="12"/>
        <v>2772</v>
      </c>
      <c r="H238" s="187"/>
    </row>
    <row r="239" spans="1:8">
      <c r="A239" s="126">
        <v>378</v>
      </c>
      <c r="B239" s="59"/>
      <c r="C239" s="65">
        <f t="shared" si="11"/>
        <v>53.77</v>
      </c>
      <c r="D239" s="124"/>
      <c r="E239" s="155">
        <v>12410</v>
      </c>
      <c r="F239" s="146">
        <f t="shared" si="10"/>
        <v>3764</v>
      </c>
      <c r="G239" s="159">
        <f t="shared" si="12"/>
        <v>2770</v>
      </c>
      <c r="H239" s="187"/>
    </row>
    <row r="240" spans="1:8">
      <c r="A240" s="126">
        <v>379</v>
      </c>
      <c r="B240" s="59"/>
      <c r="C240" s="65">
        <f t="shared" si="11"/>
        <v>53.81</v>
      </c>
      <c r="D240" s="124"/>
      <c r="E240" s="155">
        <v>12410</v>
      </c>
      <c r="F240" s="146">
        <f t="shared" si="10"/>
        <v>3761</v>
      </c>
      <c r="G240" s="159">
        <f t="shared" si="12"/>
        <v>2768</v>
      </c>
      <c r="H240" s="187"/>
    </row>
    <row r="241" spans="1:8">
      <c r="A241" s="126">
        <v>380</v>
      </c>
      <c r="B241" s="59"/>
      <c r="C241" s="65">
        <f t="shared" si="11"/>
        <v>53.85</v>
      </c>
      <c r="D241" s="124"/>
      <c r="E241" s="155">
        <v>12410</v>
      </c>
      <c r="F241" s="146">
        <f t="shared" si="10"/>
        <v>3758</v>
      </c>
      <c r="G241" s="159">
        <f t="shared" si="12"/>
        <v>2765</v>
      </c>
      <c r="H241" s="187"/>
    </row>
    <row r="242" spans="1:8">
      <c r="A242" s="126">
        <v>381</v>
      </c>
      <c r="B242" s="59"/>
      <c r="C242" s="65">
        <f t="shared" si="11"/>
        <v>53.89</v>
      </c>
      <c r="D242" s="124"/>
      <c r="E242" s="155">
        <v>12410</v>
      </c>
      <c r="F242" s="146">
        <f t="shared" si="10"/>
        <v>3755</v>
      </c>
      <c r="G242" s="159">
        <f t="shared" si="12"/>
        <v>2763</v>
      </c>
      <c r="H242" s="187"/>
    </row>
    <row r="243" spans="1:8">
      <c r="A243" s="126">
        <v>382</v>
      </c>
      <c r="B243" s="59"/>
      <c r="C243" s="65">
        <f t="shared" si="11"/>
        <v>53.93</v>
      </c>
      <c r="D243" s="124"/>
      <c r="E243" s="155">
        <v>12410</v>
      </c>
      <c r="F243" s="146">
        <f t="shared" si="10"/>
        <v>3752</v>
      </c>
      <c r="G243" s="159">
        <f t="shared" si="12"/>
        <v>2761</v>
      </c>
      <c r="H243" s="187"/>
    </row>
    <row r="244" spans="1:8">
      <c r="A244" s="126">
        <v>383</v>
      </c>
      <c r="B244" s="59"/>
      <c r="C244" s="65">
        <f t="shared" si="11"/>
        <v>53.98</v>
      </c>
      <c r="D244" s="124"/>
      <c r="E244" s="155">
        <v>12410</v>
      </c>
      <c r="F244" s="146">
        <f t="shared" si="10"/>
        <v>3749</v>
      </c>
      <c r="G244" s="159">
        <f t="shared" si="12"/>
        <v>2759</v>
      </c>
      <c r="H244" s="187"/>
    </row>
    <row r="245" spans="1:8">
      <c r="A245" s="126">
        <v>384</v>
      </c>
      <c r="B245" s="59"/>
      <c r="C245" s="65">
        <f t="shared" si="11"/>
        <v>54.02</v>
      </c>
      <c r="D245" s="124"/>
      <c r="E245" s="155">
        <v>12410</v>
      </c>
      <c r="F245" s="146">
        <f t="shared" si="10"/>
        <v>3746</v>
      </c>
      <c r="G245" s="159">
        <f t="shared" si="12"/>
        <v>2757</v>
      </c>
      <c r="H245" s="187"/>
    </row>
    <row r="246" spans="1:8">
      <c r="A246" s="126">
        <v>385</v>
      </c>
      <c r="B246" s="59"/>
      <c r="C246" s="65">
        <f t="shared" si="11"/>
        <v>54.06</v>
      </c>
      <c r="D246" s="124"/>
      <c r="E246" s="155">
        <v>12410</v>
      </c>
      <c r="F246" s="146">
        <f t="shared" si="10"/>
        <v>3743</v>
      </c>
      <c r="G246" s="159">
        <f t="shared" si="12"/>
        <v>2755</v>
      </c>
      <c r="H246" s="187"/>
    </row>
    <row r="247" spans="1:8">
      <c r="A247" s="126">
        <v>386</v>
      </c>
      <c r="B247" s="59"/>
      <c r="C247" s="65">
        <f t="shared" si="11"/>
        <v>54.1</v>
      </c>
      <c r="D247" s="124"/>
      <c r="E247" s="155">
        <v>12410</v>
      </c>
      <c r="F247" s="146">
        <f t="shared" si="10"/>
        <v>3741</v>
      </c>
      <c r="G247" s="159">
        <f t="shared" si="12"/>
        <v>2753</v>
      </c>
      <c r="H247" s="187"/>
    </row>
    <row r="248" spans="1:8">
      <c r="A248" s="126">
        <v>387</v>
      </c>
      <c r="B248" s="59"/>
      <c r="C248" s="65">
        <f t="shared" si="11"/>
        <v>54.14</v>
      </c>
      <c r="D248" s="124"/>
      <c r="E248" s="155">
        <v>12410</v>
      </c>
      <c r="F248" s="146">
        <f t="shared" si="10"/>
        <v>3738</v>
      </c>
      <c r="G248" s="159">
        <f t="shared" si="12"/>
        <v>2751</v>
      </c>
      <c r="H248" s="187"/>
    </row>
    <row r="249" spans="1:8">
      <c r="A249" s="126">
        <v>388</v>
      </c>
      <c r="B249" s="59"/>
      <c r="C249" s="65">
        <f t="shared" si="11"/>
        <v>54.18</v>
      </c>
      <c r="D249" s="124"/>
      <c r="E249" s="155">
        <v>12410</v>
      </c>
      <c r="F249" s="146">
        <f t="shared" si="10"/>
        <v>3735</v>
      </c>
      <c r="G249" s="159">
        <f t="shared" si="12"/>
        <v>2749</v>
      </c>
      <c r="H249" s="187"/>
    </row>
    <row r="250" spans="1:8">
      <c r="A250" s="126">
        <v>389</v>
      </c>
      <c r="B250" s="59"/>
      <c r="C250" s="65">
        <f t="shared" si="11"/>
        <v>54.22</v>
      </c>
      <c r="D250" s="124"/>
      <c r="E250" s="155">
        <v>12410</v>
      </c>
      <c r="F250" s="146">
        <f t="shared" si="10"/>
        <v>3732</v>
      </c>
      <c r="G250" s="159">
        <f t="shared" si="12"/>
        <v>2747</v>
      </c>
      <c r="H250" s="187"/>
    </row>
    <row r="251" spans="1:8">
      <c r="A251" s="126">
        <v>390</v>
      </c>
      <c r="B251" s="59"/>
      <c r="C251" s="65">
        <f t="shared" si="11"/>
        <v>54.26</v>
      </c>
      <c r="D251" s="124"/>
      <c r="E251" s="155">
        <v>12410</v>
      </c>
      <c r="F251" s="146">
        <f t="shared" si="10"/>
        <v>3730</v>
      </c>
      <c r="G251" s="159">
        <f t="shared" si="12"/>
        <v>2745</v>
      </c>
      <c r="H251" s="187"/>
    </row>
    <row r="252" spans="1:8">
      <c r="A252" s="126">
        <v>391</v>
      </c>
      <c r="B252" s="59"/>
      <c r="C252" s="65">
        <f t="shared" si="11"/>
        <v>54.3</v>
      </c>
      <c r="D252" s="124"/>
      <c r="E252" s="155">
        <v>12410</v>
      </c>
      <c r="F252" s="146">
        <f t="shared" si="10"/>
        <v>3727</v>
      </c>
      <c r="G252" s="159">
        <f t="shared" si="12"/>
        <v>2743</v>
      </c>
      <c r="H252" s="187"/>
    </row>
    <row r="253" spans="1:8">
      <c r="A253" s="126">
        <v>392</v>
      </c>
      <c r="B253" s="59"/>
      <c r="C253" s="65">
        <f t="shared" si="11"/>
        <v>54.34</v>
      </c>
      <c r="D253" s="124"/>
      <c r="E253" s="155">
        <v>12410</v>
      </c>
      <c r="F253" s="146">
        <f t="shared" si="10"/>
        <v>3724</v>
      </c>
      <c r="G253" s="159">
        <f t="shared" si="12"/>
        <v>2741</v>
      </c>
      <c r="H253" s="187"/>
    </row>
    <row r="254" spans="1:8">
      <c r="A254" s="126">
        <v>393</v>
      </c>
      <c r="B254" s="59"/>
      <c r="C254" s="65">
        <f t="shared" si="11"/>
        <v>54.38</v>
      </c>
      <c r="D254" s="124"/>
      <c r="E254" s="155">
        <v>12410</v>
      </c>
      <c r="F254" s="146">
        <f t="shared" si="10"/>
        <v>3721</v>
      </c>
      <c r="G254" s="159">
        <f t="shared" si="12"/>
        <v>2739</v>
      </c>
      <c r="H254" s="187"/>
    </row>
    <row r="255" spans="1:8">
      <c r="A255" s="126">
        <v>394</v>
      </c>
      <c r="B255" s="59"/>
      <c r="C255" s="65">
        <f t="shared" si="11"/>
        <v>54.42</v>
      </c>
      <c r="D255" s="124"/>
      <c r="E255" s="155">
        <v>12410</v>
      </c>
      <c r="F255" s="146">
        <f t="shared" si="10"/>
        <v>3719</v>
      </c>
      <c r="G255" s="159">
        <f t="shared" si="12"/>
        <v>2736</v>
      </c>
      <c r="H255" s="187"/>
    </row>
    <row r="256" spans="1:8">
      <c r="A256" s="126">
        <v>395</v>
      </c>
      <c r="B256" s="59"/>
      <c r="C256" s="65">
        <f t="shared" si="11"/>
        <v>54.46</v>
      </c>
      <c r="D256" s="124"/>
      <c r="E256" s="155">
        <v>12410</v>
      </c>
      <c r="F256" s="146">
        <f t="shared" si="10"/>
        <v>3716</v>
      </c>
      <c r="G256" s="159">
        <f t="shared" si="12"/>
        <v>2734</v>
      </c>
      <c r="H256" s="187"/>
    </row>
    <row r="257" spans="1:8">
      <c r="A257" s="126">
        <v>396</v>
      </c>
      <c r="B257" s="59"/>
      <c r="C257" s="65">
        <f t="shared" si="11"/>
        <v>54.5</v>
      </c>
      <c r="D257" s="124"/>
      <c r="E257" s="155">
        <v>12410</v>
      </c>
      <c r="F257" s="146">
        <f t="shared" si="10"/>
        <v>3713</v>
      </c>
      <c r="G257" s="159">
        <f t="shared" si="12"/>
        <v>2732</v>
      </c>
      <c r="H257" s="187"/>
    </row>
    <row r="258" spans="1:8">
      <c r="A258" s="126">
        <v>397</v>
      </c>
      <c r="B258" s="59"/>
      <c r="C258" s="65">
        <f t="shared" si="11"/>
        <v>54.54</v>
      </c>
      <c r="D258" s="124"/>
      <c r="E258" s="155">
        <v>12410</v>
      </c>
      <c r="F258" s="146">
        <f t="shared" si="10"/>
        <v>3710</v>
      </c>
      <c r="G258" s="159">
        <f t="shared" si="12"/>
        <v>2730</v>
      </c>
      <c r="H258" s="187"/>
    </row>
    <row r="259" spans="1:8">
      <c r="A259" s="126">
        <v>398</v>
      </c>
      <c r="B259" s="59"/>
      <c r="C259" s="65">
        <f t="shared" si="11"/>
        <v>54.58</v>
      </c>
      <c r="D259" s="124"/>
      <c r="E259" s="155">
        <v>12410</v>
      </c>
      <c r="F259" s="146">
        <f t="shared" si="10"/>
        <v>3708</v>
      </c>
      <c r="G259" s="159">
        <f t="shared" si="12"/>
        <v>2728</v>
      </c>
      <c r="H259" s="187"/>
    </row>
    <row r="260" spans="1:8">
      <c r="A260" s="126">
        <v>399</v>
      </c>
      <c r="B260" s="59"/>
      <c r="C260" s="65">
        <f t="shared" si="11"/>
        <v>54.62</v>
      </c>
      <c r="D260" s="124"/>
      <c r="E260" s="155">
        <v>12410</v>
      </c>
      <c r="F260" s="146">
        <f t="shared" si="10"/>
        <v>3705</v>
      </c>
      <c r="G260" s="159">
        <f t="shared" si="12"/>
        <v>2726</v>
      </c>
      <c r="H260" s="187"/>
    </row>
    <row r="261" spans="1:8">
      <c r="A261" s="126">
        <v>400</v>
      </c>
      <c r="B261" s="59"/>
      <c r="C261" s="65">
        <f t="shared" si="11"/>
        <v>54.66</v>
      </c>
      <c r="D261" s="124"/>
      <c r="E261" s="155">
        <v>12410</v>
      </c>
      <c r="F261" s="146">
        <f t="shared" si="10"/>
        <v>3702</v>
      </c>
      <c r="G261" s="159">
        <f t="shared" si="12"/>
        <v>2724</v>
      </c>
      <c r="H261" s="187"/>
    </row>
    <row r="262" spans="1:8">
      <c r="A262" s="126">
        <v>401</v>
      </c>
      <c r="B262" s="59"/>
      <c r="C262" s="65">
        <f t="shared" si="11"/>
        <v>54.7</v>
      </c>
      <c r="D262" s="124"/>
      <c r="E262" s="155">
        <v>12410</v>
      </c>
      <c r="F262" s="146">
        <f t="shared" si="10"/>
        <v>3700</v>
      </c>
      <c r="G262" s="159">
        <f t="shared" si="12"/>
        <v>2722</v>
      </c>
      <c r="H262" s="187"/>
    </row>
    <row r="263" spans="1:8">
      <c r="A263" s="126">
        <v>402</v>
      </c>
      <c r="B263" s="59"/>
      <c r="C263" s="65">
        <f t="shared" si="11"/>
        <v>54.74</v>
      </c>
      <c r="D263" s="124"/>
      <c r="E263" s="155">
        <v>12410</v>
      </c>
      <c r="F263" s="146">
        <f t="shared" si="10"/>
        <v>3697</v>
      </c>
      <c r="G263" s="159">
        <f t="shared" si="12"/>
        <v>2720</v>
      </c>
      <c r="H263" s="187"/>
    </row>
    <row r="264" spans="1:8">
      <c r="A264" s="126">
        <v>403</v>
      </c>
      <c r="B264" s="59"/>
      <c r="C264" s="65">
        <f t="shared" si="11"/>
        <v>54.78</v>
      </c>
      <c r="D264" s="124"/>
      <c r="E264" s="155">
        <v>12410</v>
      </c>
      <c r="F264" s="146">
        <f t="shared" si="10"/>
        <v>3694</v>
      </c>
      <c r="G264" s="159">
        <f t="shared" si="12"/>
        <v>2719</v>
      </c>
      <c r="H264" s="187"/>
    </row>
    <row r="265" spans="1:8">
      <c r="A265" s="126">
        <v>404</v>
      </c>
      <c r="B265" s="59"/>
      <c r="C265" s="65">
        <f t="shared" si="11"/>
        <v>54.82</v>
      </c>
      <c r="D265" s="124"/>
      <c r="E265" s="155">
        <v>12410</v>
      </c>
      <c r="F265" s="146">
        <f t="shared" si="10"/>
        <v>3691</v>
      </c>
      <c r="G265" s="159">
        <f t="shared" si="12"/>
        <v>2717</v>
      </c>
      <c r="H265" s="187"/>
    </row>
    <row r="266" spans="1:8">
      <c r="A266" s="126">
        <v>405</v>
      </c>
      <c r="B266" s="59"/>
      <c r="C266" s="65">
        <f t="shared" si="11"/>
        <v>54.86</v>
      </c>
      <c r="D266" s="124"/>
      <c r="E266" s="155">
        <v>12410</v>
      </c>
      <c r="F266" s="146">
        <f t="shared" si="10"/>
        <v>3689</v>
      </c>
      <c r="G266" s="159">
        <f t="shared" si="12"/>
        <v>2715</v>
      </c>
      <c r="H266" s="187"/>
    </row>
    <row r="267" spans="1:8">
      <c r="A267" s="126">
        <v>406</v>
      </c>
      <c r="B267" s="59"/>
      <c r="C267" s="65">
        <f t="shared" si="11"/>
        <v>54.9</v>
      </c>
      <c r="D267" s="124"/>
      <c r="E267" s="155">
        <v>12410</v>
      </c>
      <c r="F267" s="146">
        <f t="shared" si="10"/>
        <v>3686</v>
      </c>
      <c r="G267" s="159">
        <f t="shared" si="12"/>
        <v>2713</v>
      </c>
      <c r="H267" s="187"/>
    </row>
    <row r="268" spans="1:8">
      <c r="A268" s="126">
        <v>407</v>
      </c>
      <c r="B268" s="59"/>
      <c r="C268" s="65">
        <f t="shared" si="11"/>
        <v>54.94</v>
      </c>
      <c r="D268" s="124"/>
      <c r="E268" s="155">
        <v>12410</v>
      </c>
      <c r="F268" s="146">
        <f t="shared" si="10"/>
        <v>3683</v>
      </c>
      <c r="G268" s="159">
        <f t="shared" si="12"/>
        <v>2711</v>
      </c>
      <c r="H268" s="187"/>
    </row>
    <row r="269" spans="1:8">
      <c r="A269" s="126">
        <v>408</v>
      </c>
      <c r="B269" s="59"/>
      <c r="C269" s="65">
        <f t="shared" si="11"/>
        <v>54.97</v>
      </c>
      <c r="D269" s="124"/>
      <c r="E269" s="155">
        <v>12410</v>
      </c>
      <c r="F269" s="146">
        <f t="shared" si="10"/>
        <v>3681</v>
      </c>
      <c r="G269" s="159">
        <f t="shared" si="12"/>
        <v>2709</v>
      </c>
      <c r="H269" s="187"/>
    </row>
    <row r="270" spans="1:8">
      <c r="A270" s="126">
        <v>409</v>
      </c>
      <c r="B270" s="59"/>
      <c r="C270" s="65">
        <f t="shared" si="11"/>
        <v>55.01</v>
      </c>
      <c r="D270" s="124"/>
      <c r="E270" s="155">
        <v>12410</v>
      </c>
      <c r="F270" s="146">
        <f t="shared" ref="F270:F333" si="13">ROUND(12*1.3589*(1/C270*E270)+H270,0)</f>
        <v>3679</v>
      </c>
      <c r="G270" s="159">
        <f t="shared" si="12"/>
        <v>2707</v>
      </c>
      <c r="H270" s="187"/>
    </row>
    <row r="271" spans="1:8">
      <c r="A271" s="126">
        <v>410</v>
      </c>
      <c r="B271" s="59"/>
      <c r="C271" s="65">
        <f t="shared" ref="C271:C334" si="14">ROUND((-0.0000491*POWER(A271,2)+0.0818939*A271+34)*0.928,2)</f>
        <v>55.05</v>
      </c>
      <c r="D271" s="124"/>
      <c r="E271" s="155">
        <v>12410</v>
      </c>
      <c r="F271" s="146">
        <f t="shared" si="13"/>
        <v>3676</v>
      </c>
      <c r="G271" s="159">
        <f t="shared" si="12"/>
        <v>2705</v>
      </c>
      <c r="H271" s="187"/>
    </row>
    <row r="272" spans="1:8">
      <c r="A272" s="126">
        <v>411</v>
      </c>
      <c r="B272" s="59"/>
      <c r="C272" s="65">
        <f t="shared" si="14"/>
        <v>55.09</v>
      </c>
      <c r="D272" s="124"/>
      <c r="E272" s="155">
        <v>12410</v>
      </c>
      <c r="F272" s="146">
        <f t="shared" si="13"/>
        <v>3673</v>
      </c>
      <c r="G272" s="159">
        <f t="shared" si="12"/>
        <v>2703</v>
      </c>
      <c r="H272" s="187"/>
    </row>
    <row r="273" spans="1:8">
      <c r="A273" s="126">
        <v>412</v>
      </c>
      <c r="B273" s="59"/>
      <c r="C273" s="65">
        <f t="shared" si="14"/>
        <v>55.13</v>
      </c>
      <c r="D273" s="124"/>
      <c r="E273" s="155">
        <v>12410</v>
      </c>
      <c r="F273" s="146">
        <f t="shared" si="13"/>
        <v>3671</v>
      </c>
      <c r="G273" s="159">
        <f t="shared" si="12"/>
        <v>2701</v>
      </c>
      <c r="H273" s="187"/>
    </row>
    <row r="274" spans="1:8">
      <c r="A274" s="126">
        <v>413</v>
      </c>
      <c r="B274" s="59"/>
      <c r="C274" s="65">
        <f t="shared" si="14"/>
        <v>55.17</v>
      </c>
      <c r="D274" s="124"/>
      <c r="E274" s="155">
        <v>12410</v>
      </c>
      <c r="F274" s="146">
        <f t="shared" si="13"/>
        <v>3668</v>
      </c>
      <c r="G274" s="159">
        <f t="shared" si="12"/>
        <v>2699</v>
      </c>
      <c r="H274" s="187"/>
    </row>
    <row r="275" spans="1:8">
      <c r="A275" s="126">
        <v>414</v>
      </c>
      <c r="B275" s="59"/>
      <c r="C275" s="65">
        <f t="shared" si="14"/>
        <v>55.21</v>
      </c>
      <c r="D275" s="124"/>
      <c r="E275" s="155">
        <v>12410</v>
      </c>
      <c r="F275" s="146">
        <f t="shared" si="13"/>
        <v>3665</v>
      </c>
      <c r="G275" s="159">
        <f t="shared" si="12"/>
        <v>2697</v>
      </c>
      <c r="H275" s="187"/>
    </row>
    <row r="276" spans="1:8">
      <c r="A276" s="126">
        <v>415</v>
      </c>
      <c r="B276" s="59"/>
      <c r="C276" s="65">
        <f t="shared" si="14"/>
        <v>55.24</v>
      </c>
      <c r="D276" s="124"/>
      <c r="E276" s="155">
        <v>12410</v>
      </c>
      <c r="F276" s="146">
        <f t="shared" si="13"/>
        <v>3663</v>
      </c>
      <c r="G276" s="159">
        <f t="shared" si="12"/>
        <v>2696</v>
      </c>
      <c r="H276" s="187"/>
    </row>
    <row r="277" spans="1:8">
      <c r="A277" s="126">
        <v>416</v>
      </c>
      <c r="B277" s="59"/>
      <c r="C277" s="65">
        <f t="shared" si="14"/>
        <v>55.28</v>
      </c>
      <c r="D277" s="124"/>
      <c r="E277" s="155">
        <v>12410</v>
      </c>
      <c r="F277" s="146">
        <f t="shared" si="13"/>
        <v>3661</v>
      </c>
      <c r="G277" s="159">
        <f t="shared" si="12"/>
        <v>2694</v>
      </c>
      <c r="H277" s="187"/>
    </row>
    <row r="278" spans="1:8">
      <c r="A278" s="126">
        <v>417</v>
      </c>
      <c r="B278" s="59"/>
      <c r="C278" s="65">
        <f t="shared" si="14"/>
        <v>55.32</v>
      </c>
      <c r="D278" s="124"/>
      <c r="E278" s="155">
        <v>12410</v>
      </c>
      <c r="F278" s="146">
        <f t="shared" si="13"/>
        <v>3658</v>
      </c>
      <c r="G278" s="159">
        <f t="shared" si="12"/>
        <v>2692</v>
      </c>
      <c r="H278" s="187"/>
    </row>
    <row r="279" spans="1:8">
      <c r="A279" s="126">
        <v>418</v>
      </c>
      <c r="B279" s="59"/>
      <c r="C279" s="65">
        <f t="shared" si="14"/>
        <v>55.36</v>
      </c>
      <c r="D279" s="124"/>
      <c r="E279" s="155">
        <v>12410</v>
      </c>
      <c r="F279" s="146">
        <f t="shared" si="13"/>
        <v>3655</v>
      </c>
      <c r="G279" s="159">
        <f t="shared" si="12"/>
        <v>2690</v>
      </c>
      <c r="H279" s="187"/>
    </row>
    <row r="280" spans="1:8">
      <c r="A280" s="126">
        <v>419</v>
      </c>
      <c r="B280" s="59"/>
      <c r="C280" s="65">
        <f t="shared" si="14"/>
        <v>55.4</v>
      </c>
      <c r="D280" s="124"/>
      <c r="E280" s="155">
        <v>12410</v>
      </c>
      <c r="F280" s="146">
        <f t="shared" si="13"/>
        <v>3653</v>
      </c>
      <c r="G280" s="159">
        <f t="shared" si="12"/>
        <v>2688</v>
      </c>
      <c r="H280" s="187"/>
    </row>
    <row r="281" spans="1:8">
      <c r="A281" s="126">
        <v>420</v>
      </c>
      <c r="B281" s="59"/>
      <c r="C281" s="65">
        <f t="shared" si="14"/>
        <v>55.43</v>
      </c>
      <c r="D281" s="124"/>
      <c r="E281" s="155">
        <v>12410</v>
      </c>
      <c r="F281" s="146">
        <f t="shared" si="13"/>
        <v>3651</v>
      </c>
      <c r="G281" s="159">
        <f t="shared" si="12"/>
        <v>2687</v>
      </c>
      <c r="H281" s="187"/>
    </row>
    <row r="282" spans="1:8">
      <c r="A282" s="126">
        <v>421</v>
      </c>
      <c r="B282" s="59"/>
      <c r="C282" s="65">
        <f t="shared" si="14"/>
        <v>55.47</v>
      </c>
      <c r="D282" s="124"/>
      <c r="E282" s="155">
        <v>12410</v>
      </c>
      <c r="F282" s="146">
        <f t="shared" si="13"/>
        <v>3648</v>
      </c>
      <c r="G282" s="159">
        <f t="shared" si="12"/>
        <v>2685</v>
      </c>
      <c r="H282" s="187"/>
    </row>
    <row r="283" spans="1:8">
      <c r="A283" s="126">
        <v>422</v>
      </c>
      <c r="B283" s="59"/>
      <c r="C283" s="65">
        <f t="shared" si="14"/>
        <v>55.51</v>
      </c>
      <c r="D283" s="124"/>
      <c r="E283" s="155">
        <v>12410</v>
      </c>
      <c r="F283" s="146">
        <f t="shared" si="13"/>
        <v>3646</v>
      </c>
      <c r="G283" s="159">
        <f t="shared" si="12"/>
        <v>2683</v>
      </c>
      <c r="H283" s="187"/>
    </row>
    <row r="284" spans="1:8">
      <c r="A284" s="126">
        <v>423</v>
      </c>
      <c r="B284" s="59"/>
      <c r="C284" s="65">
        <f t="shared" si="14"/>
        <v>55.55</v>
      </c>
      <c r="D284" s="124"/>
      <c r="E284" s="155">
        <v>12410</v>
      </c>
      <c r="F284" s="146">
        <f t="shared" si="13"/>
        <v>3643</v>
      </c>
      <c r="G284" s="159">
        <f t="shared" si="12"/>
        <v>2681</v>
      </c>
      <c r="H284" s="187"/>
    </row>
    <row r="285" spans="1:8">
      <c r="A285" s="126">
        <v>424</v>
      </c>
      <c r="B285" s="59"/>
      <c r="C285" s="65">
        <f t="shared" si="14"/>
        <v>55.58</v>
      </c>
      <c r="D285" s="124"/>
      <c r="E285" s="155">
        <v>12410</v>
      </c>
      <c r="F285" s="146">
        <f t="shared" si="13"/>
        <v>3641</v>
      </c>
      <c r="G285" s="159">
        <f t="shared" si="12"/>
        <v>2679</v>
      </c>
      <c r="H285" s="187"/>
    </row>
    <row r="286" spans="1:8">
      <c r="A286" s="126">
        <v>425</v>
      </c>
      <c r="B286" s="59"/>
      <c r="C286" s="65">
        <f t="shared" si="14"/>
        <v>55.62</v>
      </c>
      <c r="D286" s="124"/>
      <c r="E286" s="155">
        <v>12410</v>
      </c>
      <c r="F286" s="146">
        <f t="shared" si="13"/>
        <v>3638</v>
      </c>
      <c r="G286" s="159">
        <f t="shared" si="12"/>
        <v>2677</v>
      </c>
      <c r="H286" s="187"/>
    </row>
    <row r="287" spans="1:8">
      <c r="A287" s="126">
        <v>426</v>
      </c>
      <c r="B287" s="59"/>
      <c r="C287" s="65">
        <f t="shared" si="14"/>
        <v>55.66</v>
      </c>
      <c r="D287" s="124"/>
      <c r="E287" s="155">
        <v>12410</v>
      </c>
      <c r="F287" s="146">
        <f t="shared" si="13"/>
        <v>3636</v>
      </c>
      <c r="G287" s="159">
        <f t="shared" si="12"/>
        <v>2676</v>
      </c>
      <c r="H287" s="187"/>
    </row>
    <row r="288" spans="1:8">
      <c r="A288" s="126">
        <v>427</v>
      </c>
      <c r="B288" s="59"/>
      <c r="C288" s="65">
        <f t="shared" si="14"/>
        <v>55.7</v>
      </c>
      <c r="D288" s="124"/>
      <c r="E288" s="155">
        <v>12410</v>
      </c>
      <c r="F288" s="146">
        <f t="shared" si="13"/>
        <v>3633</v>
      </c>
      <c r="G288" s="159">
        <f t="shared" si="12"/>
        <v>2674</v>
      </c>
      <c r="H288" s="187"/>
    </row>
    <row r="289" spans="1:8">
      <c r="A289" s="126">
        <v>428</v>
      </c>
      <c r="B289" s="59"/>
      <c r="C289" s="65">
        <f t="shared" si="14"/>
        <v>55.73</v>
      </c>
      <c r="D289" s="124"/>
      <c r="E289" s="155">
        <v>12410</v>
      </c>
      <c r="F289" s="146">
        <f t="shared" si="13"/>
        <v>3631</v>
      </c>
      <c r="G289" s="159">
        <f t="shared" si="12"/>
        <v>2672</v>
      </c>
      <c r="H289" s="187"/>
    </row>
    <row r="290" spans="1:8">
      <c r="A290" s="126">
        <v>429</v>
      </c>
      <c r="B290" s="59"/>
      <c r="C290" s="65">
        <f t="shared" si="14"/>
        <v>55.77</v>
      </c>
      <c r="D290" s="124"/>
      <c r="E290" s="155">
        <v>12410</v>
      </c>
      <c r="F290" s="146">
        <f t="shared" si="13"/>
        <v>3629</v>
      </c>
      <c r="G290" s="159">
        <f t="shared" si="12"/>
        <v>2670</v>
      </c>
      <c r="H290" s="187"/>
    </row>
    <row r="291" spans="1:8">
      <c r="A291" s="126">
        <v>430</v>
      </c>
      <c r="B291" s="59"/>
      <c r="C291" s="65">
        <f t="shared" si="14"/>
        <v>55.81</v>
      </c>
      <c r="D291" s="124"/>
      <c r="E291" s="155">
        <v>12410</v>
      </c>
      <c r="F291" s="146">
        <f t="shared" si="13"/>
        <v>3626</v>
      </c>
      <c r="G291" s="159">
        <f t="shared" si="12"/>
        <v>2668</v>
      </c>
      <c r="H291" s="187"/>
    </row>
    <row r="292" spans="1:8">
      <c r="A292" s="126">
        <v>431</v>
      </c>
      <c r="B292" s="59"/>
      <c r="C292" s="65">
        <f t="shared" si="14"/>
        <v>55.84</v>
      </c>
      <c r="D292" s="124"/>
      <c r="E292" s="155">
        <v>12410</v>
      </c>
      <c r="F292" s="146">
        <f t="shared" si="13"/>
        <v>3624</v>
      </c>
      <c r="G292" s="159">
        <f t="shared" si="12"/>
        <v>2667</v>
      </c>
      <c r="H292" s="187"/>
    </row>
    <row r="293" spans="1:8">
      <c r="A293" s="126">
        <v>432</v>
      </c>
      <c r="B293" s="59"/>
      <c r="C293" s="65">
        <f t="shared" si="14"/>
        <v>55.88</v>
      </c>
      <c r="D293" s="124"/>
      <c r="E293" s="155">
        <v>12410</v>
      </c>
      <c r="F293" s="146">
        <f t="shared" si="13"/>
        <v>3621</v>
      </c>
      <c r="G293" s="159">
        <f t="shared" si="12"/>
        <v>2665</v>
      </c>
      <c r="H293" s="187"/>
    </row>
    <row r="294" spans="1:8">
      <c r="A294" s="126">
        <v>433</v>
      </c>
      <c r="B294" s="59"/>
      <c r="C294" s="65">
        <f t="shared" si="14"/>
        <v>55.92</v>
      </c>
      <c r="D294" s="124"/>
      <c r="E294" s="155">
        <v>12410</v>
      </c>
      <c r="F294" s="146">
        <f t="shared" si="13"/>
        <v>3619</v>
      </c>
      <c r="G294" s="159">
        <f t="shared" si="12"/>
        <v>2663</v>
      </c>
      <c r="H294" s="187"/>
    </row>
    <row r="295" spans="1:8">
      <c r="A295" s="126">
        <v>434</v>
      </c>
      <c r="B295" s="59"/>
      <c r="C295" s="65">
        <f t="shared" si="14"/>
        <v>55.95</v>
      </c>
      <c r="D295" s="124"/>
      <c r="E295" s="155">
        <v>12410</v>
      </c>
      <c r="F295" s="146">
        <f t="shared" si="13"/>
        <v>3617</v>
      </c>
      <c r="G295" s="159">
        <f t="shared" si="12"/>
        <v>2662</v>
      </c>
      <c r="H295" s="187"/>
    </row>
    <row r="296" spans="1:8">
      <c r="A296" s="126">
        <v>435</v>
      </c>
      <c r="B296" s="59"/>
      <c r="C296" s="65">
        <f t="shared" si="14"/>
        <v>55.99</v>
      </c>
      <c r="D296" s="124"/>
      <c r="E296" s="155">
        <v>12410</v>
      </c>
      <c r="F296" s="146">
        <f t="shared" si="13"/>
        <v>3614</v>
      </c>
      <c r="G296" s="159">
        <f t="shared" ref="G296:G359" si="15">ROUND(12*(1/C296*E296),0)</f>
        <v>2660</v>
      </c>
      <c r="H296" s="187"/>
    </row>
    <row r="297" spans="1:8">
      <c r="A297" s="126">
        <v>436</v>
      </c>
      <c r="B297" s="59"/>
      <c r="C297" s="65">
        <f t="shared" si="14"/>
        <v>56.03</v>
      </c>
      <c r="D297" s="124"/>
      <c r="E297" s="155">
        <v>12410</v>
      </c>
      <c r="F297" s="146">
        <f t="shared" si="13"/>
        <v>3612</v>
      </c>
      <c r="G297" s="159">
        <f t="shared" si="15"/>
        <v>2658</v>
      </c>
      <c r="H297" s="187"/>
    </row>
    <row r="298" spans="1:8">
      <c r="A298" s="126">
        <v>437</v>
      </c>
      <c r="B298" s="59"/>
      <c r="C298" s="65">
        <f t="shared" si="14"/>
        <v>56.06</v>
      </c>
      <c r="D298" s="124"/>
      <c r="E298" s="155">
        <v>12410</v>
      </c>
      <c r="F298" s="146">
        <f t="shared" si="13"/>
        <v>3610</v>
      </c>
      <c r="G298" s="159">
        <f t="shared" si="15"/>
        <v>2656</v>
      </c>
      <c r="H298" s="187"/>
    </row>
    <row r="299" spans="1:8">
      <c r="A299" s="126">
        <v>438</v>
      </c>
      <c r="B299" s="59"/>
      <c r="C299" s="65">
        <f t="shared" si="14"/>
        <v>56.1</v>
      </c>
      <c r="D299" s="124"/>
      <c r="E299" s="155">
        <v>12410</v>
      </c>
      <c r="F299" s="146">
        <f t="shared" si="13"/>
        <v>3607</v>
      </c>
      <c r="G299" s="159">
        <f t="shared" si="15"/>
        <v>2655</v>
      </c>
      <c r="H299" s="187"/>
    </row>
    <row r="300" spans="1:8">
      <c r="A300" s="126">
        <v>439</v>
      </c>
      <c r="B300" s="59"/>
      <c r="C300" s="65">
        <f t="shared" si="14"/>
        <v>56.13</v>
      </c>
      <c r="D300" s="124"/>
      <c r="E300" s="155">
        <v>12410</v>
      </c>
      <c r="F300" s="146">
        <f t="shared" si="13"/>
        <v>3605</v>
      </c>
      <c r="G300" s="159">
        <f t="shared" si="15"/>
        <v>2653</v>
      </c>
      <c r="H300" s="187"/>
    </row>
    <row r="301" spans="1:8">
      <c r="A301" s="126">
        <v>440</v>
      </c>
      <c r="B301" s="59"/>
      <c r="C301" s="65">
        <f t="shared" si="14"/>
        <v>56.17</v>
      </c>
      <c r="D301" s="124"/>
      <c r="E301" s="155">
        <v>12410</v>
      </c>
      <c r="F301" s="146">
        <f t="shared" si="13"/>
        <v>3603</v>
      </c>
      <c r="G301" s="159">
        <f t="shared" si="15"/>
        <v>2651</v>
      </c>
      <c r="H301" s="187"/>
    </row>
    <row r="302" spans="1:8">
      <c r="A302" s="126">
        <v>441</v>
      </c>
      <c r="B302" s="59"/>
      <c r="C302" s="65">
        <f t="shared" si="14"/>
        <v>56.21</v>
      </c>
      <c r="D302" s="124"/>
      <c r="E302" s="155">
        <v>12410</v>
      </c>
      <c r="F302" s="146">
        <f t="shared" si="13"/>
        <v>3600</v>
      </c>
      <c r="G302" s="159">
        <f t="shared" si="15"/>
        <v>2649</v>
      </c>
      <c r="H302" s="187"/>
    </row>
    <row r="303" spans="1:8">
      <c r="A303" s="126">
        <v>442</v>
      </c>
      <c r="B303" s="59"/>
      <c r="C303" s="65">
        <f t="shared" si="14"/>
        <v>56.24</v>
      </c>
      <c r="D303" s="124"/>
      <c r="E303" s="155">
        <v>12410</v>
      </c>
      <c r="F303" s="146">
        <f t="shared" si="13"/>
        <v>3598</v>
      </c>
      <c r="G303" s="159">
        <f t="shared" si="15"/>
        <v>2648</v>
      </c>
      <c r="H303" s="187"/>
    </row>
    <row r="304" spans="1:8">
      <c r="A304" s="126">
        <v>443</v>
      </c>
      <c r="B304" s="59"/>
      <c r="C304" s="65">
        <f t="shared" si="14"/>
        <v>56.28</v>
      </c>
      <c r="D304" s="124"/>
      <c r="E304" s="155">
        <v>12410</v>
      </c>
      <c r="F304" s="146">
        <f t="shared" si="13"/>
        <v>3596</v>
      </c>
      <c r="G304" s="159">
        <f t="shared" si="15"/>
        <v>2646</v>
      </c>
      <c r="H304" s="187"/>
    </row>
    <row r="305" spans="1:8">
      <c r="A305" s="126">
        <v>444</v>
      </c>
      <c r="B305" s="59"/>
      <c r="C305" s="65">
        <f t="shared" si="14"/>
        <v>56.31</v>
      </c>
      <c r="D305" s="124"/>
      <c r="E305" s="155">
        <v>12410</v>
      </c>
      <c r="F305" s="146">
        <f t="shared" si="13"/>
        <v>3594</v>
      </c>
      <c r="G305" s="159">
        <f t="shared" si="15"/>
        <v>2645</v>
      </c>
      <c r="H305" s="187"/>
    </row>
    <row r="306" spans="1:8">
      <c r="A306" s="126">
        <v>445</v>
      </c>
      <c r="B306" s="59"/>
      <c r="C306" s="65">
        <f t="shared" si="14"/>
        <v>56.35</v>
      </c>
      <c r="D306" s="124"/>
      <c r="E306" s="155">
        <v>12410</v>
      </c>
      <c r="F306" s="146">
        <f t="shared" si="13"/>
        <v>3591</v>
      </c>
      <c r="G306" s="159">
        <f t="shared" si="15"/>
        <v>2643</v>
      </c>
      <c r="H306" s="187"/>
    </row>
    <row r="307" spans="1:8">
      <c r="A307" s="126">
        <v>446</v>
      </c>
      <c r="B307" s="59"/>
      <c r="C307" s="65">
        <f t="shared" si="14"/>
        <v>56.38</v>
      </c>
      <c r="D307" s="124"/>
      <c r="E307" s="155">
        <v>12410</v>
      </c>
      <c r="F307" s="146">
        <f t="shared" si="13"/>
        <v>3589</v>
      </c>
      <c r="G307" s="159">
        <f t="shared" si="15"/>
        <v>2641</v>
      </c>
      <c r="H307" s="187"/>
    </row>
    <row r="308" spans="1:8">
      <c r="A308" s="126">
        <v>447</v>
      </c>
      <c r="B308" s="59"/>
      <c r="C308" s="65">
        <f t="shared" si="14"/>
        <v>56.42</v>
      </c>
      <c r="D308" s="124"/>
      <c r="E308" s="155">
        <v>12410</v>
      </c>
      <c r="F308" s="146">
        <f t="shared" si="13"/>
        <v>3587</v>
      </c>
      <c r="G308" s="159">
        <f t="shared" si="15"/>
        <v>2639</v>
      </c>
      <c r="H308" s="187"/>
    </row>
    <row r="309" spans="1:8">
      <c r="A309" s="126">
        <v>448</v>
      </c>
      <c r="B309" s="59"/>
      <c r="C309" s="65">
        <f t="shared" si="14"/>
        <v>56.45</v>
      </c>
      <c r="D309" s="124"/>
      <c r="E309" s="155">
        <v>12410</v>
      </c>
      <c r="F309" s="146">
        <f t="shared" si="13"/>
        <v>3585</v>
      </c>
      <c r="G309" s="159">
        <f t="shared" si="15"/>
        <v>2638</v>
      </c>
      <c r="H309" s="187"/>
    </row>
    <row r="310" spans="1:8">
      <c r="A310" s="126">
        <v>449</v>
      </c>
      <c r="B310" s="59"/>
      <c r="C310" s="65">
        <f t="shared" si="14"/>
        <v>56.49</v>
      </c>
      <c r="D310" s="124"/>
      <c r="E310" s="155">
        <v>12410</v>
      </c>
      <c r="F310" s="146">
        <f t="shared" si="13"/>
        <v>3582</v>
      </c>
      <c r="G310" s="159">
        <f t="shared" si="15"/>
        <v>2636</v>
      </c>
      <c r="H310" s="187"/>
    </row>
    <row r="311" spans="1:8">
      <c r="A311" s="126">
        <v>450</v>
      </c>
      <c r="B311" s="59"/>
      <c r="C311" s="65">
        <f t="shared" si="14"/>
        <v>56.52</v>
      </c>
      <c r="D311" s="124"/>
      <c r="E311" s="155">
        <v>12410</v>
      </c>
      <c r="F311" s="146">
        <f t="shared" si="13"/>
        <v>3580</v>
      </c>
      <c r="G311" s="159">
        <f t="shared" si="15"/>
        <v>2635</v>
      </c>
      <c r="H311" s="187"/>
    </row>
    <row r="312" spans="1:8">
      <c r="A312" s="126">
        <v>451</v>
      </c>
      <c r="B312" s="59"/>
      <c r="C312" s="65">
        <f t="shared" si="14"/>
        <v>56.56</v>
      </c>
      <c r="D312" s="124"/>
      <c r="E312" s="155">
        <v>12410</v>
      </c>
      <c r="F312" s="146">
        <f t="shared" si="13"/>
        <v>3578</v>
      </c>
      <c r="G312" s="159">
        <f t="shared" si="15"/>
        <v>2633</v>
      </c>
      <c r="H312" s="187"/>
    </row>
    <row r="313" spans="1:8">
      <c r="A313" s="126">
        <v>452</v>
      </c>
      <c r="B313" s="59"/>
      <c r="C313" s="65">
        <f t="shared" si="14"/>
        <v>56.59</v>
      </c>
      <c r="D313" s="124"/>
      <c r="E313" s="155">
        <v>12410</v>
      </c>
      <c r="F313" s="146">
        <f t="shared" si="13"/>
        <v>3576</v>
      </c>
      <c r="G313" s="159">
        <f t="shared" si="15"/>
        <v>2632</v>
      </c>
      <c r="H313" s="187"/>
    </row>
    <row r="314" spans="1:8">
      <c r="A314" s="126">
        <v>453</v>
      </c>
      <c r="B314" s="59"/>
      <c r="C314" s="65">
        <f t="shared" si="14"/>
        <v>56.63</v>
      </c>
      <c r="D314" s="124"/>
      <c r="E314" s="155">
        <v>12410</v>
      </c>
      <c r="F314" s="146">
        <f t="shared" si="13"/>
        <v>3574</v>
      </c>
      <c r="G314" s="159">
        <f t="shared" si="15"/>
        <v>2630</v>
      </c>
      <c r="H314" s="187"/>
    </row>
    <row r="315" spans="1:8">
      <c r="A315" s="126">
        <v>454</v>
      </c>
      <c r="B315" s="59"/>
      <c r="C315" s="65">
        <f t="shared" si="14"/>
        <v>56.66</v>
      </c>
      <c r="D315" s="124"/>
      <c r="E315" s="155">
        <v>12410</v>
      </c>
      <c r="F315" s="146">
        <f t="shared" si="13"/>
        <v>3572</v>
      </c>
      <c r="G315" s="159">
        <f t="shared" si="15"/>
        <v>2628</v>
      </c>
      <c r="H315" s="187"/>
    </row>
    <row r="316" spans="1:8">
      <c r="A316" s="126">
        <v>455</v>
      </c>
      <c r="B316" s="59"/>
      <c r="C316" s="65">
        <f t="shared" si="14"/>
        <v>56.7</v>
      </c>
      <c r="D316" s="124"/>
      <c r="E316" s="155">
        <v>12410</v>
      </c>
      <c r="F316" s="146">
        <f t="shared" si="13"/>
        <v>3569</v>
      </c>
      <c r="G316" s="159">
        <f t="shared" si="15"/>
        <v>2626</v>
      </c>
      <c r="H316" s="187"/>
    </row>
    <row r="317" spans="1:8">
      <c r="A317" s="126">
        <v>456</v>
      </c>
      <c r="B317" s="59"/>
      <c r="C317" s="65">
        <f t="shared" si="14"/>
        <v>56.73</v>
      </c>
      <c r="D317" s="124"/>
      <c r="E317" s="155">
        <v>12410</v>
      </c>
      <c r="F317" s="146">
        <f t="shared" si="13"/>
        <v>3567</v>
      </c>
      <c r="G317" s="159">
        <f t="shared" si="15"/>
        <v>2625</v>
      </c>
      <c r="H317" s="187"/>
    </row>
    <row r="318" spans="1:8">
      <c r="A318" s="126">
        <v>457</v>
      </c>
      <c r="B318" s="59"/>
      <c r="C318" s="65">
        <f t="shared" si="14"/>
        <v>56.77</v>
      </c>
      <c r="D318" s="124"/>
      <c r="E318" s="155">
        <v>12410</v>
      </c>
      <c r="F318" s="146">
        <f t="shared" si="13"/>
        <v>3565</v>
      </c>
      <c r="G318" s="159">
        <f t="shared" si="15"/>
        <v>2623</v>
      </c>
      <c r="H318" s="187"/>
    </row>
    <row r="319" spans="1:8">
      <c r="A319" s="126">
        <v>458</v>
      </c>
      <c r="B319" s="59"/>
      <c r="C319" s="65">
        <f t="shared" si="14"/>
        <v>56.8</v>
      </c>
      <c r="D319" s="124"/>
      <c r="E319" s="155">
        <v>12410</v>
      </c>
      <c r="F319" s="146">
        <f t="shared" si="13"/>
        <v>3563</v>
      </c>
      <c r="G319" s="159">
        <f t="shared" si="15"/>
        <v>2622</v>
      </c>
      <c r="H319" s="187"/>
    </row>
    <row r="320" spans="1:8">
      <c r="A320" s="126">
        <v>459</v>
      </c>
      <c r="B320" s="59"/>
      <c r="C320" s="65">
        <f t="shared" si="14"/>
        <v>56.84</v>
      </c>
      <c r="D320" s="124"/>
      <c r="E320" s="155">
        <v>12410</v>
      </c>
      <c r="F320" s="146">
        <f t="shared" si="13"/>
        <v>3560</v>
      </c>
      <c r="G320" s="159">
        <f t="shared" si="15"/>
        <v>2620</v>
      </c>
      <c r="H320" s="187"/>
    </row>
    <row r="321" spans="1:8">
      <c r="A321" s="126">
        <v>460</v>
      </c>
      <c r="B321" s="59"/>
      <c r="C321" s="65">
        <f t="shared" si="14"/>
        <v>56.87</v>
      </c>
      <c r="D321" s="124"/>
      <c r="E321" s="155">
        <v>12410</v>
      </c>
      <c r="F321" s="146">
        <f t="shared" si="13"/>
        <v>3558</v>
      </c>
      <c r="G321" s="159">
        <f t="shared" si="15"/>
        <v>2619</v>
      </c>
      <c r="H321" s="187"/>
    </row>
    <row r="322" spans="1:8">
      <c r="A322" s="126">
        <v>461</v>
      </c>
      <c r="B322" s="59"/>
      <c r="C322" s="65">
        <f t="shared" si="14"/>
        <v>56.9</v>
      </c>
      <c r="D322" s="124"/>
      <c r="E322" s="155">
        <v>12410</v>
      </c>
      <c r="F322" s="146">
        <f t="shared" si="13"/>
        <v>3557</v>
      </c>
      <c r="G322" s="159">
        <f t="shared" si="15"/>
        <v>2617</v>
      </c>
      <c r="H322" s="187"/>
    </row>
    <row r="323" spans="1:8">
      <c r="A323" s="126">
        <v>462</v>
      </c>
      <c r="B323" s="59"/>
      <c r="C323" s="65">
        <f t="shared" si="14"/>
        <v>56.94</v>
      </c>
      <c r="D323" s="124"/>
      <c r="E323" s="155">
        <v>12410</v>
      </c>
      <c r="F323" s="146">
        <f t="shared" si="13"/>
        <v>3554</v>
      </c>
      <c r="G323" s="159">
        <f t="shared" si="15"/>
        <v>2615</v>
      </c>
      <c r="H323" s="187"/>
    </row>
    <row r="324" spans="1:8">
      <c r="A324" s="126">
        <v>463</v>
      </c>
      <c r="B324" s="59"/>
      <c r="C324" s="65">
        <f t="shared" si="14"/>
        <v>56.97</v>
      </c>
      <c r="D324" s="124"/>
      <c r="E324" s="155">
        <v>12410</v>
      </c>
      <c r="F324" s="146">
        <f t="shared" si="13"/>
        <v>3552</v>
      </c>
      <c r="G324" s="159">
        <f t="shared" si="15"/>
        <v>2614</v>
      </c>
      <c r="H324" s="187"/>
    </row>
    <row r="325" spans="1:8">
      <c r="A325" s="126">
        <v>464</v>
      </c>
      <c r="B325" s="59"/>
      <c r="C325" s="65">
        <f t="shared" si="14"/>
        <v>57</v>
      </c>
      <c r="D325" s="124"/>
      <c r="E325" s="155">
        <v>12410</v>
      </c>
      <c r="F325" s="146">
        <f t="shared" si="13"/>
        <v>3550</v>
      </c>
      <c r="G325" s="159">
        <f t="shared" si="15"/>
        <v>2613</v>
      </c>
      <c r="H325" s="187"/>
    </row>
    <row r="326" spans="1:8">
      <c r="A326" s="126">
        <v>465</v>
      </c>
      <c r="B326" s="59"/>
      <c r="C326" s="65">
        <f t="shared" si="14"/>
        <v>57.04</v>
      </c>
      <c r="D326" s="124"/>
      <c r="E326" s="155">
        <v>12410</v>
      </c>
      <c r="F326" s="146">
        <f t="shared" si="13"/>
        <v>3548</v>
      </c>
      <c r="G326" s="159">
        <f t="shared" si="15"/>
        <v>2611</v>
      </c>
      <c r="H326" s="187"/>
    </row>
    <row r="327" spans="1:8">
      <c r="A327" s="126">
        <v>466</v>
      </c>
      <c r="B327" s="59"/>
      <c r="C327" s="65">
        <f t="shared" si="14"/>
        <v>57.07</v>
      </c>
      <c r="D327" s="124"/>
      <c r="E327" s="155">
        <v>12410</v>
      </c>
      <c r="F327" s="146">
        <f t="shared" si="13"/>
        <v>3546</v>
      </c>
      <c r="G327" s="159">
        <f t="shared" si="15"/>
        <v>2609</v>
      </c>
      <c r="H327" s="187"/>
    </row>
    <row r="328" spans="1:8">
      <c r="A328" s="126">
        <v>467</v>
      </c>
      <c r="B328" s="59"/>
      <c r="C328" s="65">
        <f t="shared" si="14"/>
        <v>57.11</v>
      </c>
      <c r="D328" s="124"/>
      <c r="E328" s="155">
        <v>12410</v>
      </c>
      <c r="F328" s="146">
        <f t="shared" si="13"/>
        <v>3543</v>
      </c>
      <c r="G328" s="159">
        <f t="shared" si="15"/>
        <v>2608</v>
      </c>
      <c r="H328" s="187"/>
    </row>
    <row r="329" spans="1:8">
      <c r="A329" s="126">
        <v>468</v>
      </c>
      <c r="B329" s="59"/>
      <c r="C329" s="65">
        <f t="shared" si="14"/>
        <v>57.14</v>
      </c>
      <c r="D329" s="124"/>
      <c r="E329" s="155">
        <v>12410</v>
      </c>
      <c r="F329" s="146">
        <f t="shared" si="13"/>
        <v>3542</v>
      </c>
      <c r="G329" s="159">
        <f t="shared" si="15"/>
        <v>2606</v>
      </c>
      <c r="H329" s="187"/>
    </row>
    <row r="330" spans="1:8">
      <c r="A330" s="126">
        <v>469</v>
      </c>
      <c r="B330" s="59"/>
      <c r="C330" s="65">
        <f t="shared" si="14"/>
        <v>57.17</v>
      </c>
      <c r="D330" s="124"/>
      <c r="E330" s="155">
        <v>12410</v>
      </c>
      <c r="F330" s="146">
        <f t="shared" si="13"/>
        <v>3540</v>
      </c>
      <c r="G330" s="159">
        <f t="shared" si="15"/>
        <v>2605</v>
      </c>
      <c r="H330" s="187"/>
    </row>
    <row r="331" spans="1:8">
      <c r="A331" s="126">
        <v>470</v>
      </c>
      <c r="B331" s="59"/>
      <c r="C331" s="65">
        <f t="shared" si="14"/>
        <v>57.21</v>
      </c>
      <c r="D331" s="124"/>
      <c r="E331" s="155">
        <v>12410</v>
      </c>
      <c r="F331" s="146">
        <f t="shared" si="13"/>
        <v>3537</v>
      </c>
      <c r="G331" s="159">
        <f t="shared" si="15"/>
        <v>2603</v>
      </c>
      <c r="H331" s="187"/>
    </row>
    <row r="332" spans="1:8">
      <c r="A332" s="126">
        <v>471</v>
      </c>
      <c r="B332" s="59"/>
      <c r="C332" s="65">
        <f t="shared" si="14"/>
        <v>57.24</v>
      </c>
      <c r="D332" s="124"/>
      <c r="E332" s="155">
        <v>12410</v>
      </c>
      <c r="F332" s="146">
        <f t="shared" si="13"/>
        <v>3535</v>
      </c>
      <c r="G332" s="159">
        <f t="shared" si="15"/>
        <v>2602</v>
      </c>
      <c r="H332" s="187"/>
    </row>
    <row r="333" spans="1:8">
      <c r="A333" s="126">
        <v>472</v>
      </c>
      <c r="B333" s="59"/>
      <c r="C333" s="65">
        <f t="shared" si="14"/>
        <v>57.27</v>
      </c>
      <c r="D333" s="124"/>
      <c r="E333" s="155">
        <v>12410</v>
      </c>
      <c r="F333" s="146">
        <f t="shared" si="13"/>
        <v>3534</v>
      </c>
      <c r="G333" s="159">
        <f t="shared" si="15"/>
        <v>2600</v>
      </c>
      <c r="H333" s="187"/>
    </row>
    <row r="334" spans="1:8">
      <c r="A334" s="126">
        <v>473</v>
      </c>
      <c r="B334" s="59"/>
      <c r="C334" s="65">
        <f t="shared" si="14"/>
        <v>57.3</v>
      </c>
      <c r="D334" s="124"/>
      <c r="E334" s="155">
        <v>12410</v>
      </c>
      <c r="F334" s="146">
        <f t="shared" ref="F334:F397" si="16">ROUND(12*1.3589*(1/C334*E334)+H334,0)</f>
        <v>3532</v>
      </c>
      <c r="G334" s="159">
        <f t="shared" si="15"/>
        <v>2599</v>
      </c>
      <c r="H334" s="187"/>
    </row>
    <row r="335" spans="1:8">
      <c r="A335" s="126">
        <v>474</v>
      </c>
      <c r="B335" s="59"/>
      <c r="C335" s="65">
        <f t="shared" ref="C335:C398" si="17">ROUND((-0.0000491*POWER(A335,2)+0.0818939*A335+34)*0.928,2)</f>
        <v>57.34</v>
      </c>
      <c r="D335" s="124"/>
      <c r="E335" s="155">
        <v>12410</v>
      </c>
      <c r="F335" s="146">
        <f t="shared" si="16"/>
        <v>3529</v>
      </c>
      <c r="G335" s="159">
        <f t="shared" si="15"/>
        <v>2597</v>
      </c>
      <c r="H335" s="187"/>
    </row>
    <row r="336" spans="1:8">
      <c r="A336" s="126">
        <v>475</v>
      </c>
      <c r="B336" s="59"/>
      <c r="C336" s="65">
        <f t="shared" si="17"/>
        <v>57.37</v>
      </c>
      <c r="D336" s="124"/>
      <c r="E336" s="155">
        <v>12410</v>
      </c>
      <c r="F336" s="146">
        <f t="shared" si="16"/>
        <v>3527</v>
      </c>
      <c r="G336" s="159">
        <f t="shared" si="15"/>
        <v>2596</v>
      </c>
      <c r="H336" s="187"/>
    </row>
    <row r="337" spans="1:8">
      <c r="A337" s="126">
        <v>476</v>
      </c>
      <c r="B337" s="59"/>
      <c r="C337" s="65">
        <f t="shared" si="17"/>
        <v>57.4</v>
      </c>
      <c r="D337" s="124"/>
      <c r="E337" s="155">
        <v>12410</v>
      </c>
      <c r="F337" s="146">
        <f t="shared" si="16"/>
        <v>3526</v>
      </c>
      <c r="G337" s="159">
        <f t="shared" si="15"/>
        <v>2594</v>
      </c>
      <c r="H337" s="187"/>
    </row>
    <row r="338" spans="1:8">
      <c r="A338" s="126">
        <v>477</v>
      </c>
      <c r="B338" s="59"/>
      <c r="C338" s="65">
        <f t="shared" si="17"/>
        <v>57.44</v>
      </c>
      <c r="D338" s="124"/>
      <c r="E338" s="155">
        <v>12410</v>
      </c>
      <c r="F338" s="146">
        <f t="shared" si="16"/>
        <v>3523</v>
      </c>
      <c r="G338" s="159">
        <f t="shared" si="15"/>
        <v>2593</v>
      </c>
      <c r="H338" s="187"/>
    </row>
    <row r="339" spans="1:8">
      <c r="A339" s="126">
        <v>478</v>
      </c>
      <c r="B339" s="59"/>
      <c r="C339" s="65">
        <f t="shared" si="17"/>
        <v>57.47</v>
      </c>
      <c r="D339" s="124"/>
      <c r="E339" s="155">
        <v>12410</v>
      </c>
      <c r="F339" s="146">
        <f t="shared" si="16"/>
        <v>3521</v>
      </c>
      <c r="G339" s="159">
        <f t="shared" si="15"/>
        <v>2591</v>
      </c>
      <c r="H339" s="187"/>
    </row>
    <row r="340" spans="1:8">
      <c r="A340" s="126">
        <v>479</v>
      </c>
      <c r="B340" s="59"/>
      <c r="C340" s="65">
        <f t="shared" si="17"/>
        <v>57.5</v>
      </c>
      <c r="D340" s="124"/>
      <c r="E340" s="155">
        <v>12410</v>
      </c>
      <c r="F340" s="146">
        <f t="shared" si="16"/>
        <v>3519</v>
      </c>
      <c r="G340" s="159">
        <f t="shared" si="15"/>
        <v>2590</v>
      </c>
      <c r="H340" s="187"/>
    </row>
    <row r="341" spans="1:8">
      <c r="A341" s="126">
        <v>480</v>
      </c>
      <c r="B341" s="59"/>
      <c r="C341" s="65">
        <f t="shared" si="17"/>
        <v>57.53</v>
      </c>
      <c r="D341" s="124"/>
      <c r="E341" s="155">
        <v>12410</v>
      </c>
      <c r="F341" s="146">
        <f t="shared" si="16"/>
        <v>3518</v>
      </c>
      <c r="G341" s="159">
        <f t="shared" si="15"/>
        <v>2589</v>
      </c>
      <c r="H341" s="187"/>
    </row>
    <row r="342" spans="1:8">
      <c r="A342" s="126">
        <v>481</v>
      </c>
      <c r="B342" s="59"/>
      <c r="C342" s="65">
        <f t="shared" si="17"/>
        <v>57.56</v>
      </c>
      <c r="D342" s="124"/>
      <c r="E342" s="155">
        <v>12410</v>
      </c>
      <c r="F342" s="146">
        <f t="shared" si="16"/>
        <v>3516</v>
      </c>
      <c r="G342" s="159">
        <f t="shared" si="15"/>
        <v>2587</v>
      </c>
      <c r="H342" s="187"/>
    </row>
    <row r="343" spans="1:8">
      <c r="A343" s="126">
        <v>482</v>
      </c>
      <c r="B343" s="59"/>
      <c r="C343" s="65">
        <f t="shared" si="17"/>
        <v>57.6</v>
      </c>
      <c r="D343" s="124"/>
      <c r="E343" s="155">
        <v>12410</v>
      </c>
      <c r="F343" s="146">
        <f t="shared" si="16"/>
        <v>3513</v>
      </c>
      <c r="G343" s="159">
        <f t="shared" si="15"/>
        <v>2585</v>
      </c>
      <c r="H343" s="187"/>
    </row>
    <row r="344" spans="1:8">
      <c r="A344" s="126">
        <v>483</v>
      </c>
      <c r="B344" s="59"/>
      <c r="C344" s="65">
        <f t="shared" si="17"/>
        <v>57.63</v>
      </c>
      <c r="D344" s="124"/>
      <c r="E344" s="155">
        <v>12410</v>
      </c>
      <c r="F344" s="146">
        <f t="shared" si="16"/>
        <v>3511</v>
      </c>
      <c r="G344" s="159">
        <f t="shared" si="15"/>
        <v>2584</v>
      </c>
      <c r="H344" s="187"/>
    </row>
    <row r="345" spans="1:8">
      <c r="A345" s="126">
        <v>484</v>
      </c>
      <c r="B345" s="59"/>
      <c r="C345" s="65">
        <f t="shared" si="17"/>
        <v>57.66</v>
      </c>
      <c r="D345" s="124"/>
      <c r="E345" s="155">
        <v>12410</v>
      </c>
      <c r="F345" s="146">
        <f t="shared" si="16"/>
        <v>3510</v>
      </c>
      <c r="G345" s="159">
        <f t="shared" si="15"/>
        <v>2583</v>
      </c>
      <c r="H345" s="187"/>
    </row>
    <row r="346" spans="1:8">
      <c r="A346" s="126">
        <v>485</v>
      </c>
      <c r="B346" s="59"/>
      <c r="C346" s="65">
        <f t="shared" si="17"/>
        <v>57.69</v>
      </c>
      <c r="D346" s="124"/>
      <c r="E346" s="155">
        <v>12410</v>
      </c>
      <c r="F346" s="146">
        <f t="shared" si="16"/>
        <v>3508</v>
      </c>
      <c r="G346" s="159">
        <f t="shared" si="15"/>
        <v>2581</v>
      </c>
      <c r="H346" s="187"/>
    </row>
    <row r="347" spans="1:8">
      <c r="A347" s="126">
        <v>486</v>
      </c>
      <c r="B347" s="59"/>
      <c r="C347" s="65">
        <f t="shared" si="17"/>
        <v>57.72</v>
      </c>
      <c r="D347" s="124"/>
      <c r="E347" s="155">
        <v>12410</v>
      </c>
      <c r="F347" s="146">
        <f t="shared" si="16"/>
        <v>3506</v>
      </c>
      <c r="G347" s="159">
        <f t="shared" si="15"/>
        <v>2580</v>
      </c>
      <c r="H347" s="187"/>
    </row>
    <row r="348" spans="1:8">
      <c r="A348" s="126">
        <v>487</v>
      </c>
      <c r="B348" s="59"/>
      <c r="C348" s="65">
        <f t="shared" si="17"/>
        <v>57.76</v>
      </c>
      <c r="D348" s="124"/>
      <c r="E348" s="155">
        <v>12410</v>
      </c>
      <c r="F348" s="146">
        <f t="shared" si="16"/>
        <v>3504</v>
      </c>
      <c r="G348" s="159">
        <f t="shared" si="15"/>
        <v>2578</v>
      </c>
      <c r="H348" s="187"/>
    </row>
    <row r="349" spans="1:8">
      <c r="A349" s="126">
        <v>488</v>
      </c>
      <c r="B349" s="59"/>
      <c r="C349" s="65">
        <f t="shared" si="17"/>
        <v>57.79</v>
      </c>
      <c r="D349" s="124"/>
      <c r="E349" s="155">
        <v>12410</v>
      </c>
      <c r="F349" s="146">
        <f t="shared" si="16"/>
        <v>3502</v>
      </c>
      <c r="G349" s="159">
        <f t="shared" si="15"/>
        <v>2577</v>
      </c>
      <c r="H349" s="187"/>
    </row>
    <row r="350" spans="1:8">
      <c r="A350" s="126">
        <v>489</v>
      </c>
      <c r="B350" s="59"/>
      <c r="C350" s="65">
        <f t="shared" si="17"/>
        <v>57.82</v>
      </c>
      <c r="D350" s="124"/>
      <c r="E350" s="155">
        <v>12410</v>
      </c>
      <c r="F350" s="146">
        <f t="shared" si="16"/>
        <v>3500</v>
      </c>
      <c r="G350" s="159">
        <f t="shared" si="15"/>
        <v>2576</v>
      </c>
      <c r="H350" s="187"/>
    </row>
    <row r="351" spans="1:8">
      <c r="A351" s="126">
        <v>490</v>
      </c>
      <c r="B351" s="59"/>
      <c r="C351" s="65">
        <f t="shared" si="17"/>
        <v>57.85</v>
      </c>
      <c r="D351" s="124"/>
      <c r="E351" s="155">
        <v>12410</v>
      </c>
      <c r="F351" s="146">
        <f t="shared" si="16"/>
        <v>3498</v>
      </c>
      <c r="G351" s="159">
        <f t="shared" si="15"/>
        <v>2574</v>
      </c>
      <c r="H351" s="187"/>
    </row>
    <row r="352" spans="1:8">
      <c r="A352" s="126">
        <v>491</v>
      </c>
      <c r="B352" s="59"/>
      <c r="C352" s="65">
        <f t="shared" si="17"/>
        <v>57.88</v>
      </c>
      <c r="D352" s="124"/>
      <c r="E352" s="155">
        <v>12410</v>
      </c>
      <c r="F352" s="146">
        <f t="shared" si="16"/>
        <v>3496</v>
      </c>
      <c r="G352" s="159">
        <f t="shared" si="15"/>
        <v>2573</v>
      </c>
      <c r="H352" s="187"/>
    </row>
    <row r="353" spans="1:8">
      <c r="A353" s="126">
        <v>492</v>
      </c>
      <c r="B353" s="59"/>
      <c r="C353" s="65">
        <f t="shared" si="17"/>
        <v>57.91</v>
      </c>
      <c r="D353" s="124"/>
      <c r="E353" s="155">
        <v>12410</v>
      </c>
      <c r="F353" s="146">
        <f t="shared" si="16"/>
        <v>3495</v>
      </c>
      <c r="G353" s="159">
        <f t="shared" si="15"/>
        <v>2572</v>
      </c>
      <c r="H353" s="187"/>
    </row>
    <row r="354" spans="1:8">
      <c r="A354" s="126">
        <v>493</v>
      </c>
      <c r="B354" s="59"/>
      <c r="C354" s="65">
        <f t="shared" si="17"/>
        <v>57.94</v>
      </c>
      <c r="D354" s="124"/>
      <c r="E354" s="155">
        <v>12410</v>
      </c>
      <c r="F354" s="146">
        <f t="shared" si="16"/>
        <v>3493</v>
      </c>
      <c r="G354" s="159">
        <f t="shared" si="15"/>
        <v>2570</v>
      </c>
      <c r="H354" s="187"/>
    </row>
    <row r="355" spans="1:8">
      <c r="A355" s="126">
        <v>494</v>
      </c>
      <c r="B355" s="59"/>
      <c r="C355" s="65">
        <f t="shared" si="17"/>
        <v>57.98</v>
      </c>
      <c r="D355" s="124"/>
      <c r="E355" s="155">
        <v>12410</v>
      </c>
      <c r="F355" s="146">
        <f t="shared" si="16"/>
        <v>3490</v>
      </c>
      <c r="G355" s="159">
        <f t="shared" si="15"/>
        <v>2568</v>
      </c>
      <c r="H355" s="187"/>
    </row>
    <row r="356" spans="1:8">
      <c r="A356" s="126">
        <v>495</v>
      </c>
      <c r="B356" s="59"/>
      <c r="C356" s="65">
        <f t="shared" si="17"/>
        <v>58.01</v>
      </c>
      <c r="D356" s="124"/>
      <c r="E356" s="155">
        <v>12410</v>
      </c>
      <c r="F356" s="146">
        <f t="shared" si="16"/>
        <v>3488</v>
      </c>
      <c r="G356" s="159">
        <f t="shared" si="15"/>
        <v>2567</v>
      </c>
      <c r="H356" s="187"/>
    </row>
    <row r="357" spans="1:8">
      <c r="A357" s="126">
        <v>496</v>
      </c>
      <c r="B357" s="59"/>
      <c r="C357" s="65">
        <f t="shared" si="17"/>
        <v>58.04</v>
      </c>
      <c r="D357" s="124"/>
      <c r="E357" s="155">
        <v>12410</v>
      </c>
      <c r="F357" s="146">
        <f t="shared" si="16"/>
        <v>3487</v>
      </c>
      <c r="G357" s="159">
        <f t="shared" si="15"/>
        <v>2566</v>
      </c>
      <c r="H357" s="187"/>
    </row>
    <row r="358" spans="1:8">
      <c r="A358" s="126">
        <v>497</v>
      </c>
      <c r="B358" s="59"/>
      <c r="C358" s="65">
        <f t="shared" si="17"/>
        <v>58.07</v>
      </c>
      <c r="D358" s="124"/>
      <c r="E358" s="155">
        <v>12410</v>
      </c>
      <c r="F358" s="146">
        <f t="shared" si="16"/>
        <v>3485</v>
      </c>
      <c r="G358" s="159">
        <f t="shared" si="15"/>
        <v>2564</v>
      </c>
      <c r="H358" s="187"/>
    </row>
    <row r="359" spans="1:8">
      <c r="A359" s="126">
        <v>498</v>
      </c>
      <c r="B359" s="59"/>
      <c r="C359" s="65">
        <f t="shared" si="17"/>
        <v>58.1</v>
      </c>
      <c r="D359" s="124"/>
      <c r="E359" s="155">
        <v>12410</v>
      </c>
      <c r="F359" s="146">
        <f t="shared" si="16"/>
        <v>3483</v>
      </c>
      <c r="G359" s="159">
        <f t="shared" si="15"/>
        <v>2563</v>
      </c>
      <c r="H359" s="187"/>
    </row>
    <row r="360" spans="1:8">
      <c r="A360" s="126">
        <v>499</v>
      </c>
      <c r="B360" s="59"/>
      <c r="C360" s="65">
        <f t="shared" si="17"/>
        <v>58.13</v>
      </c>
      <c r="D360" s="124"/>
      <c r="E360" s="155">
        <v>12410</v>
      </c>
      <c r="F360" s="146">
        <f t="shared" si="16"/>
        <v>3481</v>
      </c>
      <c r="G360" s="159">
        <f t="shared" ref="G360:G389" si="18">ROUND(12*(1/C360*E360),0)</f>
        <v>2562</v>
      </c>
      <c r="H360" s="187"/>
    </row>
    <row r="361" spans="1:8">
      <c r="A361" s="126">
        <v>500</v>
      </c>
      <c r="B361" s="59"/>
      <c r="C361" s="65">
        <f t="shared" si="17"/>
        <v>58.16</v>
      </c>
      <c r="D361" s="124"/>
      <c r="E361" s="155">
        <v>12410</v>
      </c>
      <c r="F361" s="146">
        <f t="shared" si="16"/>
        <v>3479</v>
      </c>
      <c r="G361" s="159">
        <f t="shared" si="18"/>
        <v>2561</v>
      </c>
      <c r="H361" s="187"/>
    </row>
    <row r="362" spans="1:8">
      <c r="A362" s="126">
        <v>501</v>
      </c>
      <c r="B362" s="59"/>
      <c r="C362" s="65">
        <f t="shared" si="17"/>
        <v>58.19</v>
      </c>
      <c r="D362" s="124"/>
      <c r="E362" s="155">
        <v>12410</v>
      </c>
      <c r="F362" s="146">
        <f t="shared" si="16"/>
        <v>3478</v>
      </c>
      <c r="G362" s="159">
        <f t="shared" si="18"/>
        <v>2559</v>
      </c>
      <c r="H362" s="187"/>
    </row>
    <row r="363" spans="1:8">
      <c r="A363" s="126">
        <v>502</v>
      </c>
      <c r="B363" s="59"/>
      <c r="C363" s="65">
        <f t="shared" si="17"/>
        <v>58.22</v>
      </c>
      <c r="D363" s="124"/>
      <c r="E363" s="155">
        <v>12410</v>
      </c>
      <c r="F363" s="146">
        <f t="shared" si="16"/>
        <v>3476</v>
      </c>
      <c r="G363" s="159">
        <f t="shared" si="18"/>
        <v>2558</v>
      </c>
      <c r="H363" s="187"/>
    </row>
    <row r="364" spans="1:8">
      <c r="A364" s="126">
        <v>503</v>
      </c>
      <c r="B364" s="59"/>
      <c r="C364" s="65">
        <f t="shared" si="17"/>
        <v>58.25</v>
      </c>
      <c r="D364" s="124"/>
      <c r="E364" s="155">
        <v>12410</v>
      </c>
      <c r="F364" s="146">
        <f t="shared" si="16"/>
        <v>3474</v>
      </c>
      <c r="G364" s="159">
        <f t="shared" si="18"/>
        <v>2557</v>
      </c>
      <c r="H364" s="187"/>
    </row>
    <row r="365" spans="1:8">
      <c r="A365" s="126">
        <v>504</v>
      </c>
      <c r="B365" s="59"/>
      <c r="C365" s="65">
        <f t="shared" si="17"/>
        <v>58.28</v>
      </c>
      <c r="D365" s="124"/>
      <c r="E365" s="155">
        <v>12410</v>
      </c>
      <c r="F365" s="146">
        <f t="shared" si="16"/>
        <v>3472</v>
      </c>
      <c r="G365" s="159">
        <f t="shared" si="18"/>
        <v>2555</v>
      </c>
      <c r="H365" s="187"/>
    </row>
    <row r="366" spans="1:8">
      <c r="A366" s="126">
        <v>505</v>
      </c>
      <c r="B366" s="59"/>
      <c r="C366" s="65">
        <f t="shared" si="17"/>
        <v>58.31</v>
      </c>
      <c r="D366" s="124"/>
      <c r="E366" s="155">
        <v>12410</v>
      </c>
      <c r="F366" s="146">
        <f t="shared" si="16"/>
        <v>3471</v>
      </c>
      <c r="G366" s="159">
        <f t="shared" si="18"/>
        <v>2554</v>
      </c>
      <c r="H366" s="187"/>
    </row>
    <row r="367" spans="1:8">
      <c r="A367" s="126">
        <v>506</v>
      </c>
      <c r="B367" s="59"/>
      <c r="C367" s="65">
        <f t="shared" si="17"/>
        <v>58.34</v>
      </c>
      <c r="D367" s="124"/>
      <c r="E367" s="155">
        <v>12410</v>
      </c>
      <c r="F367" s="146">
        <f t="shared" si="16"/>
        <v>3469</v>
      </c>
      <c r="G367" s="159">
        <f t="shared" si="18"/>
        <v>2553</v>
      </c>
      <c r="H367" s="187"/>
    </row>
    <row r="368" spans="1:8">
      <c r="A368" s="126">
        <v>507</v>
      </c>
      <c r="B368" s="59"/>
      <c r="C368" s="65">
        <f t="shared" si="17"/>
        <v>58.37</v>
      </c>
      <c r="D368" s="124"/>
      <c r="E368" s="155">
        <v>12410</v>
      </c>
      <c r="F368" s="146">
        <f t="shared" si="16"/>
        <v>3467</v>
      </c>
      <c r="G368" s="159">
        <f t="shared" si="18"/>
        <v>2551</v>
      </c>
      <c r="H368" s="187"/>
    </row>
    <row r="369" spans="1:8">
      <c r="A369" s="126">
        <v>508</v>
      </c>
      <c r="B369" s="59"/>
      <c r="C369" s="65">
        <f t="shared" si="17"/>
        <v>58.4</v>
      </c>
      <c r="D369" s="124"/>
      <c r="E369" s="155">
        <v>12410</v>
      </c>
      <c r="F369" s="146">
        <f t="shared" si="16"/>
        <v>3465</v>
      </c>
      <c r="G369" s="159">
        <f t="shared" si="18"/>
        <v>2550</v>
      </c>
      <c r="H369" s="187"/>
    </row>
    <row r="370" spans="1:8">
      <c r="A370" s="126">
        <v>509</v>
      </c>
      <c r="B370" s="59"/>
      <c r="C370" s="65">
        <f t="shared" si="17"/>
        <v>58.43</v>
      </c>
      <c r="D370" s="124"/>
      <c r="E370" s="155">
        <v>12410</v>
      </c>
      <c r="F370" s="146">
        <f t="shared" si="16"/>
        <v>3463</v>
      </c>
      <c r="G370" s="159">
        <f t="shared" si="18"/>
        <v>2549</v>
      </c>
      <c r="H370" s="187"/>
    </row>
    <row r="371" spans="1:8">
      <c r="A371" s="126">
        <v>510</v>
      </c>
      <c r="B371" s="59"/>
      <c r="C371" s="65">
        <f t="shared" si="17"/>
        <v>58.46</v>
      </c>
      <c r="D371" s="124"/>
      <c r="E371" s="155">
        <v>12410</v>
      </c>
      <c r="F371" s="146">
        <f t="shared" si="16"/>
        <v>3462</v>
      </c>
      <c r="G371" s="159">
        <f t="shared" si="18"/>
        <v>2547</v>
      </c>
      <c r="H371" s="187"/>
    </row>
    <row r="372" spans="1:8">
      <c r="A372" s="126">
        <v>511</v>
      </c>
      <c r="B372" s="59"/>
      <c r="C372" s="65">
        <f t="shared" si="17"/>
        <v>58.49</v>
      </c>
      <c r="D372" s="124"/>
      <c r="E372" s="155">
        <v>12410</v>
      </c>
      <c r="F372" s="146">
        <f t="shared" si="16"/>
        <v>3460</v>
      </c>
      <c r="G372" s="159">
        <f t="shared" si="18"/>
        <v>2546</v>
      </c>
      <c r="H372" s="187"/>
    </row>
    <row r="373" spans="1:8">
      <c r="A373" s="126">
        <v>512</v>
      </c>
      <c r="B373" s="59"/>
      <c r="C373" s="65">
        <f t="shared" si="17"/>
        <v>58.52</v>
      </c>
      <c r="D373" s="124"/>
      <c r="E373" s="155">
        <v>12410</v>
      </c>
      <c r="F373" s="146">
        <f t="shared" si="16"/>
        <v>3458</v>
      </c>
      <c r="G373" s="159">
        <f t="shared" si="18"/>
        <v>2545</v>
      </c>
      <c r="H373" s="187"/>
    </row>
    <row r="374" spans="1:8">
      <c r="A374" s="126">
        <v>513</v>
      </c>
      <c r="B374" s="59"/>
      <c r="C374" s="65">
        <f t="shared" si="17"/>
        <v>58.55</v>
      </c>
      <c r="D374" s="124"/>
      <c r="E374" s="155">
        <v>12410</v>
      </c>
      <c r="F374" s="146">
        <f t="shared" si="16"/>
        <v>3456</v>
      </c>
      <c r="G374" s="159">
        <f t="shared" si="18"/>
        <v>2543</v>
      </c>
      <c r="H374" s="187"/>
    </row>
    <row r="375" spans="1:8">
      <c r="A375" s="126">
        <v>514</v>
      </c>
      <c r="B375" s="59"/>
      <c r="C375" s="65">
        <f t="shared" si="17"/>
        <v>58.58</v>
      </c>
      <c r="D375" s="124"/>
      <c r="E375" s="155">
        <v>12410</v>
      </c>
      <c r="F375" s="146">
        <f t="shared" si="16"/>
        <v>3455</v>
      </c>
      <c r="G375" s="159">
        <f t="shared" si="18"/>
        <v>2542</v>
      </c>
      <c r="H375" s="187"/>
    </row>
    <row r="376" spans="1:8">
      <c r="A376" s="126">
        <v>515</v>
      </c>
      <c r="B376" s="59"/>
      <c r="C376" s="65">
        <f t="shared" si="17"/>
        <v>58.61</v>
      </c>
      <c r="D376" s="124"/>
      <c r="E376" s="155">
        <v>12410</v>
      </c>
      <c r="F376" s="146">
        <f t="shared" si="16"/>
        <v>3453</v>
      </c>
      <c r="G376" s="159">
        <f t="shared" si="18"/>
        <v>2541</v>
      </c>
      <c r="H376" s="187"/>
    </row>
    <row r="377" spans="1:8">
      <c r="A377" s="126">
        <v>516</v>
      </c>
      <c r="B377" s="59"/>
      <c r="C377" s="65">
        <f t="shared" si="17"/>
        <v>58.63</v>
      </c>
      <c r="D377" s="124"/>
      <c r="E377" s="155">
        <v>12410</v>
      </c>
      <c r="F377" s="146">
        <f t="shared" si="16"/>
        <v>3452</v>
      </c>
      <c r="G377" s="159">
        <f t="shared" si="18"/>
        <v>2540</v>
      </c>
      <c r="H377" s="187"/>
    </row>
    <row r="378" spans="1:8">
      <c r="A378" s="126">
        <v>517</v>
      </c>
      <c r="B378" s="59"/>
      <c r="C378" s="65">
        <f t="shared" si="17"/>
        <v>58.66</v>
      </c>
      <c r="D378" s="124"/>
      <c r="E378" s="155">
        <v>12410</v>
      </c>
      <c r="F378" s="146">
        <f t="shared" si="16"/>
        <v>3450</v>
      </c>
      <c r="G378" s="159">
        <f t="shared" si="18"/>
        <v>2539</v>
      </c>
      <c r="H378" s="187"/>
    </row>
    <row r="379" spans="1:8">
      <c r="A379" s="126">
        <v>518</v>
      </c>
      <c r="B379" s="59"/>
      <c r="C379" s="65">
        <f t="shared" si="17"/>
        <v>58.69</v>
      </c>
      <c r="D379" s="124"/>
      <c r="E379" s="155">
        <v>12410</v>
      </c>
      <c r="F379" s="146">
        <f t="shared" si="16"/>
        <v>3448</v>
      </c>
      <c r="G379" s="159">
        <f t="shared" si="18"/>
        <v>2537</v>
      </c>
      <c r="H379" s="187"/>
    </row>
    <row r="380" spans="1:8">
      <c r="A380" s="126">
        <v>519</v>
      </c>
      <c r="B380" s="59"/>
      <c r="C380" s="65">
        <f t="shared" si="17"/>
        <v>58.72</v>
      </c>
      <c r="D380" s="124"/>
      <c r="E380" s="155">
        <v>12410</v>
      </c>
      <c r="F380" s="146">
        <f t="shared" si="16"/>
        <v>3446</v>
      </c>
      <c r="G380" s="159">
        <f t="shared" si="18"/>
        <v>2536</v>
      </c>
      <c r="H380" s="187"/>
    </row>
    <row r="381" spans="1:8">
      <c r="A381" s="126">
        <v>520</v>
      </c>
      <c r="B381" s="59"/>
      <c r="C381" s="65">
        <f t="shared" si="17"/>
        <v>58.75</v>
      </c>
      <c r="D381" s="124"/>
      <c r="E381" s="155">
        <v>12410</v>
      </c>
      <c r="F381" s="146">
        <f t="shared" si="16"/>
        <v>3445</v>
      </c>
      <c r="G381" s="159">
        <f t="shared" si="18"/>
        <v>2535</v>
      </c>
      <c r="H381" s="187"/>
    </row>
    <row r="382" spans="1:8">
      <c r="A382" s="126">
        <v>521</v>
      </c>
      <c r="B382" s="59"/>
      <c r="C382" s="65">
        <f t="shared" si="17"/>
        <v>58.78</v>
      </c>
      <c r="D382" s="124"/>
      <c r="E382" s="155">
        <v>12410</v>
      </c>
      <c r="F382" s="146">
        <f t="shared" si="16"/>
        <v>3443</v>
      </c>
      <c r="G382" s="159">
        <f t="shared" si="18"/>
        <v>2534</v>
      </c>
      <c r="H382" s="187"/>
    </row>
    <row r="383" spans="1:8">
      <c r="A383" s="126">
        <v>522</v>
      </c>
      <c r="B383" s="59"/>
      <c r="C383" s="65">
        <f t="shared" si="17"/>
        <v>58.81</v>
      </c>
      <c r="D383" s="124"/>
      <c r="E383" s="155">
        <v>12410</v>
      </c>
      <c r="F383" s="146">
        <f t="shared" si="16"/>
        <v>3441</v>
      </c>
      <c r="G383" s="159">
        <f t="shared" si="18"/>
        <v>2532</v>
      </c>
      <c r="H383" s="187"/>
    </row>
    <row r="384" spans="1:8">
      <c r="A384" s="126">
        <v>523</v>
      </c>
      <c r="B384" s="59"/>
      <c r="C384" s="65">
        <f t="shared" si="17"/>
        <v>58.84</v>
      </c>
      <c r="D384" s="124"/>
      <c r="E384" s="155">
        <v>12410</v>
      </c>
      <c r="F384" s="146">
        <f t="shared" si="16"/>
        <v>3439</v>
      </c>
      <c r="G384" s="159">
        <f t="shared" si="18"/>
        <v>2531</v>
      </c>
      <c r="H384" s="187"/>
    </row>
    <row r="385" spans="1:8">
      <c r="A385" s="126">
        <v>524</v>
      </c>
      <c r="B385" s="59"/>
      <c r="C385" s="65">
        <f t="shared" si="17"/>
        <v>58.86</v>
      </c>
      <c r="D385" s="124"/>
      <c r="E385" s="155">
        <v>12410</v>
      </c>
      <c r="F385" s="146">
        <f t="shared" si="16"/>
        <v>3438</v>
      </c>
      <c r="G385" s="159">
        <f t="shared" si="18"/>
        <v>2530</v>
      </c>
      <c r="H385" s="187"/>
    </row>
    <row r="386" spans="1:8">
      <c r="A386" s="126">
        <v>525</v>
      </c>
      <c r="B386" s="59"/>
      <c r="C386" s="65">
        <f t="shared" si="17"/>
        <v>58.89</v>
      </c>
      <c r="D386" s="124"/>
      <c r="E386" s="155">
        <v>12410</v>
      </c>
      <c r="F386" s="146">
        <f t="shared" si="16"/>
        <v>3436</v>
      </c>
      <c r="G386" s="159">
        <f t="shared" si="18"/>
        <v>2529</v>
      </c>
      <c r="H386" s="187"/>
    </row>
    <row r="387" spans="1:8">
      <c r="A387" s="126">
        <v>526</v>
      </c>
      <c r="B387" s="59"/>
      <c r="C387" s="65">
        <f t="shared" si="17"/>
        <v>58.92</v>
      </c>
      <c r="D387" s="124"/>
      <c r="E387" s="155">
        <v>12410</v>
      </c>
      <c r="F387" s="146">
        <f t="shared" si="16"/>
        <v>3435</v>
      </c>
      <c r="G387" s="159">
        <f t="shared" si="18"/>
        <v>2527</v>
      </c>
      <c r="H387" s="187"/>
    </row>
    <row r="388" spans="1:8">
      <c r="A388" s="126">
        <v>527</v>
      </c>
      <c r="B388" s="59"/>
      <c r="C388" s="65">
        <f t="shared" si="17"/>
        <v>58.95</v>
      </c>
      <c r="D388" s="124"/>
      <c r="E388" s="155">
        <v>12410</v>
      </c>
      <c r="F388" s="146">
        <f t="shared" si="16"/>
        <v>3433</v>
      </c>
      <c r="G388" s="159">
        <f t="shared" si="18"/>
        <v>2526</v>
      </c>
      <c r="H388" s="187"/>
    </row>
    <row r="389" spans="1:8">
      <c r="A389" s="126">
        <v>528</v>
      </c>
      <c r="B389" s="59"/>
      <c r="C389" s="65">
        <f t="shared" si="17"/>
        <v>58.98</v>
      </c>
      <c r="D389" s="124"/>
      <c r="E389" s="155">
        <v>12410</v>
      </c>
      <c r="F389" s="146">
        <f t="shared" si="16"/>
        <v>3431</v>
      </c>
      <c r="G389" s="159">
        <f t="shared" si="18"/>
        <v>2525</v>
      </c>
      <c r="H389" s="187"/>
    </row>
    <row r="390" spans="1:8">
      <c r="A390" s="126">
        <v>529</v>
      </c>
      <c r="B390" s="59"/>
      <c r="C390" s="65">
        <f t="shared" si="17"/>
        <v>59</v>
      </c>
      <c r="D390" s="124"/>
      <c r="E390" s="155">
        <v>12410</v>
      </c>
      <c r="F390" s="146">
        <f t="shared" si="16"/>
        <v>3430</v>
      </c>
      <c r="G390" s="159">
        <f t="shared" ref="G390:G453" si="19">ROUND(12*(1/C390*E390),0)</f>
        <v>2524</v>
      </c>
      <c r="H390" s="187"/>
    </row>
    <row r="391" spans="1:8">
      <c r="A391" s="126">
        <v>530</v>
      </c>
      <c r="B391" s="59"/>
      <c r="C391" s="65">
        <f t="shared" si="17"/>
        <v>59.03</v>
      </c>
      <c r="D391" s="124"/>
      <c r="E391" s="155">
        <v>12410</v>
      </c>
      <c r="F391" s="146">
        <f t="shared" si="16"/>
        <v>3428</v>
      </c>
      <c r="G391" s="159">
        <f t="shared" si="19"/>
        <v>2523</v>
      </c>
      <c r="H391" s="187"/>
    </row>
    <row r="392" spans="1:8">
      <c r="A392" s="126">
        <v>531</v>
      </c>
      <c r="B392" s="59"/>
      <c r="C392" s="65">
        <f t="shared" si="17"/>
        <v>59.06</v>
      </c>
      <c r="D392" s="124"/>
      <c r="E392" s="155">
        <v>12410</v>
      </c>
      <c r="F392" s="146">
        <f t="shared" si="16"/>
        <v>3426</v>
      </c>
      <c r="G392" s="159">
        <f t="shared" si="19"/>
        <v>2522</v>
      </c>
      <c r="H392" s="187"/>
    </row>
    <row r="393" spans="1:8">
      <c r="A393" s="126">
        <v>532</v>
      </c>
      <c r="B393" s="59"/>
      <c r="C393" s="65">
        <f t="shared" si="17"/>
        <v>59.09</v>
      </c>
      <c r="D393" s="124"/>
      <c r="E393" s="155">
        <v>12410</v>
      </c>
      <c r="F393" s="146">
        <f t="shared" si="16"/>
        <v>3425</v>
      </c>
      <c r="G393" s="159">
        <f t="shared" si="19"/>
        <v>2520</v>
      </c>
      <c r="H393" s="187"/>
    </row>
    <row r="394" spans="1:8">
      <c r="A394" s="126">
        <v>533</v>
      </c>
      <c r="B394" s="59"/>
      <c r="C394" s="65">
        <f t="shared" si="17"/>
        <v>59.11</v>
      </c>
      <c r="D394" s="124"/>
      <c r="E394" s="155">
        <v>12410</v>
      </c>
      <c r="F394" s="146">
        <f t="shared" si="16"/>
        <v>3424</v>
      </c>
      <c r="G394" s="159">
        <f t="shared" si="19"/>
        <v>2519</v>
      </c>
      <c r="H394" s="187"/>
    </row>
    <row r="395" spans="1:8">
      <c r="A395" s="126">
        <v>534</v>
      </c>
      <c r="B395" s="59"/>
      <c r="C395" s="65">
        <f t="shared" si="17"/>
        <v>59.14</v>
      </c>
      <c r="D395" s="124"/>
      <c r="E395" s="155">
        <v>12410</v>
      </c>
      <c r="F395" s="146">
        <f t="shared" si="16"/>
        <v>3422</v>
      </c>
      <c r="G395" s="159">
        <f t="shared" si="19"/>
        <v>2518</v>
      </c>
      <c r="H395" s="187"/>
    </row>
    <row r="396" spans="1:8">
      <c r="A396" s="126">
        <v>535</v>
      </c>
      <c r="B396" s="59"/>
      <c r="C396" s="65">
        <f t="shared" si="17"/>
        <v>59.17</v>
      </c>
      <c r="D396" s="124"/>
      <c r="E396" s="155">
        <v>12410</v>
      </c>
      <c r="F396" s="146">
        <f t="shared" si="16"/>
        <v>3420</v>
      </c>
      <c r="G396" s="159">
        <f t="shared" si="19"/>
        <v>2517</v>
      </c>
      <c r="H396" s="187"/>
    </row>
    <row r="397" spans="1:8">
      <c r="A397" s="126">
        <v>536</v>
      </c>
      <c r="B397" s="59"/>
      <c r="C397" s="65">
        <f t="shared" si="17"/>
        <v>59.2</v>
      </c>
      <c r="D397" s="124"/>
      <c r="E397" s="155">
        <v>12410</v>
      </c>
      <c r="F397" s="146">
        <f t="shared" si="16"/>
        <v>3418</v>
      </c>
      <c r="G397" s="159">
        <f t="shared" si="19"/>
        <v>2516</v>
      </c>
      <c r="H397" s="187"/>
    </row>
    <row r="398" spans="1:8">
      <c r="A398" s="126">
        <v>537</v>
      </c>
      <c r="B398" s="59"/>
      <c r="C398" s="65">
        <f t="shared" si="17"/>
        <v>59.22</v>
      </c>
      <c r="D398" s="124"/>
      <c r="E398" s="155">
        <v>12410</v>
      </c>
      <c r="F398" s="146">
        <f t="shared" ref="F398:F461" si="20">ROUND(12*1.3589*(1/C398*E398)+H398,0)</f>
        <v>3417</v>
      </c>
      <c r="G398" s="159">
        <f t="shared" si="19"/>
        <v>2515</v>
      </c>
      <c r="H398" s="187"/>
    </row>
    <row r="399" spans="1:8">
      <c r="A399" s="126">
        <v>538</v>
      </c>
      <c r="B399" s="59"/>
      <c r="C399" s="65">
        <f t="shared" ref="C399:C462" si="21">ROUND((-0.0000491*POWER(A399,2)+0.0818939*A399+34)*0.928,2)</f>
        <v>59.25</v>
      </c>
      <c r="D399" s="124"/>
      <c r="E399" s="155">
        <v>12410</v>
      </c>
      <c r="F399" s="146">
        <f t="shared" si="20"/>
        <v>3415</v>
      </c>
      <c r="G399" s="159">
        <f t="shared" si="19"/>
        <v>2513</v>
      </c>
      <c r="H399" s="187"/>
    </row>
    <row r="400" spans="1:8">
      <c r="A400" s="126">
        <v>539</v>
      </c>
      <c r="B400" s="59"/>
      <c r="C400" s="65">
        <f t="shared" si="21"/>
        <v>59.28</v>
      </c>
      <c r="D400" s="124"/>
      <c r="E400" s="155">
        <v>12410</v>
      </c>
      <c r="F400" s="146">
        <f t="shared" si="20"/>
        <v>3414</v>
      </c>
      <c r="G400" s="159">
        <f t="shared" si="19"/>
        <v>2512</v>
      </c>
      <c r="H400" s="187"/>
    </row>
    <row r="401" spans="1:8">
      <c r="A401" s="126">
        <v>540</v>
      </c>
      <c r="B401" s="59"/>
      <c r="C401" s="65">
        <f t="shared" si="21"/>
        <v>59.3</v>
      </c>
      <c r="D401" s="124"/>
      <c r="E401" s="155">
        <v>12410</v>
      </c>
      <c r="F401" s="146">
        <f t="shared" si="20"/>
        <v>3413</v>
      </c>
      <c r="G401" s="159">
        <f t="shared" si="19"/>
        <v>2511</v>
      </c>
      <c r="H401" s="187"/>
    </row>
    <row r="402" spans="1:8">
      <c r="A402" s="126">
        <v>541</v>
      </c>
      <c r="B402" s="59"/>
      <c r="C402" s="65">
        <f t="shared" si="21"/>
        <v>59.33</v>
      </c>
      <c r="D402" s="124"/>
      <c r="E402" s="155">
        <v>12410</v>
      </c>
      <c r="F402" s="146">
        <f t="shared" si="20"/>
        <v>3411</v>
      </c>
      <c r="G402" s="159">
        <f t="shared" si="19"/>
        <v>2510</v>
      </c>
      <c r="H402" s="187"/>
    </row>
    <row r="403" spans="1:8">
      <c r="A403" s="126">
        <v>542</v>
      </c>
      <c r="B403" s="59"/>
      <c r="C403" s="65">
        <f t="shared" si="21"/>
        <v>59.36</v>
      </c>
      <c r="D403" s="124"/>
      <c r="E403" s="155">
        <v>12410</v>
      </c>
      <c r="F403" s="146">
        <f t="shared" si="20"/>
        <v>3409</v>
      </c>
      <c r="G403" s="159">
        <f t="shared" si="19"/>
        <v>2509</v>
      </c>
      <c r="H403" s="187"/>
    </row>
    <row r="404" spans="1:8">
      <c r="A404" s="126">
        <v>543</v>
      </c>
      <c r="B404" s="59"/>
      <c r="C404" s="65">
        <f t="shared" si="21"/>
        <v>59.38</v>
      </c>
      <c r="D404" s="124"/>
      <c r="E404" s="155">
        <v>12410</v>
      </c>
      <c r="F404" s="146">
        <f t="shared" si="20"/>
        <v>3408</v>
      </c>
      <c r="G404" s="159">
        <f t="shared" si="19"/>
        <v>2508</v>
      </c>
      <c r="H404" s="187"/>
    </row>
    <row r="405" spans="1:8">
      <c r="A405" s="126">
        <v>544</v>
      </c>
      <c r="B405" s="59"/>
      <c r="C405" s="65">
        <f t="shared" si="21"/>
        <v>59.41</v>
      </c>
      <c r="D405" s="124"/>
      <c r="E405" s="155">
        <v>12410</v>
      </c>
      <c r="F405" s="146">
        <f t="shared" si="20"/>
        <v>3406</v>
      </c>
      <c r="G405" s="159">
        <f t="shared" si="19"/>
        <v>2507</v>
      </c>
      <c r="H405" s="187"/>
    </row>
    <row r="406" spans="1:8">
      <c r="A406" s="126">
        <v>545</v>
      </c>
      <c r="B406" s="59"/>
      <c r="C406" s="65">
        <f t="shared" si="21"/>
        <v>59.44</v>
      </c>
      <c r="D406" s="124"/>
      <c r="E406" s="155">
        <v>12410</v>
      </c>
      <c r="F406" s="146">
        <f t="shared" si="20"/>
        <v>3405</v>
      </c>
      <c r="G406" s="159">
        <f t="shared" si="19"/>
        <v>2505</v>
      </c>
      <c r="H406" s="187"/>
    </row>
    <row r="407" spans="1:8">
      <c r="A407" s="126">
        <v>546</v>
      </c>
      <c r="B407" s="59"/>
      <c r="C407" s="65">
        <f t="shared" si="21"/>
        <v>59.46</v>
      </c>
      <c r="D407" s="124"/>
      <c r="E407" s="155">
        <v>12410</v>
      </c>
      <c r="F407" s="146">
        <f t="shared" si="20"/>
        <v>3403</v>
      </c>
      <c r="G407" s="159">
        <f t="shared" si="19"/>
        <v>2505</v>
      </c>
      <c r="H407" s="187"/>
    </row>
    <row r="408" spans="1:8">
      <c r="A408" s="126">
        <v>547</v>
      </c>
      <c r="B408" s="59"/>
      <c r="C408" s="65">
        <f t="shared" si="21"/>
        <v>59.49</v>
      </c>
      <c r="D408" s="124"/>
      <c r="E408" s="155">
        <v>12410</v>
      </c>
      <c r="F408" s="146">
        <f t="shared" si="20"/>
        <v>3402</v>
      </c>
      <c r="G408" s="159">
        <f t="shared" si="19"/>
        <v>2503</v>
      </c>
      <c r="H408" s="187"/>
    </row>
    <row r="409" spans="1:8">
      <c r="A409" s="126">
        <v>548</v>
      </c>
      <c r="B409" s="59"/>
      <c r="C409" s="65">
        <f t="shared" si="21"/>
        <v>59.52</v>
      </c>
      <c r="D409" s="124"/>
      <c r="E409" s="155">
        <v>12410</v>
      </c>
      <c r="F409" s="146">
        <f t="shared" si="20"/>
        <v>3400</v>
      </c>
      <c r="G409" s="159">
        <f t="shared" si="19"/>
        <v>2502</v>
      </c>
      <c r="H409" s="187"/>
    </row>
    <row r="410" spans="1:8">
      <c r="A410" s="126">
        <v>549</v>
      </c>
      <c r="B410" s="59"/>
      <c r="C410" s="65">
        <f t="shared" si="21"/>
        <v>59.54</v>
      </c>
      <c r="D410" s="124"/>
      <c r="E410" s="155">
        <v>12410</v>
      </c>
      <c r="F410" s="146">
        <f t="shared" si="20"/>
        <v>3399</v>
      </c>
      <c r="G410" s="159">
        <f t="shared" si="19"/>
        <v>2501</v>
      </c>
      <c r="H410" s="187"/>
    </row>
    <row r="411" spans="1:8">
      <c r="A411" s="126">
        <v>550</v>
      </c>
      <c r="B411" s="59"/>
      <c r="C411" s="65">
        <f t="shared" si="21"/>
        <v>59.57</v>
      </c>
      <c r="D411" s="124"/>
      <c r="E411" s="155">
        <v>12410</v>
      </c>
      <c r="F411" s="146">
        <f t="shared" si="20"/>
        <v>3397</v>
      </c>
      <c r="G411" s="159">
        <f t="shared" si="19"/>
        <v>2500</v>
      </c>
      <c r="H411" s="187"/>
    </row>
    <row r="412" spans="1:8">
      <c r="A412" s="126">
        <v>551</v>
      </c>
      <c r="B412" s="59"/>
      <c r="C412" s="65">
        <f t="shared" si="21"/>
        <v>59.59</v>
      </c>
      <c r="D412" s="124"/>
      <c r="E412" s="155">
        <v>12410</v>
      </c>
      <c r="F412" s="146">
        <f t="shared" si="20"/>
        <v>3396</v>
      </c>
      <c r="G412" s="159">
        <f t="shared" si="19"/>
        <v>2499</v>
      </c>
      <c r="H412" s="187"/>
    </row>
    <row r="413" spans="1:8">
      <c r="A413" s="126">
        <v>552</v>
      </c>
      <c r="B413" s="59"/>
      <c r="C413" s="65">
        <f t="shared" si="21"/>
        <v>59.62</v>
      </c>
      <c r="D413" s="124"/>
      <c r="E413" s="155">
        <v>12410</v>
      </c>
      <c r="F413" s="146">
        <f t="shared" si="20"/>
        <v>3394</v>
      </c>
      <c r="G413" s="159">
        <f t="shared" si="19"/>
        <v>2498</v>
      </c>
      <c r="H413" s="187"/>
    </row>
    <row r="414" spans="1:8">
      <c r="A414" s="126">
        <v>553</v>
      </c>
      <c r="B414" s="59"/>
      <c r="C414" s="65">
        <f t="shared" si="21"/>
        <v>59.64</v>
      </c>
      <c r="D414" s="124"/>
      <c r="E414" s="155">
        <v>12410</v>
      </c>
      <c r="F414" s="146">
        <f t="shared" si="20"/>
        <v>3393</v>
      </c>
      <c r="G414" s="159">
        <f t="shared" si="19"/>
        <v>2497</v>
      </c>
      <c r="H414" s="187"/>
    </row>
    <row r="415" spans="1:8">
      <c r="A415" s="126">
        <v>554</v>
      </c>
      <c r="B415" s="59"/>
      <c r="C415" s="65">
        <f t="shared" si="21"/>
        <v>59.67</v>
      </c>
      <c r="D415" s="124"/>
      <c r="E415" s="155">
        <v>12410</v>
      </c>
      <c r="F415" s="146">
        <f t="shared" si="20"/>
        <v>3391</v>
      </c>
      <c r="G415" s="159">
        <f t="shared" si="19"/>
        <v>2496</v>
      </c>
      <c r="H415" s="187"/>
    </row>
    <row r="416" spans="1:8">
      <c r="A416" s="126">
        <v>555</v>
      </c>
      <c r="B416" s="59"/>
      <c r="C416" s="65">
        <f t="shared" si="21"/>
        <v>59.7</v>
      </c>
      <c r="D416" s="124"/>
      <c r="E416" s="155">
        <v>12410</v>
      </c>
      <c r="F416" s="146">
        <f t="shared" si="20"/>
        <v>3390</v>
      </c>
      <c r="G416" s="159">
        <f t="shared" si="19"/>
        <v>2494</v>
      </c>
      <c r="H416" s="187"/>
    </row>
    <row r="417" spans="1:8">
      <c r="A417" s="126">
        <v>556</v>
      </c>
      <c r="B417" s="59"/>
      <c r="C417" s="65">
        <f t="shared" si="21"/>
        <v>59.72</v>
      </c>
      <c r="D417" s="124"/>
      <c r="E417" s="155">
        <v>12410</v>
      </c>
      <c r="F417" s="146">
        <f t="shared" si="20"/>
        <v>3389</v>
      </c>
      <c r="G417" s="159">
        <f t="shared" si="19"/>
        <v>2494</v>
      </c>
      <c r="H417" s="187"/>
    </row>
    <row r="418" spans="1:8">
      <c r="A418" s="126">
        <v>557</v>
      </c>
      <c r="B418" s="59"/>
      <c r="C418" s="65">
        <f t="shared" si="21"/>
        <v>59.75</v>
      </c>
      <c r="D418" s="124"/>
      <c r="E418" s="155">
        <v>12410</v>
      </c>
      <c r="F418" s="146">
        <f t="shared" si="20"/>
        <v>3387</v>
      </c>
      <c r="G418" s="159">
        <f t="shared" si="19"/>
        <v>2492</v>
      </c>
      <c r="H418" s="187"/>
    </row>
    <row r="419" spans="1:8">
      <c r="A419" s="126">
        <v>558</v>
      </c>
      <c r="B419" s="59"/>
      <c r="C419" s="65">
        <f t="shared" si="21"/>
        <v>59.77</v>
      </c>
      <c r="D419" s="124"/>
      <c r="E419" s="155">
        <v>12410</v>
      </c>
      <c r="F419" s="146">
        <f t="shared" si="20"/>
        <v>3386</v>
      </c>
      <c r="G419" s="159">
        <f t="shared" si="19"/>
        <v>2492</v>
      </c>
      <c r="H419" s="187"/>
    </row>
    <row r="420" spans="1:8">
      <c r="A420" s="126">
        <v>559</v>
      </c>
      <c r="B420" s="59"/>
      <c r="C420" s="65">
        <f t="shared" si="21"/>
        <v>59.8</v>
      </c>
      <c r="D420" s="124"/>
      <c r="E420" s="155">
        <v>12410</v>
      </c>
      <c r="F420" s="146">
        <f t="shared" si="20"/>
        <v>3384</v>
      </c>
      <c r="G420" s="159">
        <f t="shared" si="19"/>
        <v>2490</v>
      </c>
      <c r="H420" s="187"/>
    </row>
    <row r="421" spans="1:8">
      <c r="A421" s="126">
        <v>560</v>
      </c>
      <c r="B421" s="59"/>
      <c r="C421" s="65">
        <f t="shared" si="21"/>
        <v>59.82</v>
      </c>
      <c r="D421" s="124"/>
      <c r="E421" s="155">
        <v>12410</v>
      </c>
      <c r="F421" s="146">
        <f t="shared" si="20"/>
        <v>3383</v>
      </c>
      <c r="G421" s="159">
        <f t="shared" si="19"/>
        <v>2489</v>
      </c>
      <c r="H421" s="187"/>
    </row>
    <row r="422" spans="1:8">
      <c r="A422" s="126">
        <v>561</v>
      </c>
      <c r="B422" s="59"/>
      <c r="C422" s="65">
        <f t="shared" si="21"/>
        <v>59.85</v>
      </c>
      <c r="D422" s="124"/>
      <c r="E422" s="155">
        <v>12410</v>
      </c>
      <c r="F422" s="146">
        <f t="shared" si="20"/>
        <v>3381</v>
      </c>
      <c r="G422" s="159">
        <f t="shared" si="19"/>
        <v>2488</v>
      </c>
      <c r="H422" s="187"/>
    </row>
    <row r="423" spans="1:8">
      <c r="A423" s="126">
        <v>562</v>
      </c>
      <c r="B423" s="59"/>
      <c r="C423" s="65">
        <f t="shared" si="21"/>
        <v>59.87</v>
      </c>
      <c r="D423" s="124"/>
      <c r="E423" s="155">
        <v>12410</v>
      </c>
      <c r="F423" s="146">
        <f t="shared" si="20"/>
        <v>3380</v>
      </c>
      <c r="G423" s="159">
        <f t="shared" si="19"/>
        <v>2487</v>
      </c>
      <c r="H423" s="187"/>
    </row>
    <row r="424" spans="1:8">
      <c r="A424" s="126">
        <v>563</v>
      </c>
      <c r="B424" s="59"/>
      <c r="C424" s="65">
        <f t="shared" si="21"/>
        <v>59.9</v>
      </c>
      <c r="D424" s="124"/>
      <c r="E424" s="155">
        <v>12410</v>
      </c>
      <c r="F424" s="146">
        <f t="shared" si="20"/>
        <v>3378</v>
      </c>
      <c r="G424" s="159">
        <f t="shared" si="19"/>
        <v>2486</v>
      </c>
      <c r="H424" s="187"/>
    </row>
    <row r="425" spans="1:8">
      <c r="A425" s="126">
        <v>564</v>
      </c>
      <c r="B425" s="59"/>
      <c r="C425" s="65">
        <f t="shared" si="21"/>
        <v>59.92</v>
      </c>
      <c r="D425" s="124"/>
      <c r="E425" s="155">
        <v>12410</v>
      </c>
      <c r="F425" s="146">
        <f t="shared" si="20"/>
        <v>3377</v>
      </c>
      <c r="G425" s="159">
        <f t="shared" si="19"/>
        <v>2485</v>
      </c>
      <c r="H425" s="187"/>
    </row>
    <row r="426" spans="1:8">
      <c r="A426" s="126">
        <v>565</v>
      </c>
      <c r="B426" s="59"/>
      <c r="C426" s="65">
        <f t="shared" si="21"/>
        <v>59.95</v>
      </c>
      <c r="D426" s="124"/>
      <c r="E426" s="155">
        <v>12410</v>
      </c>
      <c r="F426" s="146">
        <f t="shared" si="20"/>
        <v>3376</v>
      </c>
      <c r="G426" s="159">
        <f t="shared" si="19"/>
        <v>2484</v>
      </c>
      <c r="H426" s="187"/>
    </row>
    <row r="427" spans="1:8">
      <c r="A427" s="126">
        <v>566</v>
      </c>
      <c r="B427" s="59"/>
      <c r="C427" s="65">
        <f t="shared" si="21"/>
        <v>59.97</v>
      </c>
      <c r="D427" s="124"/>
      <c r="E427" s="155">
        <v>12410</v>
      </c>
      <c r="F427" s="146">
        <f t="shared" si="20"/>
        <v>3374</v>
      </c>
      <c r="G427" s="159">
        <f t="shared" si="19"/>
        <v>2483</v>
      </c>
      <c r="H427" s="187"/>
    </row>
    <row r="428" spans="1:8">
      <c r="A428" s="126">
        <v>567</v>
      </c>
      <c r="B428" s="59"/>
      <c r="C428" s="65">
        <f t="shared" si="21"/>
        <v>59.99</v>
      </c>
      <c r="D428" s="124"/>
      <c r="E428" s="155">
        <v>12410</v>
      </c>
      <c r="F428" s="146">
        <f t="shared" si="20"/>
        <v>3373</v>
      </c>
      <c r="G428" s="159">
        <f t="shared" si="19"/>
        <v>2482</v>
      </c>
      <c r="H428" s="187"/>
    </row>
    <row r="429" spans="1:8">
      <c r="A429" s="126">
        <v>568</v>
      </c>
      <c r="B429" s="59"/>
      <c r="C429" s="65">
        <f t="shared" si="21"/>
        <v>60.02</v>
      </c>
      <c r="D429" s="124"/>
      <c r="E429" s="155">
        <v>12410</v>
      </c>
      <c r="F429" s="146">
        <f t="shared" si="20"/>
        <v>3372</v>
      </c>
      <c r="G429" s="159">
        <f t="shared" si="19"/>
        <v>2481</v>
      </c>
      <c r="H429" s="187"/>
    </row>
    <row r="430" spans="1:8">
      <c r="A430" s="126">
        <v>569</v>
      </c>
      <c r="B430" s="59"/>
      <c r="C430" s="65">
        <f t="shared" si="21"/>
        <v>60.04</v>
      </c>
      <c r="D430" s="124"/>
      <c r="E430" s="155">
        <v>12410</v>
      </c>
      <c r="F430" s="146">
        <f t="shared" si="20"/>
        <v>3371</v>
      </c>
      <c r="G430" s="159">
        <f t="shared" si="19"/>
        <v>2480</v>
      </c>
      <c r="H430" s="187"/>
    </row>
    <row r="431" spans="1:8">
      <c r="A431" s="126">
        <v>570</v>
      </c>
      <c r="B431" s="59"/>
      <c r="C431" s="65">
        <f t="shared" si="21"/>
        <v>60.07</v>
      </c>
      <c r="D431" s="124"/>
      <c r="E431" s="155">
        <v>12410</v>
      </c>
      <c r="F431" s="146">
        <f t="shared" si="20"/>
        <v>3369</v>
      </c>
      <c r="G431" s="159">
        <f t="shared" si="19"/>
        <v>2479</v>
      </c>
      <c r="H431" s="187"/>
    </row>
    <row r="432" spans="1:8">
      <c r="A432" s="126">
        <v>571</v>
      </c>
      <c r="B432" s="59"/>
      <c r="C432" s="65">
        <f t="shared" si="21"/>
        <v>60.09</v>
      </c>
      <c r="D432" s="124"/>
      <c r="E432" s="155">
        <v>12410</v>
      </c>
      <c r="F432" s="146">
        <f t="shared" si="20"/>
        <v>3368</v>
      </c>
      <c r="G432" s="159">
        <f t="shared" si="19"/>
        <v>2478</v>
      </c>
      <c r="H432" s="187"/>
    </row>
    <row r="433" spans="1:8">
      <c r="A433" s="126">
        <v>572</v>
      </c>
      <c r="B433" s="59"/>
      <c r="C433" s="65">
        <f t="shared" si="21"/>
        <v>60.11</v>
      </c>
      <c r="D433" s="124"/>
      <c r="E433" s="155">
        <v>12410</v>
      </c>
      <c r="F433" s="146">
        <f t="shared" si="20"/>
        <v>3367</v>
      </c>
      <c r="G433" s="159">
        <f t="shared" si="19"/>
        <v>2477</v>
      </c>
      <c r="H433" s="187"/>
    </row>
    <row r="434" spans="1:8">
      <c r="A434" s="126">
        <v>573</v>
      </c>
      <c r="B434" s="59"/>
      <c r="C434" s="65">
        <f t="shared" si="21"/>
        <v>60.14</v>
      </c>
      <c r="D434" s="124"/>
      <c r="E434" s="155">
        <v>12410</v>
      </c>
      <c r="F434" s="146">
        <f t="shared" si="20"/>
        <v>3365</v>
      </c>
      <c r="G434" s="159">
        <f t="shared" si="19"/>
        <v>2476</v>
      </c>
      <c r="H434" s="187"/>
    </row>
    <row r="435" spans="1:8">
      <c r="A435" s="126">
        <v>574</v>
      </c>
      <c r="B435" s="59"/>
      <c r="C435" s="65">
        <f t="shared" si="21"/>
        <v>60.16</v>
      </c>
      <c r="D435" s="124"/>
      <c r="E435" s="155">
        <v>12410</v>
      </c>
      <c r="F435" s="146">
        <f t="shared" si="20"/>
        <v>3364</v>
      </c>
      <c r="G435" s="159">
        <f t="shared" si="19"/>
        <v>2475</v>
      </c>
      <c r="H435" s="187"/>
    </row>
    <row r="436" spans="1:8">
      <c r="A436" s="126">
        <v>575</v>
      </c>
      <c r="B436" s="59"/>
      <c r="C436" s="65">
        <f t="shared" si="21"/>
        <v>60.19</v>
      </c>
      <c r="D436" s="124"/>
      <c r="E436" s="155">
        <v>12410</v>
      </c>
      <c r="F436" s="146">
        <f t="shared" si="20"/>
        <v>3362</v>
      </c>
      <c r="G436" s="159">
        <f t="shared" si="19"/>
        <v>2474</v>
      </c>
      <c r="H436" s="187"/>
    </row>
    <row r="437" spans="1:8">
      <c r="A437" s="126">
        <v>576</v>
      </c>
      <c r="B437" s="59"/>
      <c r="C437" s="65">
        <f t="shared" si="21"/>
        <v>60.21</v>
      </c>
      <c r="D437" s="124"/>
      <c r="E437" s="155">
        <v>12410</v>
      </c>
      <c r="F437" s="146">
        <f t="shared" si="20"/>
        <v>3361</v>
      </c>
      <c r="G437" s="159">
        <f t="shared" si="19"/>
        <v>2473</v>
      </c>
      <c r="H437" s="187"/>
    </row>
    <row r="438" spans="1:8">
      <c r="A438" s="126">
        <v>577</v>
      </c>
      <c r="B438" s="59"/>
      <c r="C438" s="65">
        <f t="shared" si="21"/>
        <v>60.23</v>
      </c>
      <c r="D438" s="124"/>
      <c r="E438" s="155">
        <v>12410</v>
      </c>
      <c r="F438" s="146">
        <f t="shared" si="20"/>
        <v>3360</v>
      </c>
      <c r="G438" s="159">
        <f t="shared" si="19"/>
        <v>2473</v>
      </c>
      <c r="H438" s="187"/>
    </row>
    <row r="439" spans="1:8">
      <c r="A439" s="126">
        <v>578</v>
      </c>
      <c r="B439" s="59"/>
      <c r="C439" s="65">
        <f t="shared" si="21"/>
        <v>60.26</v>
      </c>
      <c r="D439" s="124"/>
      <c r="E439" s="155">
        <v>12410</v>
      </c>
      <c r="F439" s="146">
        <f t="shared" si="20"/>
        <v>3358</v>
      </c>
      <c r="G439" s="159">
        <f t="shared" si="19"/>
        <v>2471</v>
      </c>
      <c r="H439" s="187"/>
    </row>
    <row r="440" spans="1:8">
      <c r="A440" s="126">
        <v>579</v>
      </c>
      <c r="B440" s="59"/>
      <c r="C440" s="65">
        <f t="shared" si="21"/>
        <v>60.28</v>
      </c>
      <c r="D440" s="124"/>
      <c r="E440" s="155">
        <v>12410</v>
      </c>
      <c r="F440" s="146">
        <f t="shared" si="20"/>
        <v>3357</v>
      </c>
      <c r="G440" s="159">
        <f t="shared" si="19"/>
        <v>2470</v>
      </c>
      <c r="H440" s="187"/>
    </row>
    <row r="441" spans="1:8">
      <c r="A441" s="126">
        <v>580</v>
      </c>
      <c r="B441" s="59"/>
      <c r="C441" s="65">
        <f t="shared" si="21"/>
        <v>60.3</v>
      </c>
      <c r="D441" s="124"/>
      <c r="E441" s="155">
        <v>12410</v>
      </c>
      <c r="F441" s="146">
        <f t="shared" si="20"/>
        <v>3356</v>
      </c>
      <c r="G441" s="159">
        <f t="shared" si="19"/>
        <v>2470</v>
      </c>
      <c r="H441" s="187"/>
    </row>
    <row r="442" spans="1:8">
      <c r="A442" s="126">
        <v>581</v>
      </c>
      <c r="B442" s="59"/>
      <c r="C442" s="65">
        <f t="shared" si="21"/>
        <v>60.33</v>
      </c>
      <c r="D442" s="124"/>
      <c r="E442" s="155">
        <v>12410</v>
      </c>
      <c r="F442" s="146">
        <f t="shared" si="20"/>
        <v>3354</v>
      </c>
      <c r="G442" s="159">
        <f t="shared" si="19"/>
        <v>2468</v>
      </c>
      <c r="H442" s="187"/>
    </row>
    <row r="443" spans="1:8">
      <c r="A443" s="126">
        <v>582</v>
      </c>
      <c r="B443" s="59"/>
      <c r="C443" s="65">
        <f t="shared" si="21"/>
        <v>60.35</v>
      </c>
      <c r="D443" s="124"/>
      <c r="E443" s="155">
        <v>12410</v>
      </c>
      <c r="F443" s="146">
        <f t="shared" si="20"/>
        <v>3353</v>
      </c>
      <c r="G443" s="159">
        <f t="shared" si="19"/>
        <v>2468</v>
      </c>
      <c r="H443" s="187"/>
    </row>
    <row r="444" spans="1:8">
      <c r="A444" s="126">
        <v>583</v>
      </c>
      <c r="B444" s="59"/>
      <c r="C444" s="65">
        <f t="shared" si="21"/>
        <v>60.37</v>
      </c>
      <c r="D444" s="124"/>
      <c r="E444" s="155">
        <v>12410</v>
      </c>
      <c r="F444" s="146">
        <f t="shared" si="20"/>
        <v>3352</v>
      </c>
      <c r="G444" s="159">
        <f t="shared" si="19"/>
        <v>2467</v>
      </c>
      <c r="H444" s="187"/>
    </row>
    <row r="445" spans="1:8">
      <c r="A445" s="126">
        <v>584</v>
      </c>
      <c r="B445" s="59"/>
      <c r="C445" s="65">
        <f t="shared" si="21"/>
        <v>60.39</v>
      </c>
      <c r="D445" s="124"/>
      <c r="E445" s="155">
        <v>12410</v>
      </c>
      <c r="F445" s="146">
        <f t="shared" si="20"/>
        <v>3351</v>
      </c>
      <c r="G445" s="159">
        <f t="shared" si="19"/>
        <v>2466</v>
      </c>
      <c r="H445" s="187"/>
    </row>
    <row r="446" spans="1:8">
      <c r="A446" s="126">
        <v>585</v>
      </c>
      <c r="B446" s="59"/>
      <c r="C446" s="65">
        <f t="shared" si="21"/>
        <v>60.42</v>
      </c>
      <c r="D446" s="124"/>
      <c r="E446" s="155">
        <v>12410</v>
      </c>
      <c r="F446" s="146">
        <f t="shared" si="20"/>
        <v>3349</v>
      </c>
      <c r="G446" s="159">
        <f t="shared" si="19"/>
        <v>2465</v>
      </c>
      <c r="H446" s="187"/>
    </row>
    <row r="447" spans="1:8">
      <c r="A447" s="126">
        <v>586</v>
      </c>
      <c r="B447" s="59"/>
      <c r="C447" s="65">
        <f t="shared" si="21"/>
        <v>60.44</v>
      </c>
      <c r="D447" s="124"/>
      <c r="E447" s="155">
        <v>12410</v>
      </c>
      <c r="F447" s="146">
        <f t="shared" si="20"/>
        <v>3348</v>
      </c>
      <c r="G447" s="159">
        <f t="shared" si="19"/>
        <v>2464</v>
      </c>
      <c r="H447" s="187"/>
    </row>
    <row r="448" spans="1:8">
      <c r="A448" s="126">
        <v>587</v>
      </c>
      <c r="B448" s="59"/>
      <c r="C448" s="65">
        <f t="shared" si="21"/>
        <v>60.46</v>
      </c>
      <c r="D448" s="124"/>
      <c r="E448" s="155">
        <v>12410</v>
      </c>
      <c r="F448" s="146">
        <f t="shared" si="20"/>
        <v>3347</v>
      </c>
      <c r="G448" s="159">
        <f t="shared" si="19"/>
        <v>2463</v>
      </c>
      <c r="H448" s="187"/>
    </row>
    <row r="449" spans="1:8">
      <c r="A449" s="126">
        <v>588</v>
      </c>
      <c r="B449" s="59"/>
      <c r="C449" s="65">
        <f t="shared" si="21"/>
        <v>60.48</v>
      </c>
      <c r="D449" s="124"/>
      <c r="E449" s="155">
        <v>12410</v>
      </c>
      <c r="F449" s="146">
        <f t="shared" si="20"/>
        <v>3346</v>
      </c>
      <c r="G449" s="159">
        <f t="shared" si="19"/>
        <v>2462</v>
      </c>
      <c r="H449" s="187"/>
    </row>
    <row r="450" spans="1:8">
      <c r="A450" s="126">
        <v>589</v>
      </c>
      <c r="B450" s="59"/>
      <c r="C450" s="65">
        <f t="shared" si="21"/>
        <v>60.51</v>
      </c>
      <c r="D450" s="124"/>
      <c r="E450" s="155">
        <v>12410</v>
      </c>
      <c r="F450" s="146">
        <f t="shared" si="20"/>
        <v>3344</v>
      </c>
      <c r="G450" s="159">
        <f t="shared" si="19"/>
        <v>2461</v>
      </c>
      <c r="H450" s="187"/>
    </row>
    <row r="451" spans="1:8">
      <c r="A451" s="126">
        <v>590</v>
      </c>
      <c r="B451" s="59"/>
      <c r="C451" s="65">
        <f t="shared" si="21"/>
        <v>60.53</v>
      </c>
      <c r="D451" s="124"/>
      <c r="E451" s="155">
        <v>12410</v>
      </c>
      <c r="F451" s="146">
        <f t="shared" si="20"/>
        <v>3343</v>
      </c>
      <c r="G451" s="159">
        <f t="shared" si="19"/>
        <v>2460</v>
      </c>
      <c r="H451" s="187"/>
    </row>
    <row r="452" spans="1:8">
      <c r="A452" s="126">
        <v>591</v>
      </c>
      <c r="B452" s="59"/>
      <c r="C452" s="65">
        <f t="shared" si="21"/>
        <v>60.55</v>
      </c>
      <c r="D452" s="124"/>
      <c r="E452" s="155">
        <v>12410</v>
      </c>
      <c r="F452" s="146">
        <f t="shared" si="20"/>
        <v>3342</v>
      </c>
      <c r="G452" s="159">
        <f t="shared" si="19"/>
        <v>2459</v>
      </c>
      <c r="H452" s="187"/>
    </row>
    <row r="453" spans="1:8">
      <c r="A453" s="126">
        <v>592</v>
      </c>
      <c r="B453" s="59"/>
      <c r="C453" s="65">
        <f t="shared" si="21"/>
        <v>60.57</v>
      </c>
      <c r="D453" s="124"/>
      <c r="E453" s="155">
        <v>12410</v>
      </c>
      <c r="F453" s="146">
        <f t="shared" si="20"/>
        <v>3341</v>
      </c>
      <c r="G453" s="159">
        <f t="shared" si="19"/>
        <v>2459</v>
      </c>
      <c r="H453" s="187"/>
    </row>
    <row r="454" spans="1:8">
      <c r="A454" s="126">
        <v>593</v>
      </c>
      <c r="B454" s="59"/>
      <c r="C454" s="65">
        <f t="shared" si="21"/>
        <v>60.6</v>
      </c>
      <c r="D454" s="124"/>
      <c r="E454" s="155">
        <v>12410</v>
      </c>
      <c r="F454" s="146">
        <f t="shared" si="20"/>
        <v>3339</v>
      </c>
      <c r="G454" s="159">
        <f t="shared" ref="G454:G517" si="22">ROUND(12*(1/C454*E454),0)</f>
        <v>2457</v>
      </c>
      <c r="H454" s="187"/>
    </row>
    <row r="455" spans="1:8">
      <c r="A455" s="126">
        <v>594</v>
      </c>
      <c r="B455" s="59"/>
      <c r="C455" s="65">
        <f t="shared" si="21"/>
        <v>60.62</v>
      </c>
      <c r="D455" s="124"/>
      <c r="E455" s="155">
        <v>12410</v>
      </c>
      <c r="F455" s="146">
        <f t="shared" si="20"/>
        <v>3338</v>
      </c>
      <c r="G455" s="159">
        <f t="shared" si="22"/>
        <v>2457</v>
      </c>
      <c r="H455" s="187"/>
    </row>
    <row r="456" spans="1:8">
      <c r="A456" s="126">
        <v>595</v>
      </c>
      <c r="B456" s="59"/>
      <c r="C456" s="65">
        <f t="shared" si="21"/>
        <v>60.64</v>
      </c>
      <c r="D456" s="124"/>
      <c r="E456" s="155">
        <v>12410</v>
      </c>
      <c r="F456" s="146">
        <f t="shared" si="20"/>
        <v>3337</v>
      </c>
      <c r="G456" s="159">
        <f t="shared" si="22"/>
        <v>2456</v>
      </c>
      <c r="H456" s="187"/>
    </row>
    <row r="457" spans="1:8">
      <c r="A457" s="126">
        <v>596</v>
      </c>
      <c r="B457" s="59"/>
      <c r="C457" s="65">
        <f t="shared" si="21"/>
        <v>60.66</v>
      </c>
      <c r="D457" s="124"/>
      <c r="E457" s="155">
        <v>12410</v>
      </c>
      <c r="F457" s="146">
        <f t="shared" si="20"/>
        <v>3336</v>
      </c>
      <c r="G457" s="159">
        <f t="shared" si="22"/>
        <v>2455</v>
      </c>
      <c r="H457" s="187"/>
    </row>
    <row r="458" spans="1:8">
      <c r="A458" s="126">
        <v>597</v>
      </c>
      <c r="B458" s="59"/>
      <c r="C458" s="65">
        <f t="shared" si="21"/>
        <v>60.68</v>
      </c>
      <c r="D458" s="124"/>
      <c r="E458" s="155">
        <v>12410</v>
      </c>
      <c r="F458" s="146">
        <f t="shared" si="20"/>
        <v>3335</v>
      </c>
      <c r="G458" s="159">
        <f t="shared" si="22"/>
        <v>2454</v>
      </c>
      <c r="H458" s="187"/>
    </row>
    <row r="459" spans="1:8">
      <c r="A459" s="126">
        <v>598</v>
      </c>
      <c r="B459" s="59"/>
      <c r="C459" s="65">
        <f t="shared" si="21"/>
        <v>60.7</v>
      </c>
      <c r="D459" s="124"/>
      <c r="E459" s="155">
        <v>12410</v>
      </c>
      <c r="F459" s="146">
        <f t="shared" si="20"/>
        <v>3334</v>
      </c>
      <c r="G459" s="159">
        <f t="shared" si="22"/>
        <v>2453</v>
      </c>
      <c r="H459" s="187"/>
    </row>
    <row r="460" spans="1:8">
      <c r="A460" s="126">
        <v>599</v>
      </c>
      <c r="B460" s="59"/>
      <c r="C460" s="65">
        <f t="shared" si="21"/>
        <v>60.73</v>
      </c>
      <c r="D460" s="124"/>
      <c r="E460" s="155">
        <v>12410</v>
      </c>
      <c r="F460" s="146">
        <f t="shared" si="20"/>
        <v>3332</v>
      </c>
      <c r="G460" s="159">
        <f t="shared" si="22"/>
        <v>2452</v>
      </c>
      <c r="H460" s="187"/>
    </row>
    <row r="461" spans="1:8">
      <c r="A461" s="126">
        <v>600</v>
      </c>
      <c r="B461" s="59"/>
      <c r="C461" s="65">
        <f t="shared" si="21"/>
        <v>60.75</v>
      </c>
      <c r="D461" s="124"/>
      <c r="E461" s="155">
        <v>12410</v>
      </c>
      <c r="F461" s="146">
        <f t="shared" si="20"/>
        <v>3331</v>
      </c>
      <c r="G461" s="159">
        <f t="shared" si="22"/>
        <v>2451</v>
      </c>
      <c r="H461" s="187"/>
    </row>
    <row r="462" spans="1:8">
      <c r="A462" s="126">
        <v>601</v>
      </c>
      <c r="B462" s="59"/>
      <c r="C462" s="65">
        <f t="shared" si="21"/>
        <v>60.77</v>
      </c>
      <c r="D462" s="124"/>
      <c r="E462" s="155">
        <v>12410</v>
      </c>
      <c r="F462" s="146">
        <f t="shared" ref="F462:F525" si="23">ROUND(12*1.3589*(1/C462*E462)+H462,0)</f>
        <v>3330</v>
      </c>
      <c r="G462" s="159">
        <f t="shared" si="22"/>
        <v>2451</v>
      </c>
      <c r="H462" s="187"/>
    </row>
    <row r="463" spans="1:8">
      <c r="A463" s="126">
        <v>602</v>
      </c>
      <c r="B463" s="59"/>
      <c r="C463" s="65">
        <f t="shared" ref="C463:C526" si="24">ROUND((-0.0000491*POWER(A463,2)+0.0818939*A463+34)*0.928,2)</f>
        <v>60.79</v>
      </c>
      <c r="D463" s="124"/>
      <c r="E463" s="155">
        <v>12410</v>
      </c>
      <c r="F463" s="146">
        <f t="shared" si="23"/>
        <v>3329</v>
      </c>
      <c r="G463" s="159">
        <f t="shared" si="22"/>
        <v>2450</v>
      </c>
      <c r="H463" s="187"/>
    </row>
    <row r="464" spans="1:8">
      <c r="A464" s="126">
        <v>603</v>
      </c>
      <c r="B464" s="59"/>
      <c r="C464" s="65">
        <f t="shared" si="24"/>
        <v>60.81</v>
      </c>
      <c r="D464" s="124"/>
      <c r="E464" s="155">
        <v>12410</v>
      </c>
      <c r="F464" s="146">
        <f t="shared" si="23"/>
        <v>3328</v>
      </c>
      <c r="G464" s="159">
        <f t="shared" si="22"/>
        <v>2449</v>
      </c>
      <c r="H464" s="187"/>
    </row>
    <row r="465" spans="1:8">
      <c r="A465" s="126">
        <v>604</v>
      </c>
      <c r="B465" s="59"/>
      <c r="C465" s="65">
        <f t="shared" si="24"/>
        <v>60.83</v>
      </c>
      <c r="D465" s="124"/>
      <c r="E465" s="155">
        <v>12410</v>
      </c>
      <c r="F465" s="146">
        <f t="shared" si="23"/>
        <v>3327</v>
      </c>
      <c r="G465" s="159">
        <f t="shared" si="22"/>
        <v>2448</v>
      </c>
      <c r="H465" s="187"/>
    </row>
    <row r="466" spans="1:8">
      <c r="A466" s="126">
        <v>605</v>
      </c>
      <c r="B466" s="59"/>
      <c r="C466" s="65">
        <f t="shared" si="24"/>
        <v>60.85</v>
      </c>
      <c r="D466" s="124"/>
      <c r="E466" s="155">
        <v>12410</v>
      </c>
      <c r="F466" s="146">
        <f t="shared" si="23"/>
        <v>3326</v>
      </c>
      <c r="G466" s="159">
        <f t="shared" si="22"/>
        <v>2447</v>
      </c>
      <c r="H466" s="187"/>
    </row>
    <row r="467" spans="1:8">
      <c r="A467" s="126">
        <v>606</v>
      </c>
      <c r="B467" s="59"/>
      <c r="C467" s="65">
        <f t="shared" si="24"/>
        <v>60.87</v>
      </c>
      <c r="D467" s="124"/>
      <c r="E467" s="155">
        <v>12410</v>
      </c>
      <c r="F467" s="146">
        <f t="shared" si="23"/>
        <v>3325</v>
      </c>
      <c r="G467" s="159">
        <f t="shared" si="22"/>
        <v>2447</v>
      </c>
      <c r="H467" s="187"/>
    </row>
    <row r="468" spans="1:8">
      <c r="A468" s="126">
        <v>607</v>
      </c>
      <c r="B468" s="59"/>
      <c r="C468" s="65">
        <f t="shared" si="24"/>
        <v>60.89</v>
      </c>
      <c r="D468" s="124"/>
      <c r="E468" s="155">
        <v>12410</v>
      </c>
      <c r="F468" s="146">
        <f t="shared" si="23"/>
        <v>3323</v>
      </c>
      <c r="G468" s="159">
        <f t="shared" si="22"/>
        <v>2446</v>
      </c>
      <c r="H468" s="187"/>
    </row>
    <row r="469" spans="1:8">
      <c r="A469" s="126">
        <v>608</v>
      </c>
      <c r="B469" s="59"/>
      <c r="C469" s="65">
        <f t="shared" si="24"/>
        <v>60.91</v>
      </c>
      <c r="D469" s="124"/>
      <c r="E469" s="155">
        <v>12410</v>
      </c>
      <c r="F469" s="146">
        <f t="shared" si="23"/>
        <v>3322</v>
      </c>
      <c r="G469" s="159">
        <f t="shared" si="22"/>
        <v>2445</v>
      </c>
      <c r="H469" s="187"/>
    </row>
    <row r="470" spans="1:8">
      <c r="A470" s="126">
        <v>609</v>
      </c>
      <c r="B470" s="59"/>
      <c r="C470" s="65">
        <f t="shared" si="24"/>
        <v>60.94</v>
      </c>
      <c r="D470" s="124"/>
      <c r="E470" s="155">
        <v>12410</v>
      </c>
      <c r="F470" s="146">
        <f t="shared" si="23"/>
        <v>3321</v>
      </c>
      <c r="G470" s="159">
        <f t="shared" si="22"/>
        <v>2444</v>
      </c>
      <c r="H470" s="187"/>
    </row>
    <row r="471" spans="1:8">
      <c r="A471" s="126">
        <v>610</v>
      </c>
      <c r="B471" s="59"/>
      <c r="C471" s="65">
        <f t="shared" si="24"/>
        <v>60.96</v>
      </c>
      <c r="D471" s="124"/>
      <c r="E471" s="155">
        <v>12410</v>
      </c>
      <c r="F471" s="146">
        <f t="shared" si="23"/>
        <v>3320</v>
      </c>
      <c r="G471" s="159">
        <f t="shared" si="22"/>
        <v>2443</v>
      </c>
      <c r="H471" s="187"/>
    </row>
    <row r="472" spans="1:8">
      <c r="A472" s="126">
        <v>611</v>
      </c>
      <c r="B472" s="59"/>
      <c r="C472" s="65">
        <f t="shared" si="24"/>
        <v>60.98</v>
      </c>
      <c r="D472" s="124"/>
      <c r="E472" s="155">
        <v>12410</v>
      </c>
      <c r="F472" s="146">
        <f t="shared" si="23"/>
        <v>3319</v>
      </c>
      <c r="G472" s="159">
        <f t="shared" si="22"/>
        <v>2442</v>
      </c>
      <c r="H472" s="187"/>
    </row>
    <row r="473" spans="1:8">
      <c r="A473" s="126">
        <v>612</v>
      </c>
      <c r="B473" s="59"/>
      <c r="C473" s="65">
        <f t="shared" si="24"/>
        <v>61</v>
      </c>
      <c r="D473" s="124"/>
      <c r="E473" s="155">
        <v>12410</v>
      </c>
      <c r="F473" s="146">
        <f t="shared" si="23"/>
        <v>3317</v>
      </c>
      <c r="G473" s="159">
        <f t="shared" si="22"/>
        <v>2441</v>
      </c>
      <c r="H473" s="187"/>
    </row>
    <row r="474" spans="1:8">
      <c r="A474" s="126">
        <v>613</v>
      </c>
      <c r="B474" s="59"/>
      <c r="C474" s="65">
        <f t="shared" si="24"/>
        <v>61.02</v>
      </c>
      <c r="D474" s="124"/>
      <c r="E474" s="155">
        <v>12410</v>
      </c>
      <c r="F474" s="146">
        <f t="shared" si="23"/>
        <v>3316</v>
      </c>
      <c r="G474" s="159">
        <f t="shared" si="22"/>
        <v>2441</v>
      </c>
      <c r="H474" s="187"/>
    </row>
    <row r="475" spans="1:8">
      <c r="A475" s="126">
        <v>614</v>
      </c>
      <c r="B475" s="59"/>
      <c r="C475" s="65">
        <f t="shared" si="24"/>
        <v>61.04</v>
      </c>
      <c r="D475" s="124"/>
      <c r="E475" s="155">
        <v>12410</v>
      </c>
      <c r="F475" s="146">
        <f t="shared" si="23"/>
        <v>3315</v>
      </c>
      <c r="G475" s="159">
        <f t="shared" si="22"/>
        <v>2440</v>
      </c>
      <c r="H475" s="187"/>
    </row>
    <row r="476" spans="1:8">
      <c r="A476" s="126">
        <v>615</v>
      </c>
      <c r="B476" s="59"/>
      <c r="C476" s="65">
        <f t="shared" si="24"/>
        <v>61.06</v>
      </c>
      <c r="D476" s="124"/>
      <c r="E476" s="155">
        <v>12410</v>
      </c>
      <c r="F476" s="146">
        <f t="shared" si="23"/>
        <v>3314</v>
      </c>
      <c r="G476" s="159">
        <f t="shared" si="22"/>
        <v>2439</v>
      </c>
      <c r="H476" s="187"/>
    </row>
    <row r="477" spans="1:8">
      <c r="A477" s="126">
        <v>616</v>
      </c>
      <c r="B477" s="59"/>
      <c r="C477" s="65">
        <f t="shared" si="24"/>
        <v>61.08</v>
      </c>
      <c r="D477" s="124"/>
      <c r="E477" s="155">
        <v>12410</v>
      </c>
      <c r="F477" s="146">
        <f t="shared" si="23"/>
        <v>3313</v>
      </c>
      <c r="G477" s="159">
        <f t="shared" si="22"/>
        <v>2438</v>
      </c>
      <c r="H477" s="187"/>
    </row>
    <row r="478" spans="1:8">
      <c r="A478" s="126">
        <v>617</v>
      </c>
      <c r="B478" s="59"/>
      <c r="C478" s="65">
        <f t="shared" si="24"/>
        <v>61.1</v>
      </c>
      <c r="D478" s="124"/>
      <c r="E478" s="155">
        <v>12410</v>
      </c>
      <c r="F478" s="146">
        <f t="shared" si="23"/>
        <v>3312</v>
      </c>
      <c r="G478" s="159">
        <f t="shared" si="22"/>
        <v>2437</v>
      </c>
      <c r="H478" s="187"/>
    </row>
    <row r="479" spans="1:8">
      <c r="A479" s="126">
        <v>618</v>
      </c>
      <c r="B479" s="59"/>
      <c r="C479" s="65">
        <f t="shared" si="24"/>
        <v>61.12</v>
      </c>
      <c r="D479" s="124"/>
      <c r="E479" s="155">
        <v>12410</v>
      </c>
      <c r="F479" s="146">
        <f t="shared" si="23"/>
        <v>3311</v>
      </c>
      <c r="G479" s="159">
        <f t="shared" si="22"/>
        <v>2437</v>
      </c>
      <c r="H479" s="187"/>
    </row>
    <row r="480" spans="1:8">
      <c r="A480" s="126">
        <v>619</v>
      </c>
      <c r="B480" s="59"/>
      <c r="C480" s="65">
        <f t="shared" si="24"/>
        <v>61.14</v>
      </c>
      <c r="D480" s="124"/>
      <c r="E480" s="155">
        <v>12410</v>
      </c>
      <c r="F480" s="146">
        <f t="shared" si="23"/>
        <v>3310</v>
      </c>
      <c r="G480" s="159">
        <f t="shared" si="22"/>
        <v>2436</v>
      </c>
      <c r="H480" s="187"/>
    </row>
    <row r="481" spans="1:8">
      <c r="A481" s="126">
        <v>620</v>
      </c>
      <c r="B481" s="59"/>
      <c r="C481" s="65">
        <f t="shared" si="24"/>
        <v>61.16</v>
      </c>
      <c r="D481" s="124"/>
      <c r="E481" s="155">
        <v>12410</v>
      </c>
      <c r="F481" s="146">
        <f t="shared" si="23"/>
        <v>3309</v>
      </c>
      <c r="G481" s="159">
        <f t="shared" si="22"/>
        <v>2435</v>
      </c>
      <c r="H481" s="187"/>
    </row>
    <row r="482" spans="1:8">
      <c r="A482" s="126">
        <v>621</v>
      </c>
      <c r="B482" s="59"/>
      <c r="C482" s="65">
        <f t="shared" si="24"/>
        <v>61.17</v>
      </c>
      <c r="D482" s="124"/>
      <c r="E482" s="155">
        <v>12410</v>
      </c>
      <c r="F482" s="146">
        <f t="shared" si="23"/>
        <v>3308</v>
      </c>
      <c r="G482" s="159">
        <f t="shared" si="22"/>
        <v>2435</v>
      </c>
      <c r="H482" s="187"/>
    </row>
    <row r="483" spans="1:8">
      <c r="A483" s="126">
        <v>622</v>
      </c>
      <c r="B483" s="59"/>
      <c r="C483" s="65">
        <f t="shared" si="24"/>
        <v>61.19</v>
      </c>
      <c r="D483" s="124"/>
      <c r="E483" s="155">
        <v>12410</v>
      </c>
      <c r="F483" s="146">
        <f t="shared" si="23"/>
        <v>3307</v>
      </c>
      <c r="G483" s="159">
        <f t="shared" si="22"/>
        <v>2434</v>
      </c>
      <c r="H483" s="187"/>
    </row>
    <row r="484" spans="1:8">
      <c r="A484" s="126">
        <v>623</v>
      </c>
      <c r="B484" s="59"/>
      <c r="C484" s="65">
        <f t="shared" si="24"/>
        <v>61.21</v>
      </c>
      <c r="D484" s="124"/>
      <c r="E484" s="155">
        <v>12410</v>
      </c>
      <c r="F484" s="146">
        <f t="shared" si="23"/>
        <v>3306</v>
      </c>
      <c r="G484" s="159">
        <f t="shared" si="22"/>
        <v>2433</v>
      </c>
      <c r="H484" s="187"/>
    </row>
    <row r="485" spans="1:8">
      <c r="A485" s="126">
        <v>624</v>
      </c>
      <c r="B485" s="59"/>
      <c r="C485" s="65">
        <f t="shared" si="24"/>
        <v>61.23</v>
      </c>
      <c r="D485" s="124"/>
      <c r="E485" s="155">
        <v>12410</v>
      </c>
      <c r="F485" s="146">
        <f t="shared" si="23"/>
        <v>3305</v>
      </c>
      <c r="G485" s="159">
        <f t="shared" si="22"/>
        <v>2432</v>
      </c>
      <c r="H485" s="187"/>
    </row>
    <row r="486" spans="1:8">
      <c r="A486" s="126">
        <v>625</v>
      </c>
      <c r="B486" s="59"/>
      <c r="C486" s="65">
        <f t="shared" si="24"/>
        <v>61.25</v>
      </c>
      <c r="D486" s="124"/>
      <c r="E486" s="155">
        <v>12410</v>
      </c>
      <c r="F486" s="146">
        <f t="shared" si="23"/>
        <v>3304</v>
      </c>
      <c r="G486" s="159">
        <f t="shared" si="22"/>
        <v>2431</v>
      </c>
      <c r="H486" s="187"/>
    </row>
    <row r="487" spans="1:8">
      <c r="A487" s="126">
        <v>626</v>
      </c>
      <c r="B487" s="59"/>
      <c r="C487" s="65">
        <f t="shared" si="24"/>
        <v>61.27</v>
      </c>
      <c r="D487" s="124"/>
      <c r="E487" s="155">
        <v>12410</v>
      </c>
      <c r="F487" s="146">
        <f t="shared" si="23"/>
        <v>3303</v>
      </c>
      <c r="G487" s="159">
        <f t="shared" si="22"/>
        <v>2431</v>
      </c>
      <c r="H487" s="187"/>
    </row>
    <row r="488" spans="1:8">
      <c r="A488" s="126">
        <v>627</v>
      </c>
      <c r="B488" s="59"/>
      <c r="C488" s="65">
        <f t="shared" si="24"/>
        <v>61.29</v>
      </c>
      <c r="D488" s="124"/>
      <c r="E488" s="155">
        <v>12410</v>
      </c>
      <c r="F488" s="146">
        <f t="shared" si="23"/>
        <v>3302</v>
      </c>
      <c r="G488" s="159">
        <f t="shared" si="22"/>
        <v>2430</v>
      </c>
      <c r="H488" s="187"/>
    </row>
    <row r="489" spans="1:8">
      <c r="A489" s="126">
        <v>628</v>
      </c>
      <c r="B489" s="59"/>
      <c r="C489" s="65">
        <f t="shared" si="24"/>
        <v>61.31</v>
      </c>
      <c r="D489" s="124"/>
      <c r="E489" s="155">
        <v>12410</v>
      </c>
      <c r="F489" s="146">
        <f t="shared" si="23"/>
        <v>3301</v>
      </c>
      <c r="G489" s="159">
        <f t="shared" si="22"/>
        <v>2429</v>
      </c>
      <c r="H489" s="187"/>
    </row>
    <row r="490" spans="1:8">
      <c r="A490" s="126">
        <v>629</v>
      </c>
      <c r="B490" s="59"/>
      <c r="C490" s="65">
        <f t="shared" si="24"/>
        <v>61.33</v>
      </c>
      <c r="D490" s="124"/>
      <c r="E490" s="155">
        <v>12410</v>
      </c>
      <c r="F490" s="146">
        <f t="shared" si="23"/>
        <v>3300</v>
      </c>
      <c r="G490" s="159">
        <f t="shared" si="22"/>
        <v>2428</v>
      </c>
      <c r="H490" s="187"/>
    </row>
    <row r="491" spans="1:8">
      <c r="A491" s="126">
        <v>630</v>
      </c>
      <c r="B491" s="59"/>
      <c r="C491" s="65">
        <f t="shared" si="24"/>
        <v>61.35</v>
      </c>
      <c r="D491" s="124"/>
      <c r="E491" s="155">
        <v>12410</v>
      </c>
      <c r="F491" s="146">
        <f t="shared" si="23"/>
        <v>3299</v>
      </c>
      <c r="G491" s="159">
        <f t="shared" si="22"/>
        <v>2427</v>
      </c>
      <c r="H491" s="187"/>
    </row>
    <row r="492" spans="1:8">
      <c r="A492" s="126">
        <v>631</v>
      </c>
      <c r="B492" s="59"/>
      <c r="C492" s="65">
        <f t="shared" si="24"/>
        <v>61.36</v>
      </c>
      <c r="D492" s="124"/>
      <c r="E492" s="155">
        <v>12410</v>
      </c>
      <c r="F492" s="146">
        <f t="shared" si="23"/>
        <v>3298</v>
      </c>
      <c r="G492" s="159">
        <f t="shared" si="22"/>
        <v>2427</v>
      </c>
      <c r="H492" s="187"/>
    </row>
    <row r="493" spans="1:8">
      <c r="A493" s="126">
        <v>632</v>
      </c>
      <c r="B493" s="59"/>
      <c r="C493" s="65">
        <f t="shared" si="24"/>
        <v>61.38</v>
      </c>
      <c r="D493" s="124"/>
      <c r="E493" s="155">
        <v>12410</v>
      </c>
      <c r="F493" s="146">
        <f t="shared" si="23"/>
        <v>3297</v>
      </c>
      <c r="G493" s="159">
        <f t="shared" si="22"/>
        <v>2426</v>
      </c>
      <c r="H493" s="187"/>
    </row>
    <row r="494" spans="1:8">
      <c r="A494" s="126">
        <v>633</v>
      </c>
      <c r="B494" s="59"/>
      <c r="C494" s="65">
        <f t="shared" si="24"/>
        <v>61.4</v>
      </c>
      <c r="D494" s="124"/>
      <c r="E494" s="155">
        <v>12410</v>
      </c>
      <c r="F494" s="146">
        <f t="shared" si="23"/>
        <v>3296</v>
      </c>
      <c r="G494" s="159">
        <f t="shared" si="22"/>
        <v>2425</v>
      </c>
      <c r="H494" s="187"/>
    </row>
    <row r="495" spans="1:8">
      <c r="A495" s="126">
        <v>634</v>
      </c>
      <c r="B495" s="59"/>
      <c r="C495" s="65">
        <f t="shared" si="24"/>
        <v>61.42</v>
      </c>
      <c r="D495" s="124"/>
      <c r="E495" s="155">
        <v>12410</v>
      </c>
      <c r="F495" s="146">
        <f t="shared" si="23"/>
        <v>3295</v>
      </c>
      <c r="G495" s="159">
        <f t="shared" si="22"/>
        <v>2425</v>
      </c>
      <c r="H495" s="187"/>
    </row>
    <row r="496" spans="1:8">
      <c r="A496" s="126">
        <v>635</v>
      </c>
      <c r="B496" s="59"/>
      <c r="C496" s="65">
        <f t="shared" si="24"/>
        <v>61.44</v>
      </c>
      <c r="D496" s="124"/>
      <c r="E496" s="155">
        <v>12410</v>
      </c>
      <c r="F496" s="146">
        <f t="shared" si="23"/>
        <v>3294</v>
      </c>
      <c r="G496" s="159">
        <f t="shared" si="22"/>
        <v>2424</v>
      </c>
      <c r="H496" s="187"/>
    </row>
    <row r="497" spans="1:8">
      <c r="A497" s="126">
        <v>636</v>
      </c>
      <c r="B497" s="59"/>
      <c r="C497" s="65">
        <f t="shared" si="24"/>
        <v>61.46</v>
      </c>
      <c r="D497" s="124"/>
      <c r="E497" s="155">
        <v>12410</v>
      </c>
      <c r="F497" s="146">
        <f t="shared" si="23"/>
        <v>3293</v>
      </c>
      <c r="G497" s="159">
        <f t="shared" si="22"/>
        <v>2423</v>
      </c>
      <c r="H497" s="187"/>
    </row>
    <row r="498" spans="1:8">
      <c r="A498" s="126">
        <v>637</v>
      </c>
      <c r="B498" s="59"/>
      <c r="C498" s="65">
        <f t="shared" si="24"/>
        <v>61.47</v>
      </c>
      <c r="D498" s="124"/>
      <c r="E498" s="155">
        <v>12410</v>
      </c>
      <c r="F498" s="146">
        <f t="shared" si="23"/>
        <v>3292</v>
      </c>
      <c r="G498" s="159">
        <f t="shared" si="22"/>
        <v>2423</v>
      </c>
      <c r="H498" s="187"/>
    </row>
    <row r="499" spans="1:8">
      <c r="A499" s="126">
        <v>638</v>
      </c>
      <c r="B499" s="59"/>
      <c r="C499" s="65">
        <f t="shared" si="24"/>
        <v>61.49</v>
      </c>
      <c r="D499" s="124"/>
      <c r="E499" s="155">
        <v>12410</v>
      </c>
      <c r="F499" s="146">
        <f t="shared" si="23"/>
        <v>3291</v>
      </c>
      <c r="G499" s="159">
        <f t="shared" si="22"/>
        <v>2422</v>
      </c>
      <c r="H499" s="187"/>
    </row>
    <row r="500" spans="1:8">
      <c r="A500" s="126">
        <v>639</v>
      </c>
      <c r="B500" s="59"/>
      <c r="C500" s="65">
        <f t="shared" si="24"/>
        <v>61.51</v>
      </c>
      <c r="D500" s="124"/>
      <c r="E500" s="155">
        <v>12410</v>
      </c>
      <c r="F500" s="146">
        <f t="shared" si="23"/>
        <v>3290</v>
      </c>
      <c r="G500" s="159">
        <f t="shared" si="22"/>
        <v>2421</v>
      </c>
      <c r="H500" s="187"/>
    </row>
    <row r="501" spans="1:8">
      <c r="A501" s="126">
        <v>640</v>
      </c>
      <c r="B501" s="59"/>
      <c r="C501" s="65">
        <f t="shared" si="24"/>
        <v>61.53</v>
      </c>
      <c r="D501" s="124"/>
      <c r="E501" s="155">
        <v>12410</v>
      </c>
      <c r="F501" s="146">
        <f t="shared" si="23"/>
        <v>3289</v>
      </c>
      <c r="G501" s="159">
        <f t="shared" si="22"/>
        <v>2420</v>
      </c>
      <c r="H501" s="187"/>
    </row>
    <row r="502" spans="1:8">
      <c r="A502" s="126">
        <v>641</v>
      </c>
      <c r="B502" s="59"/>
      <c r="C502" s="65">
        <f t="shared" si="24"/>
        <v>61.54</v>
      </c>
      <c r="D502" s="124"/>
      <c r="E502" s="155">
        <v>12410</v>
      </c>
      <c r="F502" s="146">
        <f t="shared" si="23"/>
        <v>3288</v>
      </c>
      <c r="G502" s="159">
        <f t="shared" si="22"/>
        <v>2420</v>
      </c>
      <c r="H502" s="187"/>
    </row>
    <row r="503" spans="1:8">
      <c r="A503" s="126">
        <v>642</v>
      </c>
      <c r="B503" s="59"/>
      <c r="C503" s="65">
        <f t="shared" si="24"/>
        <v>61.56</v>
      </c>
      <c r="D503" s="124"/>
      <c r="E503" s="155">
        <v>12410</v>
      </c>
      <c r="F503" s="146">
        <f t="shared" si="23"/>
        <v>3287</v>
      </c>
      <c r="G503" s="159">
        <f t="shared" si="22"/>
        <v>2419</v>
      </c>
      <c r="H503" s="187"/>
    </row>
    <row r="504" spans="1:8">
      <c r="A504" s="126">
        <v>643</v>
      </c>
      <c r="B504" s="59"/>
      <c r="C504" s="65">
        <f t="shared" si="24"/>
        <v>61.58</v>
      </c>
      <c r="D504" s="124"/>
      <c r="E504" s="155">
        <v>12410</v>
      </c>
      <c r="F504" s="146">
        <f t="shared" si="23"/>
        <v>3286</v>
      </c>
      <c r="G504" s="159">
        <f t="shared" si="22"/>
        <v>2418</v>
      </c>
      <c r="H504" s="187"/>
    </row>
    <row r="505" spans="1:8">
      <c r="A505" s="126">
        <v>644</v>
      </c>
      <c r="B505" s="59"/>
      <c r="C505" s="65">
        <f t="shared" si="24"/>
        <v>61.6</v>
      </c>
      <c r="D505" s="124"/>
      <c r="E505" s="155">
        <v>12410</v>
      </c>
      <c r="F505" s="146">
        <f t="shared" si="23"/>
        <v>3285</v>
      </c>
      <c r="G505" s="159">
        <f t="shared" si="22"/>
        <v>2418</v>
      </c>
      <c r="H505" s="187"/>
    </row>
    <row r="506" spans="1:8">
      <c r="A506" s="126">
        <v>645</v>
      </c>
      <c r="B506" s="59"/>
      <c r="C506" s="65">
        <f t="shared" si="24"/>
        <v>61.61</v>
      </c>
      <c r="D506" s="124"/>
      <c r="E506" s="155">
        <v>12410</v>
      </c>
      <c r="F506" s="146">
        <f t="shared" si="23"/>
        <v>3285</v>
      </c>
      <c r="G506" s="159">
        <f t="shared" si="22"/>
        <v>2417</v>
      </c>
      <c r="H506" s="187"/>
    </row>
    <row r="507" spans="1:8">
      <c r="A507" s="126">
        <v>646</v>
      </c>
      <c r="B507" s="59"/>
      <c r="C507" s="65">
        <f t="shared" si="24"/>
        <v>61.63</v>
      </c>
      <c r="D507" s="124"/>
      <c r="E507" s="155">
        <v>12410</v>
      </c>
      <c r="F507" s="146">
        <f t="shared" si="23"/>
        <v>3284</v>
      </c>
      <c r="G507" s="159">
        <f t="shared" si="22"/>
        <v>2416</v>
      </c>
      <c r="H507" s="187"/>
    </row>
    <row r="508" spans="1:8">
      <c r="A508" s="126">
        <v>647</v>
      </c>
      <c r="B508" s="59"/>
      <c r="C508" s="65">
        <f t="shared" si="24"/>
        <v>61.65</v>
      </c>
      <c r="D508" s="124"/>
      <c r="E508" s="155">
        <v>12410</v>
      </c>
      <c r="F508" s="146">
        <f t="shared" si="23"/>
        <v>3283</v>
      </c>
      <c r="G508" s="159">
        <f t="shared" si="22"/>
        <v>2416</v>
      </c>
      <c r="H508" s="187"/>
    </row>
    <row r="509" spans="1:8">
      <c r="A509" s="126">
        <v>648</v>
      </c>
      <c r="B509" s="59"/>
      <c r="C509" s="65">
        <f t="shared" si="24"/>
        <v>61.67</v>
      </c>
      <c r="D509" s="124"/>
      <c r="E509" s="155">
        <v>12410</v>
      </c>
      <c r="F509" s="146">
        <f t="shared" si="23"/>
        <v>3281</v>
      </c>
      <c r="G509" s="159">
        <f t="shared" si="22"/>
        <v>2415</v>
      </c>
      <c r="H509" s="187"/>
    </row>
    <row r="510" spans="1:8">
      <c r="A510" s="126">
        <v>649</v>
      </c>
      <c r="B510" s="59"/>
      <c r="C510" s="65">
        <f t="shared" si="24"/>
        <v>61.68</v>
      </c>
      <c r="D510" s="124"/>
      <c r="E510" s="155">
        <v>12410</v>
      </c>
      <c r="F510" s="146">
        <f t="shared" si="23"/>
        <v>3281</v>
      </c>
      <c r="G510" s="159">
        <f t="shared" si="22"/>
        <v>2414</v>
      </c>
      <c r="H510" s="187"/>
    </row>
    <row r="511" spans="1:8">
      <c r="A511" s="126">
        <v>650</v>
      </c>
      <c r="B511" s="59"/>
      <c r="C511" s="65">
        <f t="shared" si="24"/>
        <v>61.7</v>
      </c>
      <c r="D511" s="124"/>
      <c r="E511" s="155">
        <v>12410</v>
      </c>
      <c r="F511" s="146">
        <f t="shared" si="23"/>
        <v>3280</v>
      </c>
      <c r="G511" s="159">
        <f t="shared" si="22"/>
        <v>2414</v>
      </c>
      <c r="H511" s="187"/>
    </row>
    <row r="512" spans="1:8">
      <c r="A512" s="126">
        <v>651</v>
      </c>
      <c r="B512" s="59"/>
      <c r="C512" s="65">
        <f t="shared" si="24"/>
        <v>61.72</v>
      </c>
      <c r="D512" s="124"/>
      <c r="E512" s="155">
        <v>12410</v>
      </c>
      <c r="F512" s="146">
        <f t="shared" si="23"/>
        <v>3279</v>
      </c>
      <c r="G512" s="159">
        <f t="shared" si="22"/>
        <v>2413</v>
      </c>
      <c r="H512" s="187"/>
    </row>
    <row r="513" spans="1:8">
      <c r="A513" s="126">
        <v>652</v>
      </c>
      <c r="B513" s="59"/>
      <c r="C513" s="65">
        <f t="shared" si="24"/>
        <v>61.73</v>
      </c>
      <c r="D513" s="124"/>
      <c r="E513" s="155">
        <v>12410</v>
      </c>
      <c r="F513" s="146">
        <f t="shared" si="23"/>
        <v>3278</v>
      </c>
      <c r="G513" s="159">
        <f t="shared" si="22"/>
        <v>2412</v>
      </c>
      <c r="H513" s="187"/>
    </row>
    <row r="514" spans="1:8">
      <c r="A514" s="126">
        <v>653</v>
      </c>
      <c r="B514" s="59"/>
      <c r="C514" s="65">
        <f t="shared" si="24"/>
        <v>61.75</v>
      </c>
      <c r="D514" s="124"/>
      <c r="E514" s="155">
        <v>12410</v>
      </c>
      <c r="F514" s="146">
        <f t="shared" si="23"/>
        <v>3277</v>
      </c>
      <c r="G514" s="159">
        <f t="shared" si="22"/>
        <v>2412</v>
      </c>
      <c r="H514" s="187"/>
    </row>
    <row r="515" spans="1:8">
      <c r="A515" s="126">
        <v>654</v>
      </c>
      <c r="B515" s="59"/>
      <c r="C515" s="65">
        <f t="shared" si="24"/>
        <v>61.77</v>
      </c>
      <c r="D515" s="124"/>
      <c r="E515" s="155">
        <v>12410</v>
      </c>
      <c r="F515" s="146">
        <f t="shared" si="23"/>
        <v>3276</v>
      </c>
      <c r="G515" s="159">
        <f t="shared" si="22"/>
        <v>2411</v>
      </c>
      <c r="H515" s="187"/>
    </row>
    <row r="516" spans="1:8">
      <c r="A516" s="126">
        <v>655</v>
      </c>
      <c r="B516" s="59"/>
      <c r="C516" s="65">
        <f t="shared" si="24"/>
        <v>61.78</v>
      </c>
      <c r="D516" s="124"/>
      <c r="E516" s="155">
        <v>12410</v>
      </c>
      <c r="F516" s="146">
        <f t="shared" si="23"/>
        <v>3276</v>
      </c>
      <c r="G516" s="159">
        <f t="shared" si="22"/>
        <v>2410</v>
      </c>
      <c r="H516" s="187"/>
    </row>
    <row r="517" spans="1:8">
      <c r="A517" s="126">
        <v>656</v>
      </c>
      <c r="B517" s="59"/>
      <c r="C517" s="65">
        <f t="shared" si="24"/>
        <v>61.8</v>
      </c>
      <c r="D517" s="124"/>
      <c r="E517" s="155">
        <v>12410</v>
      </c>
      <c r="F517" s="146">
        <f t="shared" si="23"/>
        <v>3275</v>
      </c>
      <c r="G517" s="159">
        <f t="shared" si="22"/>
        <v>2410</v>
      </c>
      <c r="H517" s="187"/>
    </row>
    <row r="518" spans="1:8">
      <c r="A518" s="126">
        <v>657</v>
      </c>
      <c r="B518" s="59"/>
      <c r="C518" s="65">
        <f t="shared" si="24"/>
        <v>61.81</v>
      </c>
      <c r="D518" s="124"/>
      <c r="E518" s="155">
        <v>12410</v>
      </c>
      <c r="F518" s="146">
        <f t="shared" si="23"/>
        <v>3274</v>
      </c>
      <c r="G518" s="159">
        <f t="shared" ref="G518:G581" si="25">ROUND(12*(1/C518*E518),0)</f>
        <v>2409</v>
      </c>
      <c r="H518" s="187"/>
    </row>
    <row r="519" spans="1:8">
      <c r="A519" s="126">
        <v>658</v>
      </c>
      <c r="B519" s="59"/>
      <c r="C519" s="65">
        <f t="shared" si="24"/>
        <v>61.83</v>
      </c>
      <c r="D519" s="124"/>
      <c r="E519" s="155">
        <v>12410</v>
      </c>
      <c r="F519" s="146">
        <f t="shared" si="23"/>
        <v>3273</v>
      </c>
      <c r="G519" s="159">
        <f t="shared" si="25"/>
        <v>2409</v>
      </c>
      <c r="H519" s="187"/>
    </row>
    <row r="520" spans="1:8">
      <c r="A520" s="126">
        <v>659</v>
      </c>
      <c r="B520" s="59"/>
      <c r="C520" s="65">
        <f t="shared" si="24"/>
        <v>61.85</v>
      </c>
      <c r="D520" s="124"/>
      <c r="E520" s="155">
        <v>12410</v>
      </c>
      <c r="F520" s="146">
        <f t="shared" si="23"/>
        <v>3272</v>
      </c>
      <c r="G520" s="159">
        <f t="shared" si="25"/>
        <v>2408</v>
      </c>
      <c r="H520" s="187"/>
    </row>
    <row r="521" spans="1:8">
      <c r="A521" s="126">
        <v>660</v>
      </c>
      <c r="B521" s="59"/>
      <c r="C521" s="65">
        <f t="shared" si="24"/>
        <v>61.86</v>
      </c>
      <c r="D521" s="124"/>
      <c r="E521" s="155">
        <v>12410</v>
      </c>
      <c r="F521" s="146">
        <f t="shared" si="23"/>
        <v>3271</v>
      </c>
      <c r="G521" s="159">
        <f t="shared" si="25"/>
        <v>2407</v>
      </c>
      <c r="H521" s="187"/>
    </row>
    <row r="522" spans="1:8">
      <c r="A522" s="126">
        <v>661</v>
      </c>
      <c r="B522" s="59"/>
      <c r="C522" s="65">
        <f t="shared" si="24"/>
        <v>61.88</v>
      </c>
      <c r="D522" s="124"/>
      <c r="E522" s="155">
        <v>12410</v>
      </c>
      <c r="F522" s="146">
        <f t="shared" si="23"/>
        <v>3270</v>
      </c>
      <c r="G522" s="159">
        <f t="shared" si="25"/>
        <v>2407</v>
      </c>
      <c r="H522" s="187"/>
    </row>
    <row r="523" spans="1:8">
      <c r="A523" s="126">
        <v>662</v>
      </c>
      <c r="B523" s="59"/>
      <c r="C523" s="65">
        <f t="shared" si="24"/>
        <v>61.89</v>
      </c>
      <c r="D523" s="124"/>
      <c r="E523" s="155">
        <v>12410</v>
      </c>
      <c r="F523" s="146">
        <f t="shared" si="23"/>
        <v>3270</v>
      </c>
      <c r="G523" s="159">
        <f t="shared" si="25"/>
        <v>2406</v>
      </c>
      <c r="H523" s="187"/>
    </row>
    <row r="524" spans="1:8">
      <c r="A524" s="126">
        <v>663</v>
      </c>
      <c r="B524" s="59"/>
      <c r="C524" s="65">
        <f t="shared" si="24"/>
        <v>61.91</v>
      </c>
      <c r="D524" s="124"/>
      <c r="E524" s="155">
        <v>12410</v>
      </c>
      <c r="F524" s="146">
        <f t="shared" si="23"/>
        <v>3269</v>
      </c>
      <c r="G524" s="159">
        <f t="shared" si="25"/>
        <v>2405</v>
      </c>
      <c r="H524" s="187"/>
    </row>
    <row r="525" spans="1:8">
      <c r="A525" s="126">
        <v>664</v>
      </c>
      <c r="B525" s="59"/>
      <c r="C525" s="65">
        <f t="shared" si="24"/>
        <v>61.93</v>
      </c>
      <c r="D525" s="124"/>
      <c r="E525" s="155">
        <v>12410</v>
      </c>
      <c r="F525" s="146">
        <f t="shared" si="23"/>
        <v>3268</v>
      </c>
      <c r="G525" s="159">
        <f t="shared" si="25"/>
        <v>2405</v>
      </c>
      <c r="H525" s="187"/>
    </row>
    <row r="526" spans="1:8">
      <c r="A526" s="126">
        <v>665</v>
      </c>
      <c r="B526" s="59"/>
      <c r="C526" s="65">
        <f t="shared" si="24"/>
        <v>61.94</v>
      </c>
      <c r="D526" s="124"/>
      <c r="E526" s="155">
        <v>12410</v>
      </c>
      <c r="F526" s="146">
        <f t="shared" ref="F526:F589" si="26">ROUND(12*1.3589*(1/C526*E526)+H526,0)</f>
        <v>3267</v>
      </c>
      <c r="G526" s="159">
        <f t="shared" si="25"/>
        <v>2404</v>
      </c>
      <c r="H526" s="187"/>
    </row>
    <row r="527" spans="1:8">
      <c r="A527" s="126">
        <v>666</v>
      </c>
      <c r="B527" s="59"/>
      <c r="C527" s="65">
        <f t="shared" ref="C527:C590" si="27">ROUND((-0.0000491*POWER(A527,2)+0.0818939*A527+34)*0.928,2)</f>
        <v>61.96</v>
      </c>
      <c r="D527" s="124"/>
      <c r="E527" s="155">
        <v>12410</v>
      </c>
      <c r="F527" s="146">
        <f t="shared" si="26"/>
        <v>3266</v>
      </c>
      <c r="G527" s="159">
        <f t="shared" si="25"/>
        <v>2403</v>
      </c>
      <c r="H527" s="187"/>
    </row>
    <row r="528" spans="1:8">
      <c r="A528" s="126">
        <v>667</v>
      </c>
      <c r="B528" s="59"/>
      <c r="C528" s="65">
        <f t="shared" si="27"/>
        <v>61.97</v>
      </c>
      <c r="D528" s="124"/>
      <c r="E528" s="155">
        <v>12410</v>
      </c>
      <c r="F528" s="146">
        <f t="shared" si="26"/>
        <v>3266</v>
      </c>
      <c r="G528" s="159">
        <f t="shared" si="25"/>
        <v>2403</v>
      </c>
      <c r="H528" s="187"/>
    </row>
    <row r="529" spans="1:8">
      <c r="A529" s="126">
        <v>668</v>
      </c>
      <c r="B529" s="59"/>
      <c r="C529" s="65">
        <f t="shared" si="27"/>
        <v>61.99</v>
      </c>
      <c r="D529" s="124"/>
      <c r="E529" s="155">
        <v>12410</v>
      </c>
      <c r="F529" s="146">
        <f t="shared" si="26"/>
        <v>3265</v>
      </c>
      <c r="G529" s="159">
        <f t="shared" si="25"/>
        <v>2402</v>
      </c>
      <c r="H529" s="187"/>
    </row>
    <row r="530" spans="1:8">
      <c r="A530" s="126">
        <v>669</v>
      </c>
      <c r="B530" s="59"/>
      <c r="C530" s="65">
        <f t="shared" si="27"/>
        <v>62</v>
      </c>
      <c r="D530" s="124"/>
      <c r="E530" s="155">
        <v>12410</v>
      </c>
      <c r="F530" s="146">
        <f t="shared" si="26"/>
        <v>3264</v>
      </c>
      <c r="G530" s="159">
        <f t="shared" si="25"/>
        <v>2402</v>
      </c>
      <c r="H530" s="187"/>
    </row>
    <row r="531" spans="1:8">
      <c r="A531" s="126">
        <v>670</v>
      </c>
      <c r="B531" s="59"/>
      <c r="C531" s="65">
        <f t="shared" si="27"/>
        <v>62.02</v>
      </c>
      <c r="D531" s="124"/>
      <c r="E531" s="155">
        <v>12410</v>
      </c>
      <c r="F531" s="146">
        <f t="shared" si="26"/>
        <v>3263</v>
      </c>
      <c r="G531" s="159">
        <f t="shared" si="25"/>
        <v>2401</v>
      </c>
      <c r="H531" s="187"/>
    </row>
    <row r="532" spans="1:8">
      <c r="A532" s="126">
        <v>671</v>
      </c>
      <c r="B532" s="59"/>
      <c r="C532" s="65">
        <f t="shared" si="27"/>
        <v>62.03</v>
      </c>
      <c r="D532" s="124"/>
      <c r="E532" s="155">
        <v>12410</v>
      </c>
      <c r="F532" s="146">
        <f t="shared" si="26"/>
        <v>3262</v>
      </c>
      <c r="G532" s="159">
        <f t="shared" si="25"/>
        <v>2401</v>
      </c>
      <c r="H532" s="187"/>
    </row>
    <row r="533" spans="1:8">
      <c r="A533" s="126">
        <v>672</v>
      </c>
      <c r="B533" s="59"/>
      <c r="C533" s="65">
        <f t="shared" si="27"/>
        <v>62.05</v>
      </c>
      <c r="D533" s="124"/>
      <c r="E533" s="155">
        <v>12410</v>
      </c>
      <c r="F533" s="146">
        <f t="shared" si="26"/>
        <v>3261</v>
      </c>
      <c r="G533" s="159">
        <f t="shared" si="25"/>
        <v>2400</v>
      </c>
      <c r="H533" s="187"/>
    </row>
    <row r="534" spans="1:8">
      <c r="A534" s="126">
        <v>673</v>
      </c>
      <c r="B534" s="59"/>
      <c r="C534" s="65">
        <f t="shared" si="27"/>
        <v>62.06</v>
      </c>
      <c r="D534" s="124"/>
      <c r="E534" s="155">
        <v>12410</v>
      </c>
      <c r="F534" s="146">
        <f t="shared" si="26"/>
        <v>3261</v>
      </c>
      <c r="G534" s="159">
        <f t="shared" si="25"/>
        <v>2400</v>
      </c>
      <c r="H534" s="187"/>
    </row>
    <row r="535" spans="1:8">
      <c r="A535" s="126">
        <v>674</v>
      </c>
      <c r="B535" s="59"/>
      <c r="C535" s="65">
        <f t="shared" si="27"/>
        <v>62.08</v>
      </c>
      <c r="D535" s="124"/>
      <c r="E535" s="155">
        <v>12410</v>
      </c>
      <c r="F535" s="146">
        <f t="shared" si="26"/>
        <v>3260</v>
      </c>
      <c r="G535" s="159">
        <f t="shared" si="25"/>
        <v>2399</v>
      </c>
      <c r="H535" s="187"/>
    </row>
    <row r="536" spans="1:8">
      <c r="A536" s="126">
        <v>675</v>
      </c>
      <c r="B536" s="59"/>
      <c r="C536" s="65">
        <f t="shared" si="27"/>
        <v>62.09</v>
      </c>
      <c r="D536" s="124"/>
      <c r="E536" s="155">
        <v>12410</v>
      </c>
      <c r="F536" s="146">
        <f t="shared" si="26"/>
        <v>3259</v>
      </c>
      <c r="G536" s="159">
        <f t="shared" si="25"/>
        <v>2398</v>
      </c>
      <c r="H536" s="187"/>
    </row>
    <row r="537" spans="1:8">
      <c r="A537" s="126">
        <v>676</v>
      </c>
      <c r="B537" s="59"/>
      <c r="C537" s="65">
        <f t="shared" si="27"/>
        <v>62.1</v>
      </c>
      <c r="D537" s="124"/>
      <c r="E537" s="155">
        <v>12410</v>
      </c>
      <c r="F537" s="146">
        <f t="shared" si="26"/>
        <v>3259</v>
      </c>
      <c r="G537" s="159">
        <f t="shared" si="25"/>
        <v>2398</v>
      </c>
      <c r="H537" s="187"/>
    </row>
    <row r="538" spans="1:8">
      <c r="A538" s="126">
        <v>677</v>
      </c>
      <c r="B538" s="59"/>
      <c r="C538" s="65">
        <f t="shared" si="27"/>
        <v>62.12</v>
      </c>
      <c r="D538" s="124"/>
      <c r="E538" s="155">
        <v>12410</v>
      </c>
      <c r="F538" s="146">
        <f t="shared" si="26"/>
        <v>3258</v>
      </c>
      <c r="G538" s="159">
        <f t="shared" si="25"/>
        <v>2397</v>
      </c>
      <c r="H538" s="187"/>
    </row>
    <row r="539" spans="1:8">
      <c r="A539" s="126">
        <v>678</v>
      </c>
      <c r="B539" s="59"/>
      <c r="C539" s="65">
        <f t="shared" si="27"/>
        <v>62.13</v>
      </c>
      <c r="D539" s="124"/>
      <c r="E539" s="155">
        <v>12410</v>
      </c>
      <c r="F539" s="146">
        <f t="shared" si="26"/>
        <v>3257</v>
      </c>
      <c r="G539" s="159">
        <f t="shared" si="25"/>
        <v>2397</v>
      </c>
      <c r="H539" s="187"/>
    </row>
    <row r="540" spans="1:8">
      <c r="A540" s="126">
        <v>679</v>
      </c>
      <c r="B540" s="59"/>
      <c r="C540" s="65">
        <f t="shared" si="27"/>
        <v>62.15</v>
      </c>
      <c r="D540" s="124"/>
      <c r="E540" s="155">
        <v>12410</v>
      </c>
      <c r="F540" s="146">
        <f t="shared" si="26"/>
        <v>3256</v>
      </c>
      <c r="G540" s="159">
        <f t="shared" si="25"/>
        <v>2396</v>
      </c>
      <c r="H540" s="187"/>
    </row>
    <row r="541" spans="1:8">
      <c r="A541" s="126">
        <v>680</v>
      </c>
      <c r="B541" s="59"/>
      <c r="C541" s="65">
        <f t="shared" si="27"/>
        <v>62.16</v>
      </c>
      <c r="D541" s="124"/>
      <c r="E541" s="155">
        <v>12410</v>
      </c>
      <c r="F541" s="146">
        <f t="shared" si="26"/>
        <v>3256</v>
      </c>
      <c r="G541" s="159">
        <f t="shared" si="25"/>
        <v>2396</v>
      </c>
      <c r="H541" s="187"/>
    </row>
    <row r="542" spans="1:8">
      <c r="A542" s="126">
        <v>681</v>
      </c>
      <c r="B542" s="59"/>
      <c r="C542" s="65">
        <f t="shared" si="27"/>
        <v>62.18</v>
      </c>
      <c r="D542" s="124"/>
      <c r="E542" s="155">
        <v>12410</v>
      </c>
      <c r="F542" s="146">
        <f t="shared" si="26"/>
        <v>3255</v>
      </c>
      <c r="G542" s="159">
        <f t="shared" si="25"/>
        <v>2395</v>
      </c>
      <c r="H542" s="187"/>
    </row>
    <row r="543" spans="1:8">
      <c r="A543" s="126">
        <v>682</v>
      </c>
      <c r="B543" s="59"/>
      <c r="C543" s="65">
        <f t="shared" si="27"/>
        <v>62.19</v>
      </c>
      <c r="D543" s="124"/>
      <c r="E543" s="155">
        <v>12410</v>
      </c>
      <c r="F543" s="146">
        <f t="shared" si="26"/>
        <v>3254</v>
      </c>
      <c r="G543" s="159">
        <f t="shared" si="25"/>
        <v>2395</v>
      </c>
      <c r="H543" s="187"/>
    </row>
    <row r="544" spans="1:8">
      <c r="A544" s="126">
        <v>683</v>
      </c>
      <c r="B544" s="59"/>
      <c r="C544" s="65">
        <f t="shared" si="27"/>
        <v>62.2</v>
      </c>
      <c r="D544" s="124"/>
      <c r="E544" s="155">
        <v>12410</v>
      </c>
      <c r="F544" s="146">
        <f t="shared" si="26"/>
        <v>3253</v>
      </c>
      <c r="G544" s="159">
        <f t="shared" si="25"/>
        <v>2394</v>
      </c>
      <c r="H544" s="187"/>
    </row>
    <row r="545" spans="1:8">
      <c r="A545" s="126">
        <v>684</v>
      </c>
      <c r="B545" s="59"/>
      <c r="C545" s="65">
        <f t="shared" si="27"/>
        <v>62.22</v>
      </c>
      <c r="D545" s="124"/>
      <c r="E545" s="155">
        <v>12410</v>
      </c>
      <c r="F545" s="146">
        <f t="shared" si="26"/>
        <v>3252</v>
      </c>
      <c r="G545" s="159">
        <f t="shared" si="25"/>
        <v>2393</v>
      </c>
      <c r="H545" s="187"/>
    </row>
    <row r="546" spans="1:8">
      <c r="A546" s="126">
        <v>685</v>
      </c>
      <c r="B546" s="59"/>
      <c r="C546" s="65">
        <f t="shared" si="27"/>
        <v>62.23</v>
      </c>
      <c r="D546" s="124"/>
      <c r="E546" s="155">
        <v>12410</v>
      </c>
      <c r="F546" s="146">
        <f t="shared" si="26"/>
        <v>3252</v>
      </c>
      <c r="G546" s="159">
        <f t="shared" si="25"/>
        <v>2393</v>
      </c>
      <c r="H546" s="187"/>
    </row>
    <row r="547" spans="1:8">
      <c r="A547" s="126">
        <v>686</v>
      </c>
      <c r="B547" s="59"/>
      <c r="C547" s="65">
        <f t="shared" si="27"/>
        <v>62.24</v>
      </c>
      <c r="D547" s="124"/>
      <c r="E547" s="155">
        <v>12410</v>
      </c>
      <c r="F547" s="146">
        <f t="shared" si="26"/>
        <v>3251</v>
      </c>
      <c r="G547" s="159">
        <f t="shared" si="25"/>
        <v>2393</v>
      </c>
      <c r="H547" s="187"/>
    </row>
    <row r="548" spans="1:8">
      <c r="A548" s="126">
        <v>687</v>
      </c>
      <c r="B548" s="59"/>
      <c r="C548" s="65">
        <f t="shared" si="27"/>
        <v>62.26</v>
      </c>
      <c r="D548" s="124"/>
      <c r="E548" s="155">
        <v>12410</v>
      </c>
      <c r="F548" s="146">
        <f t="shared" si="26"/>
        <v>3250</v>
      </c>
      <c r="G548" s="159">
        <f t="shared" si="25"/>
        <v>2392</v>
      </c>
      <c r="H548" s="187"/>
    </row>
    <row r="549" spans="1:8">
      <c r="A549" s="126">
        <v>688</v>
      </c>
      <c r="B549" s="59"/>
      <c r="C549" s="65">
        <f t="shared" si="27"/>
        <v>62.27</v>
      </c>
      <c r="D549" s="124"/>
      <c r="E549" s="155">
        <v>12410</v>
      </c>
      <c r="F549" s="146">
        <f t="shared" si="26"/>
        <v>3250</v>
      </c>
      <c r="G549" s="159">
        <f t="shared" si="25"/>
        <v>2392</v>
      </c>
      <c r="H549" s="187"/>
    </row>
    <row r="550" spans="1:8">
      <c r="A550" s="126">
        <v>689</v>
      </c>
      <c r="B550" s="59"/>
      <c r="C550" s="65">
        <f t="shared" si="27"/>
        <v>62.28</v>
      </c>
      <c r="D550" s="124"/>
      <c r="E550" s="155">
        <v>12410</v>
      </c>
      <c r="F550" s="146">
        <f t="shared" si="26"/>
        <v>3249</v>
      </c>
      <c r="G550" s="159">
        <f t="shared" si="25"/>
        <v>2391</v>
      </c>
      <c r="H550" s="187"/>
    </row>
    <row r="551" spans="1:8">
      <c r="A551" s="126">
        <v>690</v>
      </c>
      <c r="B551" s="59"/>
      <c r="C551" s="65">
        <f t="shared" si="27"/>
        <v>62.3</v>
      </c>
      <c r="D551" s="124"/>
      <c r="E551" s="155">
        <v>12410</v>
      </c>
      <c r="F551" s="146">
        <f t="shared" si="26"/>
        <v>3248</v>
      </c>
      <c r="G551" s="159">
        <f t="shared" si="25"/>
        <v>2390</v>
      </c>
      <c r="H551" s="187"/>
    </row>
    <row r="552" spans="1:8">
      <c r="A552" s="126">
        <v>691</v>
      </c>
      <c r="B552" s="59"/>
      <c r="C552" s="65">
        <f t="shared" si="27"/>
        <v>62.31</v>
      </c>
      <c r="D552" s="124"/>
      <c r="E552" s="155">
        <v>12410</v>
      </c>
      <c r="F552" s="146">
        <f t="shared" si="26"/>
        <v>3248</v>
      </c>
      <c r="G552" s="159">
        <f t="shared" si="25"/>
        <v>2390</v>
      </c>
      <c r="H552" s="187"/>
    </row>
    <row r="553" spans="1:8">
      <c r="A553" s="126">
        <v>692</v>
      </c>
      <c r="B553" s="59"/>
      <c r="C553" s="65">
        <f t="shared" si="27"/>
        <v>62.32</v>
      </c>
      <c r="D553" s="124"/>
      <c r="E553" s="155">
        <v>12410</v>
      </c>
      <c r="F553" s="146">
        <f t="shared" si="26"/>
        <v>3247</v>
      </c>
      <c r="G553" s="159">
        <f t="shared" si="25"/>
        <v>2390</v>
      </c>
      <c r="H553" s="187"/>
    </row>
    <row r="554" spans="1:8">
      <c r="A554" s="126">
        <v>693</v>
      </c>
      <c r="B554" s="59"/>
      <c r="C554" s="65">
        <f t="shared" si="27"/>
        <v>62.34</v>
      </c>
      <c r="D554" s="124"/>
      <c r="E554" s="155">
        <v>12410</v>
      </c>
      <c r="F554" s="146">
        <f t="shared" si="26"/>
        <v>3246</v>
      </c>
      <c r="G554" s="159">
        <f t="shared" si="25"/>
        <v>2389</v>
      </c>
      <c r="H554" s="187"/>
    </row>
    <row r="555" spans="1:8">
      <c r="A555" s="126">
        <v>694</v>
      </c>
      <c r="B555" s="59"/>
      <c r="C555" s="65">
        <f t="shared" si="27"/>
        <v>62.35</v>
      </c>
      <c r="D555" s="124"/>
      <c r="E555" s="155">
        <v>12410</v>
      </c>
      <c r="F555" s="146">
        <f t="shared" si="26"/>
        <v>3246</v>
      </c>
      <c r="G555" s="159">
        <f t="shared" si="25"/>
        <v>2388</v>
      </c>
      <c r="H555" s="187"/>
    </row>
    <row r="556" spans="1:8">
      <c r="A556" s="126">
        <v>695</v>
      </c>
      <c r="B556" s="59"/>
      <c r="C556" s="65">
        <f t="shared" si="27"/>
        <v>62.36</v>
      </c>
      <c r="D556" s="124"/>
      <c r="E556" s="155">
        <v>12410</v>
      </c>
      <c r="F556" s="146">
        <f t="shared" si="26"/>
        <v>3245</v>
      </c>
      <c r="G556" s="159">
        <f t="shared" si="25"/>
        <v>2388</v>
      </c>
      <c r="H556" s="187"/>
    </row>
    <row r="557" spans="1:8">
      <c r="A557" s="126">
        <v>696</v>
      </c>
      <c r="B557" s="59"/>
      <c r="C557" s="65">
        <f t="shared" si="27"/>
        <v>62.37</v>
      </c>
      <c r="D557" s="124"/>
      <c r="E557" s="155">
        <v>12410</v>
      </c>
      <c r="F557" s="146">
        <f t="shared" si="26"/>
        <v>3245</v>
      </c>
      <c r="G557" s="159">
        <f t="shared" si="25"/>
        <v>2388</v>
      </c>
      <c r="H557" s="187"/>
    </row>
    <row r="558" spans="1:8">
      <c r="A558" s="126">
        <v>697</v>
      </c>
      <c r="B558" s="59"/>
      <c r="C558" s="65">
        <f t="shared" si="27"/>
        <v>62.39</v>
      </c>
      <c r="D558" s="124"/>
      <c r="E558" s="155">
        <v>12410</v>
      </c>
      <c r="F558" s="146">
        <f t="shared" si="26"/>
        <v>3244</v>
      </c>
      <c r="G558" s="159">
        <f t="shared" si="25"/>
        <v>2387</v>
      </c>
      <c r="H558" s="187"/>
    </row>
    <row r="559" spans="1:8">
      <c r="A559" s="126">
        <v>698</v>
      </c>
      <c r="B559" s="59"/>
      <c r="C559" s="65">
        <f t="shared" si="27"/>
        <v>62.4</v>
      </c>
      <c r="D559" s="124"/>
      <c r="E559" s="155">
        <v>12410</v>
      </c>
      <c r="F559" s="146">
        <f t="shared" si="26"/>
        <v>3243</v>
      </c>
      <c r="G559" s="159">
        <f t="shared" si="25"/>
        <v>2387</v>
      </c>
      <c r="H559" s="187"/>
    </row>
    <row r="560" spans="1:8">
      <c r="A560" s="126">
        <v>699</v>
      </c>
      <c r="B560" s="59"/>
      <c r="C560" s="65">
        <f t="shared" si="27"/>
        <v>62.41</v>
      </c>
      <c r="D560" s="124"/>
      <c r="E560" s="155">
        <v>12410</v>
      </c>
      <c r="F560" s="146">
        <f t="shared" si="26"/>
        <v>3243</v>
      </c>
      <c r="G560" s="159">
        <f t="shared" si="25"/>
        <v>2386</v>
      </c>
      <c r="H560" s="187"/>
    </row>
    <row r="561" spans="1:8">
      <c r="A561" s="126">
        <v>700</v>
      </c>
      <c r="B561" s="59"/>
      <c r="C561" s="65">
        <f t="shared" si="27"/>
        <v>62.42</v>
      </c>
      <c r="D561" s="124"/>
      <c r="E561" s="155">
        <v>12410</v>
      </c>
      <c r="F561" s="146">
        <f t="shared" si="26"/>
        <v>3242</v>
      </c>
      <c r="G561" s="159">
        <f t="shared" si="25"/>
        <v>2386</v>
      </c>
      <c r="H561" s="187"/>
    </row>
    <row r="562" spans="1:8">
      <c r="A562" s="126">
        <v>701</v>
      </c>
      <c r="B562" s="59"/>
      <c r="C562" s="65">
        <f t="shared" si="27"/>
        <v>62.44</v>
      </c>
      <c r="D562" s="124"/>
      <c r="E562" s="155">
        <v>12410</v>
      </c>
      <c r="F562" s="146">
        <f t="shared" si="26"/>
        <v>3241</v>
      </c>
      <c r="G562" s="159">
        <f t="shared" si="25"/>
        <v>2385</v>
      </c>
      <c r="H562" s="187"/>
    </row>
    <row r="563" spans="1:8">
      <c r="A563" s="126">
        <v>702</v>
      </c>
      <c r="B563" s="59"/>
      <c r="C563" s="65">
        <f t="shared" si="27"/>
        <v>62.45</v>
      </c>
      <c r="D563" s="124"/>
      <c r="E563" s="155">
        <v>12410</v>
      </c>
      <c r="F563" s="146">
        <f t="shared" si="26"/>
        <v>3240</v>
      </c>
      <c r="G563" s="159">
        <f t="shared" si="25"/>
        <v>2385</v>
      </c>
      <c r="H563" s="187"/>
    </row>
    <row r="564" spans="1:8">
      <c r="A564" s="126">
        <v>703</v>
      </c>
      <c r="B564" s="59"/>
      <c r="C564" s="65">
        <f t="shared" si="27"/>
        <v>62.46</v>
      </c>
      <c r="D564" s="124"/>
      <c r="E564" s="155">
        <v>12410</v>
      </c>
      <c r="F564" s="146">
        <f t="shared" si="26"/>
        <v>3240</v>
      </c>
      <c r="G564" s="159">
        <f t="shared" si="25"/>
        <v>2384</v>
      </c>
      <c r="H564" s="187"/>
    </row>
    <row r="565" spans="1:8">
      <c r="A565" s="126">
        <v>704</v>
      </c>
      <c r="B565" s="59"/>
      <c r="C565" s="65">
        <f t="shared" si="27"/>
        <v>62.47</v>
      </c>
      <c r="D565" s="124"/>
      <c r="E565" s="155">
        <v>12410</v>
      </c>
      <c r="F565" s="146">
        <f t="shared" si="26"/>
        <v>3239</v>
      </c>
      <c r="G565" s="159">
        <f t="shared" si="25"/>
        <v>2384</v>
      </c>
      <c r="H565" s="187"/>
    </row>
    <row r="566" spans="1:8">
      <c r="A566" s="126">
        <v>705</v>
      </c>
      <c r="B566" s="59"/>
      <c r="C566" s="65">
        <f t="shared" si="27"/>
        <v>62.48</v>
      </c>
      <c r="D566" s="124"/>
      <c r="E566" s="155">
        <v>12410</v>
      </c>
      <c r="F566" s="146">
        <f t="shared" si="26"/>
        <v>3239</v>
      </c>
      <c r="G566" s="159">
        <f t="shared" si="25"/>
        <v>2383</v>
      </c>
      <c r="H566" s="187"/>
    </row>
    <row r="567" spans="1:8">
      <c r="A567" s="126">
        <v>706</v>
      </c>
      <c r="B567" s="59"/>
      <c r="C567" s="65">
        <f t="shared" si="27"/>
        <v>62.5</v>
      </c>
      <c r="D567" s="124"/>
      <c r="E567" s="155">
        <v>12410</v>
      </c>
      <c r="F567" s="146">
        <f t="shared" si="26"/>
        <v>3238</v>
      </c>
      <c r="G567" s="159">
        <f t="shared" si="25"/>
        <v>2383</v>
      </c>
      <c r="H567" s="187"/>
    </row>
    <row r="568" spans="1:8">
      <c r="A568" s="126">
        <v>707</v>
      </c>
      <c r="B568" s="59"/>
      <c r="C568" s="65">
        <f t="shared" si="27"/>
        <v>62.51</v>
      </c>
      <c r="D568" s="124"/>
      <c r="E568" s="155">
        <v>12410</v>
      </c>
      <c r="F568" s="146">
        <f t="shared" si="26"/>
        <v>3237</v>
      </c>
      <c r="G568" s="159">
        <f t="shared" si="25"/>
        <v>2382</v>
      </c>
      <c r="H568" s="187"/>
    </row>
    <row r="569" spans="1:8">
      <c r="A569" s="126">
        <v>708</v>
      </c>
      <c r="B569" s="59"/>
      <c r="C569" s="65">
        <f t="shared" si="27"/>
        <v>62.52</v>
      </c>
      <c r="D569" s="124"/>
      <c r="E569" s="155">
        <v>12410</v>
      </c>
      <c r="F569" s="146">
        <f t="shared" si="26"/>
        <v>3237</v>
      </c>
      <c r="G569" s="159">
        <f t="shared" si="25"/>
        <v>2382</v>
      </c>
      <c r="H569" s="187"/>
    </row>
    <row r="570" spans="1:8">
      <c r="A570" s="126">
        <v>709</v>
      </c>
      <c r="B570" s="59"/>
      <c r="C570" s="65">
        <f t="shared" si="27"/>
        <v>62.53</v>
      </c>
      <c r="D570" s="124"/>
      <c r="E570" s="155">
        <v>12410</v>
      </c>
      <c r="F570" s="146">
        <f t="shared" si="26"/>
        <v>3236</v>
      </c>
      <c r="G570" s="159">
        <f t="shared" si="25"/>
        <v>2382</v>
      </c>
      <c r="H570" s="187"/>
    </row>
    <row r="571" spans="1:8">
      <c r="A571" s="126">
        <v>710</v>
      </c>
      <c r="B571" s="59"/>
      <c r="C571" s="65">
        <f t="shared" si="27"/>
        <v>62.54</v>
      </c>
      <c r="D571" s="124"/>
      <c r="E571" s="155">
        <v>12410</v>
      </c>
      <c r="F571" s="146">
        <f t="shared" si="26"/>
        <v>3236</v>
      </c>
      <c r="G571" s="159">
        <f t="shared" si="25"/>
        <v>2381</v>
      </c>
      <c r="H571" s="187"/>
    </row>
    <row r="572" spans="1:8">
      <c r="A572" s="126">
        <v>711</v>
      </c>
      <c r="B572" s="59"/>
      <c r="C572" s="65">
        <f t="shared" si="27"/>
        <v>62.55</v>
      </c>
      <c r="D572" s="124"/>
      <c r="E572" s="155">
        <v>12410</v>
      </c>
      <c r="F572" s="146">
        <f t="shared" si="26"/>
        <v>3235</v>
      </c>
      <c r="G572" s="159">
        <f t="shared" si="25"/>
        <v>2381</v>
      </c>
      <c r="H572" s="187"/>
    </row>
    <row r="573" spans="1:8">
      <c r="A573" s="126">
        <v>712</v>
      </c>
      <c r="B573" s="59"/>
      <c r="C573" s="65">
        <f t="shared" si="27"/>
        <v>62.56</v>
      </c>
      <c r="D573" s="124"/>
      <c r="E573" s="155">
        <v>12410</v>
      </c>
      <c r="F573" s="146">
        <f t="shared" si="26"/>
        <v>3235</v>
      </c>
      <c r="G573" s="159">
        <f t="shared" si="25"/>
        <v>2380</v>
      </c>
      <c r="H573" s="187"/>
    </row>
    <row r="574" spans="1:8">
      <c r="A574" s="126">
        <v>713</v>
      </c>
      <c r="B574" s="59"/>
      <c r="C574" s="65">
        <f t="shared" si="27"/>
        <v>62.57</v>
      </c>
      <c r="D574" s="124"/>
      <c r="E574" s="155">
        <v>12410</v>
      </c>
      <c r="F574" s="146">
        <f t="shared" si="26"/>
        <v>3234</v>
      </c>
      <c r="G574" s="159">
        <f t="shared" si="25"/>
        <v>2380</v>
      </c>
      <c r="H574" s="187"/>
    </row>
    <row r="575" spans="1:8">
      <c r="A575" s="126">
        <v>714</v>
      </c>
      <c r="B575" s="59"/>
      <c r="C575" s="65">
        <f t="shared" si="27"/>
        <v>62.59</v>
      </c>
      <c r="D575" s="124"/>
      <c r="E575" s="155">
        <v>12410</v>
      </c>
      <c r="F575" s="146">
        <f t="shared" si="26"/>
        <v>3233</v>
      </c>
      <c r="G575" s="159">
        <f t="shared" si="25"/>
        <v>2379</v>
      </c>
      <c r="H575" s="187"/>
    </row>
    <row r="576" spans="1:8">
      <c r="A576" s="126">
        <v>715</v>
      </c>
      <c r="B576" s="59"/>
      <c r="C576" s="65">
        <f t="shared" si="27"/>
        <v>62.6</v>
      </c>
      <c r="D576" s="124"/>
      <c r="E576" s="155">
        <v>12410</v>
      </c>
      <c r="F576" s="146">
        <f t="shared" si="26"/>
        <v>3233</v>
      </c>
      <c r="G576" s="159">
        <f t="shared" si="25"/>
        <v>2379</v>
      </c>
      <c r="H576" s="187"/>
    </row>
    <row r="577" spans="1:8">
      <c r="A577" s="126">
        <v>716</v>
      </c>
      <c r="B577" s="59"/>
      <c r="C577" s="65">
        <f t="shared" si="27"/>
        <v>62.61</v>
      </c>
      <c r="D577" s="124"/>
      <c r="E577" s="155">
        <v>12410</v>
      </c>
      <c r="F577" s="146">
        <f t="shared" si="26"/>
        <v>3232</v>
      </c>
      <c r="G577" s="159">
        <f t="shared" si="25"/>
        <v>2379</v>
      </c>
      <c r="H577" s="187"/>
    </row>
    <row r="578" spans="1:8">
      <c r="A578" s="126">
        <v>717</v>
      </c>
      <c r="B578" s="59"/>
      <c r="C578" s="65">
        <f t="shared" si="27"/>
        <v>62.62</v>
      </c>
      <c r="D578" s="124"/>
      <c r="E578" s="155">
        <v>12410</v>
      </c>
      <c r="F578" s="146">
        <f t="shared" si="26"/>
        <v>3232</v>
      </c>
      <c r="G578" s="159">
        <f t="shared" si="25"/>
        <v>2378</v>
      </c>
      <c r="H578" s="187"/>
    </row>
    <row r="579" spans="1:8">
      <c r="A579" s="126">
        <v>718</v>
      </c>
      <c r="B579" s="59"/>
      <c r="C579" s="65">
        <f t="shared" si="27"/>
        <v>62.63</v>
      </c>
      <c r="D579" s="124"/>
      <c r="E579" s="155">
        <v>12410</v>
      </c>
      <c r="F579" s="146">
        <f t="shared" si="26"/>
        <v>3231</v>
      </c>
      <c r="G579" s="159">
        <f t="shared" si="25"/>
        <v>2378</v>
      </c>
      <c r="H579" s="187"/>
    </row>
    <row r="580" spans="1:8">
      <c r="A580" s="126">
        <v>719</v>
      </c>
      <c r="B580" s="59"/>
      <c r="C580" s="65">
        <f t="shared" si="27"/>
        <v>62.64</v>
      </c>
      <c r="D580" s="124"/>
      <c r="E580" s="155">
        <v>12410</v>
      </c>
      <c r="F580" s="146">
        <f t="shared" si="26"/>
        <v>3231</v>
      </c>
      <c r="G580" s="159">
        <f t="shared" si="25"/>
        <v>2377</v>
      </c>
      <c r="H580" s="187"/>
    </row>
    <row r="581" spans="1:8">
      <c r="A581" s="126">
        <v>720</v>
      </c>
      <c r="B581" s="59"/>
      <c r="C581" s="65">
        <f t="shared" si="27"/>
        <v>62.65</v>
      </c>
      <c r="D581" s="124"/>
      <c r="E581" s="155">
        <v>12410</v>
      </c>
      <c r="F581" s="146">
        <f t="shared" si="26"/>
        <v>3230</v>
      </c>
      <c r="G581" s="159">
        <f t="shared" si="25"/>
        <v>2377</v>
      </c>
      <c r="H581" s="187"/>
    </row>
    <row r="582" spans="1:8">
      <c r="A582" s="126">
        <v>721</v>
      </c>
      <c r="B582" s="59"/>
      <c r="C582" s="65">
        <f t="shared" si="27"/>
        <v>62.66</v>
      </c>
      <c r="D582" s="124"/>
      <c r="E582" s="155">
        <v>12410</v>
      </c>
      <c r="F582" s="146">
        <f t="shared" si="26"/>
        <v>3230</v>
      </c>
      <c r="G582" s="159">
        <f t="shared" ref="G582:G629" si="28">ROUND(12*(1/C582*E582),0)</f>
        <v>2377</v>
      </c>
      <c r="H582" s="187"/>
    </row>
    <row r="583" spans="1:8">
      <c r="A583" s="126">
        <v>722</v>
      </c>
      <c r="B583" s="59"/>
      <c r="C583" s="65">
        <f t="shared" si="27"/>
        <v>62.67</v>
      </c>
      <c r="D583" s="124"/>
      <c r="E583" s="155">
        <v>12410</v>
      </c>
      <c r="F583" s="146">
        <f t="shared" si="26"/>
        <v>3229</v>
      </c>
      <c r="G583" s="159">
        <f t="shared" si="28"/>
        <v>2376</v>
      </c>
      <c r="H583" s="187"/>
    </row>
    <row r="584" spans="1:8">
      <c r="A584" s="126">
        <v>723</v>
      </c>
      <c r="B584" s="59"/>
      <c r="C584" s="65">
        <f t="shared" si="27"/>
        <v>62.68</v>
      </c>
      <c r="D584" s="124"/>
      <c r="E584" s="155">
        <v>12410</v>
      </c>
      <c r="F584" s="146">
        <f t="shared" si="26"/>
        <v>3229</v>
      </c>
      <c r="G584" s="159">
        <f t="shared" si="28"/>
        <v>2376</v>
      </c>
      <c r="H584" s="187"/>
    </row>
    <row r="585" spans="1:8">
      <c r="A585" s="126">
        <v>724</v>
      </c>
      <c r="B585" s="59"/>
      <c r="C585" s="65">
        <f t="shared" si="27"/>
        <v>62.69</v>
      </c>
      <c r="D585" s="124"/>
      <c r="E585" s="155">
        <v>12410</v>
      </c>
      <c r="F585" s="146">
        <f t="shared" si="26"/>
        <v>3228</v>
      </c>
      <c r="G585" s="159">
        <f t="shared" si="28"/>
        <v>2375</v>
      </c>
      <c r="H585" s="187"/>
    </row>
    <row r="586" spans="1:8">
      <c r="A586" s="126">
        <v>725</v>
      </c>
      <c r="B586" s="59"/>
      <c r="C586" s="65">
        <f t="shared" si="27"/>
        <v>62.7</v>
      </c>
      <c r="D586" s="124"/>
      <c r="E586" s="155">
        <v>12410</v>
      </c>
      <c r="F586" s="146">
        <f t="shared" si="26"/>
        <v>3228</v>
      </c>
      <c r="G586" s="159">
        <f t="shared" si="28"/>
        <v>2375</v>
      </c>
      <c r="H586" s="187"/>
    </row>
    <row r="587" spans="1:8">
      <c r="A587" s="126">
        <v>726</v>
      </c>
      <c r="B587" s="59"/>
      <c r="C587" s="65">
        <f t="shared" si="27"/>
        <v>62.71</v>
      </c>
      <c r="D587" s="124"/>
      <c r="E587" s="155">
        <v>12410</v>
      </c>
      <c r="F587" s="146">
        <f t="shared" si="26"/>
        <v>3227</v>
      </c>
      <c r="G587" s="159">
        <f t="shared" si="28"/>
        <v>2375</v>
      </c>
      <c r="H587" s="187"/>
    </row>
    <row r="588" spans="1:8">
      <c r="A588" s="126">
        <v>727</v>
      </c>
      <c r="B588" s="59"/>
      <c r="C588" s="65">
        <f t="shared" si="27"/>
        <v>62.72</v>
      </c>
      <c r="D588" s="124"/>
      <c r="E588" s="155">
        <v>12410</v>
      </c>
      <c r="F588" s="146">
        <f t="shared" si="26"/>
        <v>3227</v>
      </c>
      <c r="G588" s="159">
        <f t="shared" si="28"/>
        <v>2374</v>
      </c>
      <c r="H588" s="187"/>
    </row>
    <row r="589" spans="1:8">
      <c r="A589" s="126">
        <v>728</v>
      </c>
      <c r="B589" s="59"/>
      <c r="C589" s="65">
        <f t="shared" si="27"/>
        <v>62.73</v>
      </c>
      <c r="D589" s="124"/>
      <c r="E589" s="155">
        <v>12410</v>
      </c>
      <c r="F589" s="146">
        <f t="shared" si="26"/>
        <v>3226</v>
      </c>
      <c r="G589" s="159">
        <f t="shared" si="28"/>
        <v>2374</v>
      </c>
      <c r="H589" s="187"/>
    </row>
    <row r="590" spans="1:8">
      <c r="A590" s="126">
        <v>729</v>
      </c>
      <c r="B590" s="59"/>
      <c r="C590" s="65">
        <f t="shared" si="27"/>
        <v>62.74</v>
      </c>
      <c r="D590" s="124"/>
      <c r="E590" s="155">
        <v>12410</v>
      </c>
      <c r="F590" s="146">
        <f t="shared" ref="F590:F653" si="29">ROUND(12*1.3589*(1/C590*E590)+H590,0)</f>
        <v>3225</v>
      </c>
      <c r="G590" s="159">
        <f t="shared" si="28"/>
        <v>2374</v>
      </c>
      <c r="H590" s="187"/>
    </row>
    <row r="591" spans="1:8">
      <c r="A591" s="126">
        <v>730</v>
      </c>
      <c r="B591" s="59"/>
      <c r="C591" s="65">
        <f t="shared" ref="C591:C614" si="30">ROUND((-0.0000491*POWER(A591,2)+0.0818939*A591+34)*0.928,2)</f>
        <v>62.75</v>
      </c>
      <c r="D591" s="124"/>
      <c r="E591" s="155">
        <v>12410</v>
      </c>
      <c r="F591" s="146">
        <f t="shared" si="29"/>
        <v>3225</v>
      </c>
      <c r="G591" s="159">
        <f t="shared" si="28"/>
        <v>2373</v>
      </c>
      <c r="H591" s="187"/>
    </row>
    <row r="592" spans="1:8">
      <c r="A592" s="126">
        <v>731</v>
      </c>
      <c r="B592" s="59"/>
      <c r="C592" s="65">
        <f t="shared" si="30"/>
        <v>62.76</v>
      </c>
      <c r="D592" s="124"/>
      <c r="E592" s="155">
        <v>12410</v>
      </c>
      <c r="F592" s="146">
        <f t="shared" si="29"/>
        <v>3224</v>
      </c>
      <c r="G592" s="159">
        <f t="shared" si="28"/>
        <v>2373</v>
      </c>
      <c r="H592" s="187"/>
    </row>
    <row r="593" spans="1:8">
      <c r="A593" s="126">
        <v>732</v>
      </c>
      <c r="B593" s="59"/>
      <c r="C593" s="65">
        <f t="shared" si="30"/>
        <v>62.77</v>
      </c>
      <c r="D593" s="124"/>
      <c r="E593" s="155">
        <v>12410</v>
      </c>
      <c r="F593" s="146">
        <f t="shared" si="29"/>
        <v>3224</v>
      </c>
      <c r="G593" s="159">
        <f t="shared" si="28"/>
        <v>2372</v>
      </c>
      <c r="H593" s="187"/>
    </row>
    <row r="594" spans="1:8">
      <c r="A594" s="126">
        <v>733</v>
      </c>
      <c r="B594" s="59"/>
      <c r="C594" s="65">
        <f t="shared" si="30"/>
        <v>62.78</v>
      </c>
      <c r="D594" s="124"/>
      <c r="E594" s="155">
        <v>12410</v>
      </c>
      <c r="F594" s="146">
        <f t="shared" si="29"/>
        <v>3223</v>
      </c>
      <c r="G594" s="159">
        <f t="shared" si="28"/>
        <v>2372</v>
      </c>
      <c r="H594" s="187"/>
    </row>
    <row r="595" spans="1:8">
      <c r="A595" s="126">
        <v>734</v>
      </c>
      <c r="B595" s="59"/>
      <c r="C595" s="65">
        <f t="shared" si="30"/>
        <v>62.79</v>
      </c>
      <c r="D595" s="124"/>
      <c r="E595" s="155">
        <v>12410</v>
      </c>
      <c r="F595" s="146">
        <f t="shared" si="29"/>
        <v>3223</v>
      </c>
      <c r="G595" s="159">
        <f t="shared" si="28"/>
        <v>2372</v>
      </c>
      <c r="H595" s="187"/>
    </row>
    <row r="596" spans="1:8">
      <c r="A596" s="126">
        <v>735</v>
      </c>
      <c r="B596" s="59"/>
      <c r="C596" s="65">
        <f t="shared" si="30"/>
        <v>62.79</v>
      </c>
      <c r="D596" s="124"/>
      <c r="E596" s="155">
        <v>12410</v>
      </c>
      <c r="F596" s="146">
        <f t="shared" si="29"/>
        <v>3223</v>
      </c>
      <c r="G596" s="159">
        <f t="shared" si="28"/>
        <v>2372</v>
      </c>
      <c r="H596" s="187"/>
    </row>
    <row r="597" spans="1:8">
      <c r="A597" s="126">
        <v>736</v>
      </c>
      <c r="B597" s="59"/>
      <c r="C597" s="65">
        <f t="shared" si="30"/>
        <v>62.8</v>
      </c>
      <c r="D597" s="124"/>
      <c r="E597" s="155">
        <v>12410</v>
      </c>
      <c r="F597" s="146">
        <f t="shared" si="29"/>
        <v>3222</v>
      </c>
      <c r="G597" s="159">
        <f t="shared" si="28"/>
        <v>2371</v>
      </c>
      <c r="H597" s="187"/>
    </row>
    <row r="598" spans="1:8">
      <c r="A598" s="126">
        <v>737</v>
      </c>
      <c r="B598" s="59"/>
      <c r="C598" s="65">
        <f t="shared" si="30"/>
        <v>62.81</v>
      </c>
      <c r="D598" s="124"/>
      <c r="E598" s="155">
        <v>12410</v>
      </c>
      <c r="F598" s="146">
        <f t="shared" si="29"/>
        <v>3222</v>
      </c>
      <c r="G598" s="159">
        <f t="shared" si="28"/>
        <v>2371</v>
      </c>
      <c r="H598" s="187"/>
    </row>
    <row r="599" spans="1:8">
      <c r="A599" s="126">
        <v>738</v>
      </c>
      <c r="B599" s="59"/>
      <c r="C599" s="65">
        <f t="shared" si="30"/>
        <v>62.82</v>
      </c>
      <c r="D599" s="124"/>
      <c r="E599" s="155">
        <v>12410</v>
      </c>
      <c r="F599" s="146">
        <f t="shared" si="29"/>
        <v>3221</v>
      </c>
      <c r="G599" s="159">
        <f t="shared" si="28"/>
        <v>2371</v>
      </c>
      <c r="H599" s="187"/>
    </row>
    <row r="600" spans="1:8">
      <c r="A600" s="126">
        <v>739</v>
      </c>
      <c r="B600" s="59"/>
      <c r="C600" s="65">
        <f t="shared" si="30"/>
        <v>62.83</v>
      </c>
      <c r="D600" s="124"/>
      <c r="E600" s="155">
        <v>12410</v>
      </c>
      <c r="F600" s="146">
        <f t="shared" si="29"/>
        <v>3221</v>
      </c>
      <c r="G600" s="159">
        <f t="shared" si="28"/>
        <v>2370</v>
      </c>
      <c r="H600" s="187"/>
    </row>
    <row r="601" spans="1:8">
      <c r="A601" s="126">
        <v>740</v>
      </c>
      <c r="B601" s="59"/>
      <c r="C601" s="65">
        <f t="shared" si="30"/>
        <v>62.84</v>
      </c>
      <c r="D601" s="124"/>
      <c r="E601" s="155">
        <v>12410</v>
      </c>
      <c r="F601" s="146">
        <f t="shared" si="29"/>
        <v>3220</v>
      </c>
      <c r="G601" s="159">
        <f t="shared" si="28"/>
        <v>2370</v>
      </c>
      <c r="H601" s="187"/>
    </row>
    <row r="602" spans="1:8">
      <c r="A602" s="126">
        <v>741</v>
      </c>
      <c r="B602" s="59"/>
      <c r="C602" s="65">
        <f t="shared" si="30"/>
        <v>62.85</v>
      </c>
      <c r="D602" s="124"/>
      <c r="E602" s="155">
        <v>12410</v>
      </c>
      <c r="F602" s="146">
        <f t="shared" si="29"/>
        <v>3220</v>
      </c>
      <c r="G602" s="159">
        <f t="shared" si="28"/>
        <v>2369</v>
      </c>
      <c r="H602" s="187"/>
    </row>
    <row r="603" spans="1:8">
      <c r="A603" s="126">
        <v>742</v>
      </c>
      <c r="B603" s="59"/>
      <c r="C603" s="65">
        <f t="shared" si="30"/>
        <v>62.86</v>
      </c>
      <c r="D603" s="124"/>
      <c r="E603" s="155">
        <v>12410</v>
      </c>
      <c r="F603" s="146">
        <f t="shared" si="29"/>
        <v>3219</v>
      </c>
      <c r="G603" s="159">
        <f t="shared" si="28"/>
        <v>2369</v>
      </c>
      <c r="H603" s="187"/>
    </row>
    <row r="604" spans="1:8">
      <c r="A604" s="126">
        <v>743</v>
      </c>
      <c r="B604" s="59"/>
      <c r="C604" s="65">
        <f t="shared" si="30"/>
        <v>62.86</v>
      </c>
      <c r="D604" s="124"/>
      <c r="E604" s="155">
        <v>12410</v>
      </c>
      <c r="F604" s="146">
        <f t="shared" si="29"/>
        <v>3219</v>
      </c>
      <c r="G604" s="159">
        <f t="shared" si="28"/>
        <v>2369</v>
      </c>
      <c r="H604" s="187"/>
    </row>
    <row r="605" spans="1:8">
      <c r="A605" s="126">
        <v>744</v>
      </c>
      <c r="B605" s="59"/>
      <c r="C605" s="65">
        <f t="shared" si="30"/>
        <v>62.87</v>
      </c>
      <c r="D605" s="124"/>
      <c r="E605" s="155">
        <v>12410</v>
      </c>
      <c r="F605" s="146">
        <f t="shared" si="29"/>
        <v>3219</v>
      </c>
      <c r="G605" s="159">
        <f t="shared" si="28"/>
        <v>2369</v>
      </c>
      <c r="H605" s="187"/>
    </row>
    <row r="606" spans="1:8">
      <c r="A606" s="126">
        <v>745</v>
      </c>
      <c r="B606" s="59"/>
      <c r="C606" s="65">
        <f t="shared" si="30"/>
        <v>62.88</v>
      </c>
      <c r="D606" s="124"/>
      <c r="E606" s="155">
        <v>12410</v>
      </c>
      <c r="F606" s="146">
        <f t="shared" si="29"/>
        <v>3218</v>
      </c>
      <c r="G606" s="159">
        <f t="shared" si="28"/>
        <v>2368</v>
      </c>
      <c r="H606" s="187"/>
    </row>
    <row r="607" spans="1:8">
      <c r="A607" s="126">
        <v>746</v>
      </c>
      <c r="B607" s="59"/>
      <c r="C607" s="65">
        <f t="shared" si="30"/>
        <v>62.89</v>
      </c>
      <c r="D607" s="124"/>
      <c r="E607" s="155">
        <v>12410</v>
      </c>
      <c r="F607" s="146">
        <f t="shared" si="29"/>
        <v>3218</v>
      </c>
      <c r="G607" s="159">
        <f t="shared" si="28"/>
        <v>2368</v>
      </c>
      <c r="H607" s="187"/>
    </row>
    <row r="608" spans="1:8">
      <c r="A608" s="126">
        <v>747</v>
      </c>
      <c r="B608" s="59"/>
      <c r="C608" s="65">
        <f t="shared" si="30"/>
        <v>62.9</v>
      </c>
      <c r="D608" s="124"/>
      <c r="E608" s="155">
        <v>12410</v>
      </c>
      <c r="F608" s="146">
        <f t="shared" si="29"/>
        <v>3217</v>
      </c>
      <c r="G608" s="159">
        <f t="shared" si="28"/>
        <v>2368</v>
      </c>
      <c r="H608" s="187"/>
    </row>
    <row r="609" spans="1:8">
      <c r="A609" s="126">
        <v>748</v>
      </c>
      <c r="B609" s="59"/>
      <c r="C609" s="65">
        <f t="shared" si="30"/>
        <v>62.9</v>
      </c>
      <c r="D609" s="124"/>
      <c r="E609" s="155">
        <v>12410</v>
      </c>
      <c r="F609" s="146">
        <f t="shared" si="29"/>
        <v>3217</v>
      </c>
      <c r="G609" s="159">
        <f t="shared" si="28"/>
        <v>2368</v>
      </c>
      <c r="H609" s="187"/>
    </row>
    <row r="610" spans="1:8">
      <c r="A610" s="126">
        <v>749</v>
      </c>
      <c r="B610" s="59"/>
      <c r="C610" s="65">
        <f t="shared" si="30"/>
        <v>62.91</v>
      </c>
      <c r="D610" s="124"/>
      <c r="E610" s="155">
        <v>12410</v>
      </c>
      <c r="F610" s="146">
        <f t="shared" si="29"/>
        <v>3217</v>
      </c>
      <c r="G610" s="159">
        <f t="shared" si="28"/>
        <v>2367</v>
      </c>
      <c r="H610" s="187"/>
    </row>
    <row r="611" spans="1:8">
      <c r="A611" s="126">
        <v>750</v>
      </c>
      <c r="B611" s="59"/>
      <c r="C611" s="65">
        <f t="shared" si="30"/>
        <v>62.92</v>
      </c>
      <c r="D611" s="124"/>
      <c r="E611" s="155">
        <v>12410</v>
      </c>
      <c r="F611" s="146">
        <f t="shared" si="29"/>
        <v>3216</v>
      </c>
      <c r="G611" s="159">
        <f t="shared" si="28"/>
        <v>2367</v>
      </c>
      <c r="H611" s="187"/>
    </row>
    <row r="612" spans="1:8">
      <c r="A612" s="126">
        <v>751</v>
      </c>
      <c r="B612" s="59"/>
      <c r="C612" s="65">
        <f t="shared" si="30"/>
        <v>62.93</v>
      </c>
      <c r="D612" s="124"/>
      <c r="E612" s="155">
        <v>12410</v>
      </c>
      <c r="F612" s="146">
        <f t="shared" si="29"/>
        <v>3216</v>
      </c>
      <c r="G612" s="159">
        <f t="shared" si="28"/>
        <v>2366</v>
      </c>
      <c r="H612" s="187"/>
    </row>
    <row r="613" spans="1:8">
      <c r="A613" s="126">
        <v>752</v>
      </c>
      <c r="B613" s="59"/>
      <c r="C613" s="65">
        <f t="shared" si="30"/>
        <v>62.94</v>
      </c>
      <c r="D613" s="124"/>
      <c r="E613" s="155">
        <v>12410</v>
      </c>
      <c r="F613" s="146">
        <f t="shared" si="29"/>
        <v>3215</v>
      </c>
      <c r="G613" s="159">
        <f t="shared" si="28"/>
        <v>2366</v>
      </c>
      <c r="H613" s="187"/>
    </row>
    <row r="614" spans="1:8">
      <c r="A614" s="126">
        <v>753</v>
      </c>
      <c r="B614" s="59"/>
      <c r="C614" s="65">
        <f t="shared" si="30"/>
        <v>62.94</v>
      </c>
      <c r="D614" s="124"/>
      <c r="E614" s="155">
        <v>12410</v>
      </c>
      <c r="F614" s="146">
        <f t="shared" si="29"/>
        <v>3215</v>
      </c>
      <c r="G614" s="159">
        <f t="shared" si="28"/>
        <v>2366</v>
      </c>
      <c r="H614" s="187"/>
    </row>
    <row r="615" spans="1:8">
      <c r="A615" s="126">
        <v>754</v>
      </c>
      <c r="B615" s="59"/>
      <c r="C615" s="65">
        <v>72</v>
      </c>
      <c r="D615" s="124"/>
      <c r="E615" s="155">
        <v>12410</v>
      </c>
      <c r="F615" s="146">
        <f t="shared" si="29"/>
        <v>2811</v>
      </c>
      <c r="G615" s="159">
        <f t="shared" si="28"/>
        <v>2068</v>
      </c>
      <c r="H615" s="187"/>
    </row>
    <row r="616" spans="1:8">
      <c r="A616" s="126">
        <v>755</v>
      </c>
      <c r="B616" s="59"/>
      <c r="C616" s="65">
        <v>72</v>
      </c>
      <c r="D616" s="124"/>
      <c r="E616" s="155">
        <v>12410</v>
      </c>
      <c r="F616" s="146">
        <f t="shared" si="29"/>
        <v>2811</v>
      </c>
      <c r="G616" s="159">
        <f t="shared" si="28"/>
        <v>2068</v>
      </c>
      <c r="H616" s="187"/>
    </row>
    <row r="617" spans="1:8">
      <c r="A617" s="126">
        <v>756</v>
      </c>
      <c r="B617" s="59"/>
      <c r="C617" s="65">
        <v>72</v>
      </c>
      <c r="D617" s="124"/>
      <c r="E617" s="155">
        <v>12410</v>
      </c>
      <c r="F617" s="146">
        <f t="shared" si="29"/>
        <v>2811</v>
      </c>
      <c r="G617" s="159">
        <f t="shared" si="28"/>
        <v>2068</v>
      </c>
      <c r="H617" s="187"/>
    </row>
    <row r="618" spans="1:8">
      <c r="A618" s="126">
        <v>757</v>
      </c>
      <c r="B618" s="59"/>
      <c r="C618" s="65">
        <v>72</v>
      </c>
      <c r="D618" s="124"/>
      <c r="E618" s="155">
        <v>12410</v>
      </c>
      <c r="F618" s="146">
        <f t="shared" si="29"/>
        <v>2811</v>
      </c>
      <c r="G618" s="159">
        <f t="shared" si="28"/>
        <v>2068</v>
      </c>
      <c r="H618" s="187"/>
    </row>
    <row r="619" spans="1:8">
      <c r="A619" s="126">
        <v>758</v>
      </c>
      <c r="B619" s="59"/>
      <c r="C619" s="65">
        <v>72</v>
      </c>
      <c r="D619" s="124"/>
      <c r="E619" s="155">
        <v>12410</v>
      </c>
      <c r="F619" s="146">
        <f t="shared" si="29"/>
        <v>2811</v>
      </c>
      <c r="G619" s="159">
        <f t="shared" si="28"/>
        <v>2068</v>
      </c>
      <c r="H619" s="187"/>
    </row>
    <row r="620" spans="1:8">
      <c r="A620" s="126">
        <v>759</v>
      </c>
      <c r="B620" s="59"/>
      <c r="C620" s="65">
        <v>72</v>
      </c>
      <c r="D620" s="124"/>
      <c r="E620" s="155">
        <v>12410</v>
      </c>
      <c r="F620" s="146">
        <f t="shared" si="29"/>
        <v>2811</v>
      </c>
      <c r="G620" s="159">
        <f t="shared" si="28"/>
        <v>2068</v>
      </c>
      <c r="H620" s="187"/>
    </row>
    <row r="621" spans="1:8">
      <c r="A621" s="126">
        <v>760</v>
      </c>
      <c r="B621" s="59"/>
      <c r="C621" s="65">
        <v>72</v>
      </c>
      <c r="D621" s="124"/>
      <c r="E621" s="155">
        <v>12410</v>
      </c>
      <c r="F621" s="146">
        <f t="shared" si="29"/>
        <v>2811</v>
      </c>
      <c r="G621" s="159">
        <f t="shared" si="28"/>
        <v>2068</v>
      </c>
      <c r="H621" s="187"/>
    </row>
    <row r="622" spans="1:8">
      <c r="A622" s="126">
        <v>761</v>
      </c>
      <c r="B622" s="59"/>
      <c r="C622" s="65">
        <v>72</v>
      </c>
      <c r="D622" s="124"/>
      <c r="E622" s="155">
        <v>12410</v>
      </c>
      <c r="F622" s="146">
        <f t="shared" si="29"/>
        <v>2811</v>
      </c>
      <c r="G622" s="159">
        <f t="shared" si="28"/>
        <v>2068</v>
      </c>
      <c r="H622" s="187"/>
    </row>
    <row r="623" spans="1:8">
      <c r="A623" s="126">
        <v>762</v>
      </c>
      <c r="B623" s="59"/>
      <c r="C623" s="65">
        <v>72</v>
      </c>
      <c r="D623" s="124"/>
      <c r="E623" s="155">
        <v>12410</v>
      </c>
      <c r="F623" s="146">
        <f t="shared" si="29"/>
        <v>2811</v>
      </c>
      <c r="G623" s="159">
        <f t="shared" si="28"/>
        <v>2068</v>
      </c>
      <c r="H623" s="187"/>
    </row>
    <row r="624" spans="1:8">
      <c r="A624" s="126">
        <v>763</v>
      </c>
      <c r="B624" s="59"/>
      <c r="C624" s="65">
        <v>72</v>
      </c>
      <c r="D624" s="124"/>
      <c r="E624" s="155">
        <v>12410</v>
      </c>
      <c r="F624" s="146">
        <f t="shared" si="29"/>
        <v>2811</v>
      </c>
      <c r="G624" s="159">
        <f t="shared" si="28"/>
        <v>2068</v>
      </c>
      <c r="H624" s="187"/>
    </row>
    <row r="625" spans="1:8">
      <c r="A625" s="126">
        <v>764</v>
      </c>
      <c r="B625" s="59"/>
      <c r="C625" s="65">
        <v>72</v>
      </c>
      <c r="D625" s="124"/>
      <c r="E625" s="155">
        <v>12410</v>
      </c>
      <c r="F625" s="146">
        <f t="shared" si="29"/>
        <v>2811</v>
      </c>
      <c r="G625" s="159">
        <f t="shared" si="28"/>
        <v>2068</v>
      </c>
      <c r="H625" s="187"/>
    </row>
    <row r="626" spans="1:8">
      <c r="A626" s="126">
        <v>765</v>
      </c>
      <c r="B626" s="59"/>
      <c r="C626" s="65">
        <v>72</v>
      </c>
      <c r="D626" s="124"/>
      <c r="E626" s="155">
        <v>12410</v>
      </c>
      <c r="F626" s="146">
        <f t="shared" si="29"/>
        <v>2811</v>
      </c>
      <c r="G626" s="159">
        <f t="shared" si="28"/>
        <v>2068</v>
      </c>
      <c r="H626" s="187"/>
    </row>
    <row r="627" spans="1:8">
      <c r="A627" s="126">
        <v>766</v>
      </c>
      <c r="B627" s="59"/>
      <c r="C627" s="65">
        <v>72</v>
      </c>
      <c r="D627" s="124"/>
      <c r="E627" s="155">
        <v>12410</v>
      </c>
      <c r="F627" s="146">
        <f t="shared" si="29"/>
        <v>2811</v>
      </c>
      <c r="G627" s="159">
        <f t="shared" si="28"/>
        <v>2068</v>
      </c>
      <c r="H627" s="187"/>
    </row>
    <row r="628" spans="1:8">
      <c r="A628" s="126">
        <v>767</v>
      </c>
      <c r="B628" s="59"/>
      <c r="C628" s="65">
        <v>72</v>
      </c>
      <c r="D628" s="124"/>
      <c r="E628" s="155">
        <v>12410</v>
      </c>
      <c r="F628" s="146">
        <f t="shared" si="29"/>
        <v>2811</v>
      </c>
      <c r="G628" s="159">
        <f t="shared" si="28"/>
        <v>2068</v>
      </c>
      <c r="H628" s="187"/>
    </row>
    <row r="629" spans="1:8">
      <c r="A629" s="126">
        <v>768</v>
      </c>
      <c r="B629" s="59"/>
      <c r="C629" s="65">
        <v>72</v>
      </c>
      <c r="D629" s="124"/>
      <c r="E629" s="155">
        <v>12410</v>
      </c>
      <c r="F629" s="146">
        <f t="shared" si="29"/>
        <v>2811</v>
      </c>
      <c r="G629" s="159">
        <f t="shared" si="28"/>
        <v>2068</v>
      </c>
      <c r="H629" s="187"/>
    </row>
    <row r="630" spans="1:8">
      <c r="A630" s="126">
        <v>769</v>
      </c>
      <c r="B630" s="59"/>
      <c r="C630" s="65">
        <v>72</v>
      </c>
      <c r="D630" s="124"/>
      <c r="E630" s="155">
        <v>12410</v>
      </c>
      <c r="F630" s="146">
        <f t="shared" si="29"/>
        <v>2811</v>
      </c>
      <c r="G630" s="159">
        <f t="shared" ref="G630:G693" si="31">ROUND(12*(1/C630*E630),0)</f>
        <v>2068</v>
      </c>
      <c r="H630" s="187"/>
    </row>
    <row r="631" spans="1:8">
      <c r="A631" s="126">
        <v>770</v>
      </c>
      <c r="B631" s="59"/>
      <c r="C631" s="65">
        <v>72</v>
      </c>
      <c r="D631" s="124"/>
      <c r="E631" s="155">
        <v>12410</v>
      </c>
      <c r="F631" s="146">
        <f t="shared" si="29"/>
        <v>2811</v>
      </c>
      <c r="G631" s="159">
        <f t="shared" si="31"/>
        <v>2068</v>
      </c>
      <c r="H631" s="187"/>
    </row>
    <row r="632" spans="1:8">
      <c r="A632" s="126">
        <v>771</v>
      </c>
      <c r="B632" s="59"/>
      <c r="C632" s="65">
        <v>72</v>
      </c>
      <c r="D632" s="124"/>
      <c r="E632" s="155">
        <v>12410</v>
      </c>
      <c r="F632" s="146">
        <f t="shared" si="29"/>
        <v>2811</v>
      </c>
      <c r="G632" s="159">
        <f t="shared" si="31"/>
        <v>2068</v>
      </c>
      <c r="H632" s="187"/>
    </row>
    <row r="633" spans="1:8">
      <c r="A633" s="126">
        <v>772</v>
      </c>
      <c r="B633" s="59"/>
      <c r="C633" s="65">
        <v>72</v>
      </c>
      <c r="D633" s="124"/>
      <c r="E633" s="155">
        <v>12410</v>
      </c>
      <c r="F633" s="146">
        <f t="shared" si="29"/>
        <v>2811</v>
      </c>
      <c r="G633" s="159">
        <f t="shared" si="31"/>
        <v>2068</v>
      </c>
      <c r="H633" s="187"/>
    </row>
    <row r="634" spans="1:8">
      <c r="A634" s="126">
        <v>773</v>
      </c>
      <c r="B634" s="59"/>
      <c r="C634" s="65">
        <v>72</v>
      </c>
      <c r="D634" s="124"/>
      <c r="E634" s="155">
        <v>12410</v>
      </c>
      <c r="F634" s="146">
        <f t="shared" si="29"/>
        <v>2811</v>
      </c>
      <c r="G634" s="159">
        <f t="shared" si="31"/>
        <v>2068</v>
      </c>
      <c r="H634" s="187"/>
    </row>
    <row r="635" spans="1:8">
      <c r="A635" s="126">
        <v>774</v>
      </c>
      <c r="B635" s="59"/>
      <c r="C635" s="65">
        <v>72</v>
      </c>
      <c r="D635" s="124"/>
      <c r="E635" s="155">
        <v>12410</v>
      </c>
      <c r="F635" s="146">
        <f t="shared" si="29"/>
        <v>2811</v>
      </c>
      <c r="G635" s="159">
        <f t="shared" si="31"/>
        <v>2068</v>
      </c>
      <c r="H635" s="187"/>
    </row>
    <row r="636" spans="1:8">
      <c r="A636" s="126">
        <v>775</v>
      </c>
      <c r="B636" s="59"/>
      <c r="C636" s="65">
        <v>72</v>
      </c>
      <c r="D636" s="124"/>
      <c r="E636" s="155">
        <v>12410</v>
      </c>
      <c r="F636" s="146">
        <f t="shared" si="29"/>
        <v>2811</v>
      </c>
      <c r="G636" s="159">
        <f t="shared" si="31"/>
        <v>2068</v>
      </c>
      <c r="H636" s="187"/>
    </row>
    <row r="637" spans="1:8">
      <c r="A637" s="126">
        <v>776</v>
      </c>
      <c r="B637" s="59"/>
      <c r="C637" s="65">
        <v>72</v>
      </c>
      <c r="D637" s="124"/>
      <c r="E637" s="155">
        <v>12410</v>
      </c>
      <c r="F637" s="146">
        <f t="shared" si="29"/>
        <v>2811</v>
      </c>
      <c r="G637" s="159">
        <f t="shared" si="31"/>
        <v>2068</v>
      </c>
      <c r="H637" s="187"/>
    </row>
    <row r="638" spans="1:8">
      <c r="A638" s="126">
        <v>777</v>
      </c>
      <c r="B638" s="59"/>
      <c r="C638" s="65">
        <v>72</v>
      </c>
      <c r="D638" s="124"/>
      <c r="E638" s="155">
        <v>12410</v>
      </c>
      <c r="F638" s="146">
        <f t="shared" si="29"/>
        <v>2811</v>
      </c>
      <c r="G638" s="159">
        <f t="shared" si="31"/>
        <v>2068</v>
      </c>
      <c r="H638" s="187"/>
    </row>
    <row r="639" spans="1:8">
      <c r="A639" s="126">
        <v>778</v>
      </c>
      <c r="B639" s="59"/>
      <c r="C639" s="65">
        <v>72</v>
      </c>
      <c r="D639" s="124"/>
      <c r="E639" s="155">
        <v>12410</v>
      </c>
      <c r="F639" s="146">
        <f t="shared" si="29"/>
        <v>2811</v>
      </c>
      <c r="G639" s="159">
        <f t="shared" si="31"/>
        <v>2068</v>
      </c>
      <c r="H639" s="187"/>
    </row>
    <row r="640" spans="1:8">
      <c r="A640" s="126">
        <v>779</v>
      </c>
      <c r="B640" s="59"/>
      <c r="C640" s="65">
        <v>72</v>
      </c>
      <c r="D640" s="124"/>
      <c r="E640" s="155">
        <v>12410</v>
      </c>
      <c r="F640" s="146">
        <f t="shared" si="29"/>
        <v>2811</v>
      </c>
      <c r="G640" s="159">
        <f t="shared" si="31"/>
        <v>2068</v>
      </c>
      <c r="H640" s="187"/>
    </row>
    <row r="641" spans="1:8">
      <c r="A641" s="126">
        <v>780</v>
      </c>
      <c r="B641" s="59"/>
      <c r="C641" s="65">
        <v>72</v>
      </c>
      <c r="D641" s="124"/>
      <c r="E641" s="155">
        <v>12410</v>
      </c>
      <c r="F641" s="146">
        <f t="shared" si="29"/>
        <v>2811</v>
      </c>
      <c r="G641" s="159">
        <f t="shared" si="31"/>
        <v>2068</v>
      </c>
      <c r="H641" s="187"/>
    </row>
    <row r="642" spans="1:8">
      <c r="A642" s="126">
        <v>781</v>
      </c>
      <c r="B642" s="59"/>
      <c r="C642" s="65">
        <v>72</v>
      </c>
      <c r="D642" s="124"/>
      <c r="E642" s="155">
        <v>12410</v>
      </c>
      <c r="F642" s="146">
        <f t="shared" si="29"/>
        <v>2811</v>
      </c>
      <c r="G642" s="159">
        <f t="shared" si="31"/>
        <v>2068</v>
      </c>
      <c r="H642" s="187"/>
    </row>
    <row r="643" spans="1:8">
      <c r="A643" s="126">
        <v>782</v>
      </c>
      <c r="B643" s="59"/>
      <c r="C643" s="65">
        <v>72</v>
      </c>
      <c r="D643" s="124"/>
      <c r="E643" s="155">
        <v>12410</v>
      </c>
      <c r="F643" s="146">
        <f t="shared" si="29"/>
        <v>2811</v>
      </c>
      <c r="G643" s="159">
        <f t="shared" si="31"/>
        <v>2068</v>
      </c>
      <c r="H643" s="187"/>
    </row>
    <row r="644" spans="1:8">
      <c r="A644" s="126">
        <v>783</v>
      </c>
      <c r="B644" s="59"/>
      <c r="C644" s="65">
        <v>72</v>
      </c>
      <c r="D644" s="124"/>
      <c r="E644" s="155">
        <v>12410</v>
      </c>
      <c r="F644" s="146">
        <f t="shared" si="29"/>
        <v>2811</v>
      </c>
      <c r="G644" s="159">
        <f t="shared" si="31"/>
        <v>2068</v>
      </c>
      <c r="H644" s="187"/>
    </row>
    <row r="645" spans="1:8">
      <c r="A645" s="126">
        <v>784</v>
      </c>
      <c r="B645" s="59"/>
      <c r="C645" s="65">
        <v>72</v>
      </c>
      <c r="D645" s="124"/>
      <c r="E645" s="155">
        <v>12410</v>
      </c>
      <c r="F645" s="146">
        <f t="shared" si="29"/>
        <v>2811</v>
      </c>
      <c r="G645" s="159">
        <f t="shared" si="31"/>
        <v>2068</v>
      </c>
      <c r="H645" s="187"/>
    </row>
    <row r="646" spans="1:8">
      <c r="A646" s="126">
        <v>785</v>
      </c>
      <c r="B646" s="59"/>
      <c r="C646" s="65">
        <v>72</v>
      </c>
      <c r="D646" s="124"/>
      <c r="E646" s="155">
        <v>12410</v>
      </c>
      <c r="F646" s="146">
        <f t="shared" si="29"/>
        <v>2811</v>
      </c>
      <c r="G646" s="159">
        <f t="shared" si="31"/>
        <v>2068</v>
      </c>
      <c r="H646" s="187"/>
    </row>
    <row r="647" spans="1:8">
      <c r="A647" s="126">
        <v>786</v>
      </c>
      <c r="B647" s="59"/>
      <c r="C647" s="65">
        <v>72</v>
      </c>
      <c r="D647" s="124"/>
      <c r="E647" s="155">
        <v>12410</v>
      </c>
      <c r="F647" s="146">
        <f t="shared" si="29"/>
        <v>2811</v>
      </c>
      <c r="G647" s="159">
        <f t="shared" si="31"/>
        <v>2068</v>
      </c>
      <c r="H647" s="187"/>
    </row>
    <row r="648" spans="1:8">
      <c r="A648" s="126">
        <v>787</v>
      </c>
      <c r="B648" s="59"/>
      <c r="C648" s="65">
        <v>72</v>
      </c>
      <c r="D648" s="124"/>
      <c r="E648" s="155">
        <v>12410</v>
      </c>
      <c r="F648" s="146">
        <f t="shared" si="29"/>
        <v>2811</v>
      </c>
      <c r="G648" s="159">
        <f t="shared" si="31"/>
        <v>2068</v>
      </c>
      <c r="H648" s="187"/>
    </row>
    <row r="649" spans="1:8">
      <c r="A649" s="126">
        <v>788</v>
      </c>
      <c r="B649" s="59"/>
      <c r="C649" s="65">
        <v>72</v>
      </c>
      <c r="D649" s="124"/>
      <c r="E649" s="155">
        <v>12410</v>
      </c>
      <c r="F649" s="146">
        <f t="shared" si="29"/>
        <v>2811</v>
      </c>
      <c r="G649" s="159">
        <f t="shared" si="31"/>
        <v>2068</v>
      </c>
      <c r="H649" s="187"/>
    </row>
    <row r="650" spans="1:8">
      <c r="A650" s="126">
        <v>789</v>
      </c>
      <c r="B650" s="59"/>
      <c r="C650" s="65">
        <v>72</v>
      </c>
      <c r="D650" s="124"/>
      <c r="E650" s="155">
        <v>12410</v>
      </c>
      <c r="F650" s="146">
        <f t="shared" si="29"/>
        <v>2811</v>
      </c>
      <c r="G650" s="159">
        <f t="shared" si="31"/>
        <v>2068</v>
      </c>
      <c r="H650" s="187"/>
    </row>
    <row r="651" spans="1:8">
      <c r="A651" s="126">
        <v>790</v>
      </c>
      <c r="B651" s="59"/>
      <c r="C651" s="65">
        <v>72</v>
      </c>
      <c r="D651" s="124"/>
      <c r="E651" s="155">
        <v>12410</v>
      </c>
      <c r="F651" s="146">
        <f t="shared" si="29"/>
        <v>2811</v>
      </c>
      <c r="G651" s="159">
        <f t="shared" si="31"/>
        <v>2068</v>
      </c>
      <c r="H651" s="187"/>
    </row>
    <row r="652" spans="1:8">
      <c r="A652" s="126">
        <v>791</v>
      </c>
      <c r="B652" s="59"/>
      <c r="C652" s="65">
        <v>72</v>
      </c>
      <c r="D652" s="124"/>
      <c r="E652" s="155">
        <v>12410</v>
      </c>
      <c r="F652" s="146">
        <f t="shared" si="29"/>
        <v>2811</v>
      </c>
      <c r="G652" s="159">
        <f t="shared" si="31"/>
        <v>2068</v>
      </c>
      <c r="H652" s="187"/>
    </row>
    <row r="653" spans="1:8">
      <c r="A653" s="126">
        <v>792</v>
      </c>
      <c r="B653" s="59"/>
      <c r="C653" s="65">
        <v>72</v>
      </c>
      <c r="D653" s="124"/>
      <c r="E653" s="155">
        <v>12410</v>
      </c>
      <c r="F653" s="146">
        <f t="shared" si="29"/>
        <v>2811</v>
      </c>
      <c r="G653" s="159">
        <f t="shared" si="31"/>
        <v>2068</v>
      </c>
      <c r="H653" s="187"/>
    </row>
    <row r="654" spans="1:8">
      <c r="A654" s="126">
        <v>793</v>
      </c>
      <c r="B654" s="59"/>
      <c r="C654" s="65">
        <v>72</v>
      </c>
      <c r="D654" s="124"/>
      <c r="E654" s="155">
        <v>12410</v>
      </c>
      <c r="F654" s="146">
        <f t="shared" ref="F654:F717" si="32">ROUND(12*1.3589*(1/C654*E654)+H654,0)</f>
        <v>2811</v>
      </c>
      <c r="G654" s="159">
        <f t="shared" si="31"/>
        <v>2068</v>
      </c>
      <c r="H654" s="187"/>
    </row>
    <row r="655" spans="1:8">
      <c r="A655" s="126">
        <v>794</v>
      </c>
      <c r="B655" s="59"/>
      <c r="C655" s="65">
        <v>72</v>
      </c>
      <c r="D655" s="124"/>
      <c r="E655" s="155">
        <v>12410</v>
      </c>
      <c r="F655" s="146">
        <f t="shared" si="32"/>
        <v>2811</v>
      </c>
      <c r="G655" s="159">
        <f t="shared" si="31"/>
        <v>2068</v>
      </c>
      <c r="H655" s="187"/>
    </row>
    <row r="656" spans="1:8">
      <c r="A656" s="126">
        <v>795</v>
      </c>
      <c r="B656" s="59"/>
      <c r="C656" s="65">
        <v>72</v>
      </c>
      <c r="D656" s="124"/>
      <c r="E656" s="155">
        <v>12410</v>
      </c>
      <c r="F656" s="146">
        <f t="shared" si="32"/>
        <v>2811</v>
      </c>
      <c r="G656" s="159">
        <f t="shared" si="31"/>
        <v>2068</v>
      </c>
      <c r="H656" s="187"/>
    </row>
    <row r="657" spans="1:8">
      <c r="A657" s="126">
        <v>796</v>
      </c>
      <c r="B657" s="59"/>
      <c r="C657" s="65">
        <v>72</v>
      </c>
      <c r="D657" s="124"/>
      <c r="E657" s="155">
        <v>12410</v>
      </c>
      <c r="F657" s="146">
        <f t="shared" si="32"/>
        <v>2811</v>
      </c>
      <c r="G657" s="159">
        <f t="shared" si="31"/>
        <v>2068</v>
      </c>
      <c r="H657" s="187"/>
    </row>
    <row r="658" spans="1:8">
      <c r="A658" s="126">
        <v>797</v>
      </c>
      <c r="B658" s="59"/>
      <c r="C658" s="65">
        <v>72</v>
      </c>
      <c r="D658" s="124"/>
      <c r="E658" s="155">
        <v>12410</v>
      </c>
      <c r="F658" s="146">
        <f t="shared" si="32"/>
        <v>2811</v>
      </c>
      <c r="G658" s="159">
        <f t="shared" si="31"/>
        <v>2068</v>
      </c>
      <c r="H658" s="187"/>
    </row>
    <row r="659" spans="1:8">
      <c r="A659" s="126">
        <v>798</v>
      </c>
      <c r="B659" s="59"/>
      <c r="C659" s="65">
        <v>72</v>
      </c>
      <c r="D659" s="124"/>
      <c r="E659" s="155">
        <v>12410</v>
      </c>
      <c r="F659" s="146">
        <f t="shared" si="32"/>
        <v>2811</v>
      </c>
      <c r="G659" s="159">
        <f t="shared" si="31"/>
        <v>2068</v>
      </c>
      <c r="H659" s="187"/>
    </row>
    <row r="660" spans="1:8">
      <c r="A660" s="126">
        <v>799</v>
      </c>
      <c r="B660" s="59"/>
      <c r="C660" s="65">
        <v>72</v>
      </c>
      <c r="D660" s="124"/>
      <c r="E660" s="155">
        <v>12410</v>
      </c>
      <c r="F660" s="146">
        <f t="shared" si="32"/>
        <v>2811</v>
      </c>
      <c r="G660" s="159">
        <f t="shared" si="31"/>
        <v>2068</v>
      </c>
      <c r="H660" s="187"/>
    </row>
    <row r="661" spans="1:8">
      <c r="A661" s="126">
        <v>800</v>
      </c>
      <c r="B661" s="59"/>
      <c r="C661" s="65">
        <v>72</v>
      </c>
      <c r="D661" s="124"/>
      <c r="E661" s="155">
        <v>12410</v>
      </c>
      <c r="F661" s="146">
        <f t="shared" si="32"/>
        <v>2811</v>
      </c>
      <c r="G661" s="159">
        <f t="shared" si="31"/>
        <v>2068</v>
      </c>
      <c r="H661" s="187"/>
    </row>
    <row r="662" spans="1:8">
      <c r="A662" s="126">
        <v>801</v>
      </c>
      <c r="B662" s="59"/>
      <c r="C662" s="65">
        <v>72</v>
      </c>
      <c r="D662" s="124"/>
      <c r="E662" s="155">
        <v>12410</v>
      </c>
      <c r="F662" s="146">
        <f t="shared" si="32"/>
        <v>2811</v>
      </c>
      <c r="G662" s="159">
        <f t="shared" si="31"/>
        <v>2068</v>
      </c>
      <c r="H662" s="187"/>
    </row>
    <row r="663" spans="1:8">
      <c r="A663" s="126">
        <v>802</v>
      </c>
      <c r="B663" s="59"/>
      <c r="C663" s="65">
        <v>72</v>
      </c>
      <c r="D663" s="124"/>
      <c r="E663" s="155">
        <v>12410</v>
      </c>
      <c r="F663" s="146">
        <f t="shared" si="32"/>
        <v>2811</v>
      </c>
      <c r="G663" s="159">
        <f t="shared" si="31"/>
        <v>2068</v>
      </c>
      <c r="H663" s="187"/>
    </row>
    <row r="664" spans="1:8">
      <c r="A664" s="126">
        <v>803</v>
      </c>
      <c r="B664" s="59"/>
      <c r="C664" s="65">
        <v>72</v>
      </c>
      <c r="D664" s="124"/>
      <c r="E664" s="155">
        <v>12410</v>
      </c>
      <c r="F664" s="146">
        <f t="shared" si="32"/>
        <v>2811</v>
      </c>
      <c r="G664" s="159">
        <f t="shared" si="31"/>
        <v>2068</v>
      </c>
      <c r="H664" s="187"/>
    </row>
    <row r="665" spans="1:8">
      <c r="A665" s="126">
        <v>804</v>
      </c>
      <c r="B665" s="59"/>
      <c r="C665" s="65">
        <v>72</v>
      </c>
      <c r="D665" s="124"/>
      <c r="E665" s="155">
        <v>12410</v>
      </c>
      <c r="F665" s="146">
        <f t="shared" si="32"/>
        <v>2811</v>
      </c>
      <c r="G665" s="159">
        <f t="shared" si="31"/>
        <v>2068</v>
      </c>
      <c r="H665" s="187"/>
    </row>
    <row r="666" spans="1:8">
      <c r="A666" s="126">
        <v>805</v>
      </c>
      <c r="B666" s="59"/>
      <c r="C666" s="65">
        <v>72</v>
      </c>
      <c r="D666" s="124"/>
      <c r="E666" s="155">
        <v>12410</v>
      </c>
      <c r="F666" s="146">
        <f t="shared" si="32"/>
        <v>2811</v>
      </c>
      <c r="G666" s="159">
        <f t="shared" si="31"/>
        <v>2068</v>
      </c>
      <c r="H666" s="187"/>
    </row>
    <row r="667" spans="1:8">
      <c r="A667" s="126">
        <v>806</v>
      </c>
      <c r="B667" s="59"/>
      <c r="C667" s="65">
        <v>72</v>
      </c>
      <c r="D667" s="124"/>
      <c r="E667" s="155">
        <v>12410</v>
      </c>
      <c r="F667" s="146">
        <f t="shared" si="32"/>
        <v>2811</v>
      </c>
      <c r="G667" s="159">
        <f t="shared" si="31"/>
        <v>2068</v>
      </c>
      <c r="H667" s="187"/>
    </row>
    <row r="668" spans="1:8">
      <c r="A668" s="126">
        <v>807</v>
      </c>
      <c r="B668" s="59"/>
      <c r="C668" s="65">
        <v>72</v>
      </c>
      <c r="D668" s="124"/>
      <c r="E668" s="155">
        <v>12410</v>
      </c>
      <c r="F668" s="146">
        <f t="shared" si="32"/>
        <v>2811</v>
      </c>
      <c r="G668" s="159">
        <f t="shared" si="31"/>
        <v>2068</v>
      </c>
      <c r="H668" s="187"/>
    </row>
    <row r="669" spans="1:8">
      <c r="A669" s="126">
        <v>808</v>
      </c>
      <c r="B669" s="59"/>
      <c r="C669" s="65">
        <v>72</v>
      </c>
      <c r="D669" s="124"/>
      <c r="E669" s="155">
        <v>12410</v>
      </c>
      <c r="F669" s="146">
        <f t="shared" si="32"/>
        <v>2811</v>
      </c>
      <c r="G669" s="159">
        <f t="shared" si="31"/>
        <v>2068</v>
      </c>
      <c r="H669" s="187"/>
    </row>
    <row r="670" spans="1:8">
      <c r="A670" s="126">
        <v>809</v>
      </c>
      <c r="B670" s="59"/>
      <c r="C670" s="65">
        <v>72</v>
      </c>
      <c r="D670" s="124"/>
      <c r="E670" s="155">
        <v>12410</v>
      </c>
      <c r="F670" s="146">
        <f t="shared" si="32"/>
        <v>2811</v>
      </c>
      <c r="G670" s="159">
        <f t="shared" si="31"/>
        <v>2068</v>
      </c>
      <c r="H670" s="187"/>
    </row>
    <row r="671" spans="1:8">
      <c r="A671" s="126">
        <v>810</v>
      </c>
      <c r="B671" s="59"/>
      <c r="C671" s="65">
        <v>72</v>
      </c>
      <c r="D671" s="124"/>
      <c r="E671" s="155">
        <v>12410</v>
      </c>
      <c r="F671" s="146">
        <f t="shared" si="32"/>
        <v>2811</v>
      </c>
      <c r="G671" s="159">
        <f t="shared" si="31"/>
        <v>2068</v>
      </c>
      <c r="H671" s="187"/>
    </row>
    <row r="672" spans="1:8">
      <c r="A672" s="126">
        <v>811</v>
      </c>
      <c r="B672" s="59"/>
      <c r="C672" s="65">
        <v>72</v>
      </c>
      <c r="D672" s="124"/>
      <c r="E672" s="155">
        <v>12410</v>
      </c>
      <c r="F672" s="146">
        <f t="shared" si="32"/>
        <v>2811</v>
      </c>
      <c r="G672" s="159">
        <f t="shared" si="31"/>
        <v>2068</v>
      </c>
      <c r="H672" s="187"/>
    </row>
    <row r="673" spans="1:8">
      <c r="A673" s="126">
        <v>812</v>
      </c>
      <c r="B673" s="59"/>
      <c r="C673" s="65">
        <v>72</v>
      </c>
      <c r="D673" s="124"/>
      <c r="E673" s="155">
        <v>12410</v>
      </c>
      <c r="F673" s="146">
        <f t="shared" si="32"/>
        <v>2811</v>
      </c>
      <c r="G673" s="159">
        <f t="shared" si="31"/>
        <v>2068</v>
      </c>
      <c r="H673" s="187"/>
    </row>
    <row r="674" spans="1:8">
      <c r="A674" s="126">
        <v>813</v>
      </c>
      <c r="B674" s="59"/>
      <c r="C674" s="65">
        <v>72</v>
      </c>
      <c r="D674" s="124"/>
      <c r="E674" s="155">
        <v>12410</v>
      </c>
      <c r="F674" s="146">
        <f t="shared" si="32"/>
        <v>2811</v>
      </c>
      <c r="G674" s="159">
        <f t="shared" si="31"/>
        <v>2068</v>
      </c>
      <c r="H674" s="187"/>
    </row>
    <row r="675" spans="1:8">
      <c r="A675" s="126">
        <v>814</v>
      </c>
      <c r="B675" s="59"/>
      <c r="C675" s="65">
        <v>72</v>
      </c>
      <c r="D675" s="124"/>
      <c r="E675" s="155">
        <v>12410</v>
      </c>
      <c r="F675" s="146">
        <f t="shared" si="32"/>
        <v>2811</v>
      </c>
      <c r="G675" s="159">
        <f t="shared" si="31"/>
        <v>2068</v>
      </c>
      <c r="H675" s="187"/>
    </row>
    <row r="676" spans="1:8">
      <c r="A676" s="126">
        <v>815</v>
      </c>
      <c r="B676" s="59"/>
      <c r="C676" s="65">
        <v>72</v>
      </c>
      <c r="D676" s="124"/>
      <c r="E676" s="155">
        <v>12410</v>
      </c>
      <c r="F676" s="146">
        <f t="shared" si="32"/>
        <v>2811</v>
      </c>
      <c r="G676" s="159">
        <f t="shared" si="31"/>
        <v>2068</v>
      </c>
      <c r="H676" s="187"/>
    </row>
    <row r="677" spans="1:8">
      <c r="A677" s="126">
        <v>816</v>
      </c>
      <c r="B677" s="59"/>
      <c r="C677" s="65">
        <v>72</v>
      </c>
      <c r="D677" s="124"/>
      <c r="E677" s="155">
        <v>12410</v>
      </c>
      <c r="F677" s="146">
        <f t="shared" si="32"/>
        <v>2811</v>
      </c>
      <c r="G677" s="159">
        <f t="shared" si="31"/>
        <v>2068</v>
      </c>
      <c r="H677" s="187"/>
    </row>
    <row r="678" spans="1:8">
      <c r="A678" s="126">
        <v>817</v>
      </c>
      <c r="B678" s="59"/>
      <c r="C678" s="65">
        <v>72</v>
      </c>
      <c r="D678" s="124"/>
      <c r="E678" s="155">
        <v>12410</v>
      </c>
      <c r="F678" s="146">
        <f t="shared" si="32"/>
        <v>2811</v>
      </c>
      <c r="G678" s="159">
        <f t="shared" si="31"/>
        <v>2068</v>
      </c>
      <c r="H678" s="187"/>
    </row>
    <row r="679" spans="1:8">
      <c r="A679" s="126">
        <v>818</v>
      </c>
      <c r="B679" s="59"/>
      <c r="C679" s="65">
        <v>72</v>
      </c>
      <c r="D679" s="124"/>
      <c r="E679" s="155">
        <v>12410</v>
      </c>
      <c r="F679" s="146">
        <f t="shared" si="32"/>
        <v>2811</v>
      </c>
      <c r="G679" s="159">
        <f t="shared" si="31"/>
        <v>2068</v>
      </c>
      <c r="H679" s="187"/>
    </row>
    <row r="680" spans="1:8">
      <c r="A680" s="126">
        <v>819</v>
      </c>
      <c r="B680" s="59"/>
      <c r="C680" s="65">
        <v>72</v>
      </c>
      <c r="D680" s="124"/>
      <c r="E680" s="155">
        <v>12410</v>
      </c>
      <c r="F680" s="146">
        <f t="shared" si="32"/>
        <v>2811</v>
      </c>
      <c r="G680" s="159">
        <f t="shared" si="31"/>
        <v>2068</v>
      </c>
      <c r="H680" s="187"/>
    </row>
    <row r="681" spans="1:8">
      <c r="A681" s="126">
        <v>820</v>
      </c>
      <c r="B681" s="59"/>
      <c r="C681" s="65">
        <v>72</v>
      </c>
      <c r="D681" s="124"/>
      <c r="E681" s="155">
        <v>12410</v>
      </c>
      <c r="F681" s="146">
        <f t="shared" si="32"/>
        <v>2811</v>
      </c>
      <c r="G681" s="159">
        <f t="shared" si="31"/>
        <v>2068</v>
      </c>
      <c r="H681" s="187"/>
    </row>
    <row r="682" spans="1:8">
      <c r="A682" s="126">
        <v>821</v>
      </c>
      <c r="B682" s="59"/>
      <c r="C682" s="65">
        <v>72</v>
      </c>
      <c r="D682" s="124"/>
      <c r="E682" s="155">
        <v>12410</v>
      </c>
      <c r="F682" s="146">
        <f t="shared" si="32"/>
        <v>2811</v>
      </c>
      <c r="G682" s="159">
        <f t="shared" si="31"/>
        <v>2068</v>
      </c>
      <c r="H682" s="187"/>
    </row>
    <row r="683" spans="1:8">
      <c r="A683" s="126">
        <v>822</v>
      </c>
      <c r="B683" s="59"/>
      <c r="C683" s="65">
        <v>72</v>
      </c>
      <c r="D683" s="124"/>
      <c r="E683" s="155">
        <v>12410</v>
      </c>
      <c r="F683" s="146">
        <f t="shared" si="32"/>
        <v>2811</v>
      </c>
      <c r="G683" s="159">
        <f t="shared" si="31"/>
        <v>2068</v>
      </c>
      <c r="H683" s="187"/>
    </row>
    <row r="684" spans="1:8">
      <c r="A684" s="126">
        <v>823</v>
      </c>
      <c r="B684" s="59"/>
      <c r="C684" s="65">
        <v>72</v>
      </c>
      <c r="D684" s="124"/>
      <c r="E684" s="155">
        <v>12410</v>
      </c>
      <c r="F684" s="146">
        <f t="shared" si="32"/>
        <v>2811</v>
      </c>
      <c r="G684" s="159">
        <f t="shared" si="31"/>
        <v>2068</v>
      </c>
      <c r="H684" s="187"/>
    </row>
    <row r="685" spans="1:8">
      <c r="A685" s="126">
        <v>824</v>
      </c>
      <c r="B685" s="59"/>
      <c r="C685" s="65">
        <v>72</v>
      </c>
      <c r="D685" s="124"/>
      <c r="E685" s="155">
        <v>12410</v>
      </c>
      <c r="F685" s="146">
        <f t="shared" si="32"/>
        <v>2811</v>
      </c>
      <c r="G685" s="159">
        <f t="shared" si="31"/>
        <v>2068</v>
      </c>
      <c r="H685" s="187"/>
    </row>
    <row r="686" spans="1:8">
      <c r="A686" s="126">
        <v>825</v>
      </c>
      <c r="B686" s="59"/>
      <c r="C686" s="65">
        <v>72</v>
      </c>
      <c r="D686" s="124"/>
      <c r="E686" s="155">
        <v>12410</v>
      </c>
      <c r="F686" s="146">
        <f t="shared" si="32"/>
        <v>2811</v>
      </c>
      <c r="G686" s="159">
        <f t="shared" si="31"/>
        <v>2068</v>
      </c>
      <c r="H686" s="187"/>
    </row>
    <row r="687" spans="1:8">
      <c r="A687" s="126">
        <v>826</v>
      </c>
      <c r="B687" s="59"/>
      <c r="C687" s="65">
        <v>72</v>
      </c>
      <c r="D687" s="124"/>
      <c r="E687" s="155">
        <v>12410</v>
      </c>
      <c r="F687" s="146">
        <f t="shared" si="32"/>
        <v>2811</v>
      </c>
      <c r="G687" s="159">
        <f t="shared" si="31"/>
        <v>2068</v>
      </c>
      <c r="H687" s="187"/>
    </row>
    <row r="688" spans="1:8">
      <c r="A688" s="126">
        <v>827</v>
      </c>
      <c r="B688" s="59"/>
      <c r="C688" s="65">
        <v>72</v>
      </c>
      <c r="D688" s="124"/>
      <c r="E688" s="155">
        <v>12410</v>
      </c>
      <c r="F688" s="146">
        <f t="shared" si="32"/>
        <v>2811</v>
      </c>
      <c r="G688" s="159">
        <f t="shared" si="31"/>
        <v>2068</v>
      </c>
      <c r="H688" s="187"/>
    </row>
    <row r="689" spans="1:8">
      <c r="A689" s="126">
        <v>828</v>
      </c>
      <c r="B689" s="59"/>
      <c r="C689" s="65">
        <v>72</v>
      </c>
      <c r="D689" s="124"/>
      <c r="E689" s="155">
        <v>12410</v>
      </c>
      <c r="F689" s="146">
        <f t="shared" si="32"/>
        <v>2811</v>
      </c>
      <c r="G689" s="159">
        <f t="shared" si="31"/>
        <v>2068</v>
      </c>
      <c r="H689" s="187"/>
    </row>
    <row r="690" spans="1:8">
      <c r="A690" s="126">
        <v>829</v>
      </c>
      <c r="B690" s="59"/>
      <c r="C690" s="65">
        <v>72</v>
      </c>
      <c r="D690" s="124"/>
      <c r="E690" s="155">
        <v>12410</v>
      </c>
      <c r="F690" s="146">
        <f t="shared" si="32"/>
        <v>2811</v>
      </c>
      <c r="G690" s="159">
        <f t="shared" si="31"/>
        <v>2068</v>
      </c>
      <c r="H690" s="187"/>
    </row>
    <row r="691" spans="1:8">
      <c r="A691" s="126">
        <v>830</v>
      </c>
      <c r="B691" s="59"/>
      <c r="C691" s="65">
        <v>72</v>
      </c>
      <c r="D691" s="124"/>
      <c r="E691" s="155">
        <v>12410</v>
      </c>
      <c r="F691" s="146">
        <f t="shared" si="32"/>
        <v>2811</v>
      </c>
      <c r="G691" s="159">
        <f t="shared" si="31"/>
        <v>2068</v>
      </c>
      <c r="H691" s="187"/>
    </row>
    <row r="692" spans="1:8">
      <c r="A692" s="126">
        <v>831</v>
      </c>
      <c r="B692" s="59"/>
      <c r="C692" s="65">
        <v>72</v>
      </c>
      <c r="D692" s="124"/>
      <c r="E692" s="155">
        <v>12410</v>
      </c>
      <c r="F692" s="146">
        <f t="shared" si="32"/>
        <v>2811</v>
      </c>
      <c r="G692" s="159">
        <f t="shared" si="31"/>
        <v>2068</v>
      </c>
      <c r="H692" s="187"/>
    </row>
    <row r="693" spans="1:8">
      <c r="A693" s="126">
        <v>832</v>
      </c>
      <c r="B693" s="59"/>
      <c r="C693" s="65">
        <v>72</v>
      </c>
      <c r="D693" s="124"/>
      <c r="E693" s="155">
        <v>12410</v>
      </c>
      <c r="F693" s="146">
        <f t="shared" si="32"/>
        <v>2811</v>
      </c>
      <c r="G693" s="159">
        <f t="shared" si="31"/>
        <v>2068</v>
      </c>
      <c r="H693" s="187"/>
    </row>
    <row r="694" spans="1:8">
      <c r="A694" s="126">
        <v>833</v>
      </c>
      <c r="B694" s="59"/>
      <c r="C694" s="65">
        <v>72</v>
      </c>
      <c r="D694" s="124"/>
      <c r="E694" s="155">
        <v>12410</v>
      </c>
      <c r="F694" s="146">
        <f t="shared" si="32"/>
        <v>2811</v>
      </c>
      <c r="G694" s="159">
        <f t="shared" ref="G694:G757" si="33">ROUND(12*(1/C694*E694),0)</f>
        <v>2068</v>
      </c>
      <c r="H694" s="187"/>
    </row>
    <row r="695" spans="1:8">
      <c r="A695" s="126">
        <v>834</v>
      </c>
      <c r="B695" s="59"/>
      <c r="C695" s="65">
        <v>72</v>
      </c>
      <c r="D695" s="124"/>
      <c r="E695" s="155">
        <v>12410</v>
      </c>
      <c r="F695" s="146">
        <f t="shared" si="32"/>
        <v>2811</v>
      </c>
      <c r="G695" s="159">
        <f t="shared" si="33"/>
        <v>2068</v>
      </c>
      <c r="H695" s="187"/>
    </row>
    <row r="696" spans="1:8">
      <c r="A696" s="126">
        <v>835</v>
      </c>
      <c r="B696" s="59"/>
      <c r="C696" s="65">
        <v>72</v>
      </c>
      <c r="D696" s="124"/>
      <c r="E696" s="155">
        <v>12410</v>
      </c>
      <c r="F696" s="146">
        <f t="shared" si="32"/>
        <v>2811</v>
      </c>
      <c r="G696" s="159">
        <f t="shared" si="33"/>
        <v>2068</v>
      </c>
      <c r="H696" s="187"/>
    </row>
    <row r="697" spans="1:8">
      <c r="A697" s="126">
        <v>836</v>
      </c>
      <c r="B697" s="59"/>
      <c r="C697" s="65">
        <v>72</v>
      </c>
      <c r="D697" s="124"/>
      <c r="E697" s="155">
        <v>12410</v>
      </c>
      <c r="F697" s="146">
        <f t="shared" si="32"/>
        <v>2811</v>
      </c>
      <c r="G697" s="159">
        <f t="shared" si="33"/>
        <v>2068</v>
      </c>
      <c r="H697" s="187"/>
    </row>
    <row r="698" spans="1:8">
      <c r="A698" s="126">
        <v>837</v>
      </c>
      <c r="B698" s="59"/>
      <c r="C698" s="65">
        <v>72</v>
      </c>
      <c r="D698" s="124"/>
      <c r="E698" s="155">
        <v>12410</v>
      </c>
      <c r="F698" s="146">
        <f t="shared" si="32"/>
        <v>2811</v>
      </c>
      <c r="G698" s="159">
        <f t="shared" si="33"/>
        <v>2068</v>
      </c>
      <c r="H698" s="187"/>
    </row>
    <row r="699" spans="1:8">
      <c r="A699" s="126">
        <v>838</v>
      </c>
      <c r="B699" s="59"/>
      <c r="C699" s="65">
        <v>72</v>
      </c>
      <c r="D699" s="124"/>
      <c r="E699" s="155">
        <v>12410</v>
      </c>
      <c r="F699" s="146">
        <f t="shared" si="32"/>
        <v>2811</v>
      </c>
      <c r="G699" s="159">
        <f t="shared" si="33"/>
        <v>2068</v>
      </c>
      <c r="H699" s="187"/>
    </row>
    <row r="700" spans="1:8">
      <c r="A700" s="126">
        <v>839</v>
      </c>
      <c r="B700" s="59"/>
      <c r="C700" s="65">
        <v>72</v>
      </c>
      <c r="D700" s="124"/>
      <c r="E700" s="155">
        <v>12410</v>
      </c>
      <c r="F700" s="146">
        <f t="shared" si="32"/>
        <v>2811</v>
      </c>
      <c r="G700" s="159">
        <f t="shared" si="33"/>
        <v>2068</v>
      </c>
      <c r="H700" s="187"/>
    </row>
    <row r="701" spans="1:8">
      <c r="A701" s="126">
        <v>840</v>
      </c>
      <c r="B701" s="59"/>
      <c r="C701" s="65">
        <v>72</v>
      </c>
      <c r="D701" s="124"/>
      <c r="E701" s="155">
        <v>12410</v>
      </c>
      <c r="F701" s="146">
        <f t="shared" si="32"/>
        <v>2811</v>
      </c>
      <c r="G701" s="159">
        <f t="shared" si="33"/>
        <v>2068</v>
      </c>
      <c r="H701" s="187"/>
    </row>
    <row r="702" spans="1:8">
      <c r="A702" s="126">
        <v>841</v>
      </c>
      <c r="B702" s="59"/>
      <c r="C702" s="65">
        <v>72</v>
      </c>
      <c r="D702" s="124"/>
      <c r="E702" s="155">
        <v>12410</v>
      </c>
      <c r="F702" s="146">
        <f t="shared" si="32"/>
        <v>2811</v>
      </c>
      <c r="G702" s="159">
        <f t="shared" si="33"/>
        <v>2068</v>
      </c>
      <c r="H702" s="187"/>
    </row>
    <row r="703" spans="1:8">
      <c r="A703" s="126">
        <v>842</v>
      </c>
      <c r="B703" s="59"/>
      <c r="C703" s="65">
        <v>72</v>
      </c>
      <c r="D703" s="124"/>
      <c r="E703" s="155">
        <v>12410</v>
      </c>
      <c r="F703" s="146">
        <f t="shared" si="32"/>
        <v>2811</v>
      </c>
      <c r="G703" s="159">
        <f t="shared" si="33"/>
        <v>2068</v>
      </c>
      <c r="H703" s="187"/>
    </row>
    <row r="704" spans="1:8">
      <c r="A704" s="126">
        <v>843</v>
      </c>
      <c r="B704" s="59"/>
      <c r="C704" s="65">
        <v>72</v>
      </c>
      <c r="D704" s="124"/>
      <c r="E704" s="155">
        <v>12410</v>
      </c>
      <c r="F704" s="146">
        <f t="shared" si="32"/>
        <v>2811</v>
      </c>
      <c r="G704" s="159">
        <f t="shared" si="33"/>
        <v>2068</v>
      </c>
      <c r="H704" s="187"/>
    </row>
    <row r="705" spans="1:8">
      <c r="A705" s="126">
        <v>844</v>
      </c>
      <c r="B705" s="59"/>
      <c r="C705" s="65">
        <v>72</v>
      </c>
      <c r="D705" s="124"/>
      <c r="E705" s="155">
        <v>12410</v>
      </c>
      <c r="F705" s="146">
        <f t="shared" si="32"/>
        <v>2811</v>
      </c>
      <c r="G705" s="159">
        <f t="shared" si="33"/>
        <v>2068</v>
      </c>
      <c r="H705" s="187"/>
    </row>
    <row r="706" spans="1:8">
      <c r="A706" s="126">
        <v>845</v>
      </c>
      <c r="B706" s="59"/>
      <c r="C706" s="65">
        <v>72</v>
      </c>
      <c r="D706" s="124"/>
      <c r="E706" s="155">
        <v>12410</v>
      </c>
      <c r="F706" s="146">
        <f t="shared" si="32"/>
        <v>2811</v>
      </c>
      <c r="G706" s="159">
        <f t="shared" si="33"/>
        <v>2068</v>
      </c>
      <c r="H706" s="187"/>
    </row>
    <row r="707" spans="1:8">
      <c r="A707" s="126">
        <v>846</v>
      </c>
      <c r="B707" s="59"/>
      <c r="C707" s="65">
        <v>72</v>
      </c>
      <c r="D707" s="124"/>
      <c r="E707" s="155">
        <v>12410</v>
      </c>
      <c r="F707" s="146">
        <f t="shared" si="32"/>
        <v>2811</v>
      </c>
      <c r="G707" s="159">
        <f t="shared" si="33"/>
        <v>2068</v>
      </c>
      <c r="H707" s="187"/>
    </row>
    <row r="708" spans="1:8">
      <c r="A708" s="126">
        <v>847</v>
      </c>
      <c r="B708" s="59"/>
      <c r="C708" s="65">
        <v>72</v>
      </c>
      <c r="D708" s="124"/>
      <c r="E708" s="155">
        <v>12410</v>
      </c>
      <c r="F708" s="146">
        <f t="shared" si="32"/>
        <v>2811</v>
      </c>
      <c r="G708" s="159">
        <f t="shared" si="33"/>
        <v>2068</v>
      </c>
      <c r="H708" s="187"/>
    </row>
    <row r="709" spans="1:8">
      <c r="A709" s="126">
        <v>848</v>
      </c>
      <c r="B709" s="59"/>
      <c r="C709" s="65">
        <v>72</v>
      </c>
      <c r="D709" s="124"/>
      <c r="E709" s="155">
        <v>12410</v>
      </c>
      <c r="F709" s="146">
        <f t="shared" si="32"/>
        <v>2811</v>
      </c>
      <c r="G709" s="159">
        <f t="shared" si="33"/>
        <v>2068</v>
      </c>
      <c r="H709" s="187"/>
    </row>
    <row r="710" spans="1:8">
      <c r="A710" s="126">
        <v>849</v>
      </c>
      <c r="B710" s="59"/>
      <c r="C710" s="65">
        <v>72</v>
      </c>
      <c r="D710" s="124"/>
      <c r="E710" s="155">
        <v>12410</v>
      </c>
      <c r="F710" s="146">
        <f t="shared" si="32"/>
        <v>2811</v>
      </c>
      <c r="G710" s="159">
        <f t="shared" si="33"/>
        <v>2068</v>
      </c>
      <c r="H710" s="187"/>
    </row>
    <row r="711" spans="1:8">
      <c r="A711" s="126">
        <v>850</v>
      </c>
      <c r="B711" s="59"/>
      <c r="C711" s="65">
        <v>72</v>
      </c>
      <c r="D711" s="124"/>
      <c r="E711" s="155">
        <v>12410</v>
      </c>
      <c r="F711" s="146">
        <f t="shared" si="32"/>
        <v>2811</v>
      </c>
      <c r="G711" s="159">
        <f t="shared" si="33"/>
        <v>2068</v>
      </c>
      <c r="H711" s="187"/>
    </row>
    <row r="712" spans="1:8">
      <c r="A712" s="126">
        <v>851</v>
      </c>
      <c r="B712" s="59"/>
      <c r="C712" s="65">
        <v>72</v>
      </c>
      <c r="D712" s="124"/>
      <c r="E712" s="155">
        <v>12410</v>
      </c>
      <c r="F712" s="146">
        <f t="shared" si="32"/>
        <v>2811</v>
      </c>
      <c r="G712" s="159">
        <f t="shared" si="33"/>
        <v>2068</v>
      </c>
      <c r="H712" s="187"/>
    </row>
    <row r="713" spans="1:8">
      <c r="A713" s="126">
        <v>852</v>
      </c>
      <c r="B713" s="59"/>
      <c r="C713" s="65">
        <v>72</v>
      </c>
      <c r="D713" s="124"/>
      <c r="E713" s="155">
        <v>12410</v>
      </c>
      <c r="F713" s="146">
        <f t="shared" si="32"/>
        <v>2811</v>
      </c>
      <c r="G713" s="159">
        <f t="shared" si="33"/>
        <v>2068</v>
      </c>
      <c r="H713" s="187"/>
    </row>
    <row r="714" spans="1:8">
      <c r="A714" s="126">
        <v>853</v>
      </c>
      <c r="B714" s="59"/>
      <c r="C714" s="65">
        <v>72</v>
      </c>
      <c r="D714" s="124"/>
      <c r="E714" s="155">
        <v>12410</v>
      </c>
      <c r="F714" s="146">
        <f t="shared" si="32"/>
        <v>2811</v>
      </c>
      <c r="G714" s="159">
        <f t="shared" si="33"/>
        <v>2068</v>
      </c>
      <c r="H714" s="187"/>
    </row>
    <row r="715" spans="1:8">
      <c r="A715" s="126">
        <v>854</v>
      </c>
      <c r="B715" s="59"/>
      <c r="C715" s="65">
        <v>72</v>
      </c>
      <c r="D715" s="124"/>
      <c r="E715" s="155">
        <v>12410</v>
      </c>
      <c r="F715" s="146">
        <f t="shared" si="32"/>
        <v>2811</v>
      </c>
      <c r="G715" s="159">
        <f t="shared" si="33"/>
        <v>2068</v>
      </c>
      <c r="H715" s="187"/>
    </row>
    <row r="716" spans="1:8">
      <c r="A716" s="126">
        <v>855</v>
      </c>
      <c r="B716" s="59"/>
      <c r="C716" s="65">
        <v>72</v>
      </c>
      <c r="D716" s="124"/>
      <c r="E716" s="155">
        <v>12410</v>
      </c>
      <c r="F716" s="146">
        <f t="shared" si="32"/>
        <v>2811</v>
      </c>
      <c r="G716" s="159">
        <f t="shared" si="33"/>
        <v>2068</v>
      </c>
      <c r="H716" s="187"/>
    </row>
    <row r="717" spans="1:8">
      <c r="A717" s="126">
        <v>856</v>
      </c>
      <c r="B717" s="59"/>
      <c r="C717" s="65">
        <v>72</v>
      </c>
      <c r="D717" s="124"/>
      <c r="E717" s="155">
        <v>12410</v>
      </c>
      <c r="F717" s="146">
        <f t="shared" si="32"/>
        <v>2811</v>
      </c>
      <c r="G717" s="159">
        <f t="shared" si="33"/>
        <v>2068</v>
      </c>
      <c r="H717" s="187"/>
    </row>
    <row r="718" spans="1:8">
      <c r="A718" s="126">
        <v>857</v>
      </c>
      <c r="B718" s="59"/>
      <c r="C718" s="65">
        <v>72</v>
      </c>
      <c r="D718" s="124"/>
      <c r="E718" s="155">
        <v>12410</v>
      </c>
      <c r="F718" s="146">
        <f t="shared" ref="F718:F771" si="34">ROUND(12*1.3589*(1/C718*E718)+H718,0)</f>
        <v>2811</v>
      </c>
      <c r="G718" s="159">
        <f t="shared" si="33"/>
        <v>2068</v>
      </c>
      <c r="H718" s="187"/>
    </row>
    <row r="719" spans="1:8">
      <c r="A719" s="126">
        <v>858</v>
      </c>
      <c r="B719" s="59"/>
      <c r="C719" s="65">
        <v>72</v>
      </c>
      <c r="D719" s="124"/>
      <c r="E719" s="155">
        <v>12410</v>
      </c>
      <c r="F719" s="146">
        <f t="shared" si="34"/>
        <v>2811</v>
      </c>
      <c r="G719" s="159">
        <f t="shared" si="33"/>
        <v>2068</v>
      </c>
      <c r="H719" s="187"/>
    </row>
    <row r="720" spans="1:8">
      <c r="A720" s="126">
        <v>859</v>
      </c>
      <c r="B720" s="59"/>
      <c r="C720" s="65">
        <v>72</v>
      </c>
      <c r="D720" s="124"/>
      <c r="E720" s="155">
        <v>12410</v>
      </c>
      <c r="F720" s="146">
        <f t="shared" si="34"/>
        <v>2811</v>
      </c>
      <c r="G720" s="159">
        <f t="shared" si="33"/>
        <v>2068</v>
      </c>
      <c r="H720" s="187"/>
    </row>
    <row r="721" spans="1:8">
      <c r="A721" s="126">
        <v>860</v>
      </c>
      <c r="B721" s="59"/>
      <c r="C721" s="65">
        <v>72</v>
      </c>
      <c r="D721" s="124"/>
      <c r="E721" s="155">
        <v>12410</v>
      </c>
      <c r="F721" s="146">
        <f t="shared" si="34"/>
        <v>2811</v>
      </c>
      <c r="G721" s="159">
        <f t="shared" si="33"/>
        <v>2068</v>
      </c>
      <c r="H721" s="187"/>
    </row>
    <row r="722" spans="1:8">
      <c r="A722" s="126">
        <v>861</v>
      </c>
      <c r="B722" s="59"/>
      <c r="C722" s="65">
        <v>72</v>
      </c>
      <c r="D722" s="124"/>
      <c r="E722" s="155">
        <v>12410</v>
      </c>
      <c r="F722" s="146">
        <f t="shared" si="34"/>
        <v>2811</v>
      </c>
      <c r="G722" s="159">
        <f t="shared" si="33"/>
        <v>2068</v>
      </c>
      <c r="H722" s="187"/>
    </row>
    <row r="723" spans="1:8">
      <c r="A723" s="126">
        <v>862</v>
      </c>
      <c r="B723" s="59"/>
      <c r="C723" s="65">
        <v>72</v>
      </c>
      <c r="D723" s="124"/>
      <c r="E723" s="155">
        <v>12410</v>
      </c>
      <c r="F723" s="146">
        <f t="shared" si="34"/>
        <v>2811</v>
      </c>
      <c r="G723" s="159">
        <f t="shared" si="33"/>
        <v>2068</v>
      </c>
      <c r="H723" s="187"/>
    </row>
    <row r="724" spans="1:8">
      <c r="A724" s="126">
        <v>863</v>
      </c>
      <c r="B724" s="59"/>
      <c r="C724" s="65">
        <v>72</v>
      </c>
      <c r="D724" s="124"/>
      <c r="E724" s="155">
        <v>12410</v>
      </c>
      <c r="F724" s="146">
        <f t="shared" si="34"/>
        <v>2811</v>
      </c>
      <c r="G724" s="159">
        <f t="shared" si="33"/>
        <v>2068</v>
      </c>
      <c r="H724" s="187"/>
    </row>
    <row r="725" spans="1:8">
      <c r="A725" s="126">
        <v>864</v>
      </c>
      <c r="B725" s="59"/>
      <c r="C725" s="65">
        <v>72</v>
      </c>
      <c r="D725" s="124"/>
      <c r="E725" s="155">
        <v>12410</v>
      </c>
      <c r="F725" s="146">
        <f t="shared" si="34"/>
        <v>2811</v>
      </c>
      <c r="G725" s="159">
        <f t="shared" si="33"/>
        <v>2068</v>
      </c>
      <c r="H725" s="187"/>
    </row>
    <row r="726" spans="1:8">
      <c r="A726" s="126">
        <v>865</v>
      </c>
      <c r="B726" s="59"/>
      <c r="C726" s="65">
        <v>72</v>
      </c>
      <c r="D726" s="124"/>
      <c r="E726" s="155">
        <v>12410</v>
      </c>
      <c r="F726" s="146">
        <f t="shared" si="34"/>
        <v>2811</v>
      </c>
      <c r="G726" s="159">
        <f t="shared" si="33"/>
        <v>2068</v>
      </c>
      <c r="H726" s="187"/>
    </row>
    <row r="727" spans="1:8">
      <c r="A727" s="126">
        <v>866</v>
      </c>
      <c r="B727" s="59"/>
      <c r="C727" s="65">
        <v>72</v>
      </c>
      <c r="D727" s="124"/>
      <c r="E727" s="155">
        <v>12410</v>
      </c>
      <c r="F727" s="146">
        <f t="shared" si="34"/>
        <v>2811</v>
      </c>
      <c r="G727" s="159">
        <f t="shared" si="33"/>
        <v>2068</v>
      </c>
      <c r="H727" s="187"/>
    </row>
    <row r="728" spans="1:8">
      <c r="A728" s="126">
        <v>867</v>
      </c>
      <c r="B728" s="59"/>
      <c r="C728" s="65">
        <v>72</v>
      </c>
      <c r="D728" s="124"/>
      <c r="E728" s="155">
        <v>12410</v>
      </c>
      <c r="F728" s="146">
        <f t="shared" si="34"/>
        <v>2811</v>
      </c>
      <c r="G728" s="159">
        <f t="shared" si="33"/>
        <v>2068</v>
      </c>
      <c r="H728" s="187"/>
    </row>
    <row r="729" spans="1:8">
      <c r="A729" s="126">
        <v>868</v>
      </c>
      <c r="B729" s="59"/>
      <c r="C729" s="65">
        <v>72</v>
      </c>
      <c r="D729" s="124"/>
      <c r="E729" s="155">
        <v>12410</v>
      </c>
      <c r="F729" s="146">
        <f t="shared" si="34"/>
        <v>2811</v>
      </c>
      <c r="G729" s="159">
        <f t="shared" si="33"/>
        <v>2068</v>
      </c>
      <c r="H729" s="187"/>
    </row>
    <row r="730" spans="1:8">
      <c r="A730" s="126">
        <v>869</v>
      </c>
      <c r="B730" s="59"/>
      <c r="C730" s="65">
        <v>72</v>
      </c>
      <c r="D730" s="124"/>
      <c r="E730" s="155">
        <v>12410</v>
      </c>
      <c r="F730" s="146">
        <f t="shared" si="34"/>
        <v>2811</v>
      </c>
      <c r="G730" s="159">
        <f t="shared" si="33"/>
        <v>2068</v>
      </c>
      <c r="H730" s="187"/>
    </row>
    <row r="731" spans="1:8">
      <c r="A731" s="126">
        <v>870</v>
      </c>
      <c r="B731" s="59"/>
      <c r="C731" s="65">
        <v>72</v>
      </c>
      <c r="D731" s="124"/>
      <c r="E731" s="155">
        <v>12410</v>
      </c>
      <c r="F731" s="146">
        <f t="shared" si="34"/>
        <v>2811</v>
      </c>
      <c r="G731" s="159">
        <f t="shared" si="33"/>
        <v>2068</v>
      </c>
      <c r="H731" s="187"/>
    </row>
    <row r="732" spans="1:8">
      <c r="A732" s="126">
        <v>871</v>
      </c>
      <c r="B732" s="59"/>
      <c r="C732" s="65">
        <v>72</v>
      </c>
      <c r="D732" s="124"/>
      <c r="E732" s="155">
        <v>12410</v>
      </c>
      <c r="F732" s="146">
        <f t="shared" si="34"/>
        <v>2811</v>
      </c>
      <c r="G732" s="159">
        <f t="shared" si="33"/>
        <v>2068</v>
      </c>
      <c r="H732" s="187"/>
    </row>
    <row r="733" spans="1:8">
      <c r="A733" s="126">
        <v>872</v>
      </c>
      <c r="B733" s="59"/>
      <c r="C733" s="65">
        <v>72</v>
      </c>
      <c r="D733" s="124"/>
      <c r="E733" s="155">
        <v>12410</v>
      </c>
      <c r="F733" s="146">
        <f t="shared" si="34"/>
        <v>2811</v>
      </c>
      <c r="G733" s="159">
        <f t="shared" si="33"/>
        <v>2068</v>
      </c>
      <c r="H733" s="187"/>
    </row>
    <row r="734" spans="1:8">
      <c r="A734" s="126">
        <v>873</v>
      </c>
      <c r="B734" s="59"/>
      <c r="C734" s="65">
        <v>72</v>
      </c>
      <c r="D734" s="124"/>
      <c r="E734" s="155">
        <v>12410</v>
      </c>
      <c r="F734" s="146">
        <f t="shared" si="34"/>
        <v>2811</v>
      </c>
      <c r="G734" s="159">
        <f t="shared" si="33"/>
        <v>2068</v>
      </c>
      <c r="H734" s="187"/>
    </row>
    <row r="735" spans="1:8">
      <c r="A735" s="126">
        <v>874</v>
      </c>
      <c r="B735" s="59"/>
      <c r="C735" s="65">
        <v>72</v>
      </c>
      <c r="D735" s="124"/>
      <c r="E735" s="155">
        <v>12410</v>
      </c>
      <c r="F735" s="146">
        <f t="shared" si="34"/>
        <v>2811</v>
      </c>
      <c r="G735" s="159">
        <f t="shared" si="33"/>
        <v>2068</v>
      </c>
      <c r="H735" s="187"/>
    </row>
    <row r="736" spans="1:8">
      <c r="A736" s="126">
        <v>875</v>
      </c>
      <c r="B736" s="59"/>
      <c r="C736" s="65">
        <v>72</v>
      </c>
      <c r="D736" s="124"/>
      <c r="E736" s="155">
        <v>12410</v>
      </c>
      <c r="F736" s="146">
        <f t="shared" si="34"/>
        <v>2811</v>
      </c>
      <c r="G736" s="159">
        <f t="shared" si="33"/>
        <v>2068</v>
      </c>
      <c r="H736" s="187"/>
    </row>
    <row r="737" spans="1:8">
      <c r="A737" s="126">
        <v>876</v>
      </c>
      <c r="B737" s="59"/>
      <c r="C737" s="65">
        <v>72</v>
      </c>
      <c r="D737" s="124"/>
      <c r="E737" s="155">
        <v>12410</v>
      </c>
      <c r="F737" s="146">
        <f t="shared" si="34"/>
        <v>2811</v>
      </c>
      <c r="G737" s="159">
        <f t="shared" si="33"/>
        <v>2068</v>
      </c>
      <c r="H737" s="187"/>
    </row>
    <row r="738" spans="1:8">
      <c r="A738" s="126">
        <v>877</v>
      </c>
      <c r="B738" s="59"/>
      <c r="C738" s="65">
        <v>72</v>
      </c>
      <c r="D738" s="124"/>
      <c r="E738" s="155">
        <v>12410</v>
      </c>
      <c r="F738" s="146">
        <f t="shared" si="34"/>
        <v>2811</v>
      </c>
      <c r="G738" s="159">
        <f t="shared" si="33"/>
        <v>2068</v>
      </c>
      <c r="H738" s="187"/>
    </row>
    <row r="739" spans="1:8">
      <c r="A739" s="126">
        <v>878</v>
      </c>
      <c r="B739" s="59"/>
      <c r="C739" s="65">
        <v>72</v>
      </c>
      <c r="D739" s="124"/>
      <c r="E739" s="155">
        <v>12410</v>
      </c>
      <c r="F739" s="146">
        <f t="shared" si="34"/>
        <v>2811</v>
      </c>
      <c r="G739" s="159">
        <f t="shared" si="33"/>
        <v>2068</v>
      </c>
      <c r="H739" s="187"/>
    </row>
    <row r="740" spans="1:8">
      <c r="A740" s="126">
        <v>879</v>
      </c>
      <c r="B740" s="59"/>
      <c r="C740" s="65">
        <v>72</v>
      </c>
      <c r="D740" s="124"/>
      <c r="E740" s="155">
        <v>12410</v>
      </c>
      <c r="F740" s="146">
        <f t="shared" si="34"/>
        <v>2811</v>
      </c>
      <c r="G740" s="159">
        <f t="shared" si="33"/>
        <v>2068</v>
      </c>
      <c r="H740" s="187"/>
    </row>
    <row r="741" spans="1:8">
      <c r="A741" s="126">
        <v>880</v>
      </c>
      <c r="B741" s="59"/>
      <c r="C741" s="65">
        <v>72</v>
      </c>
      <c r="D741" s="124"/>
      <c r="E741" s="155">
        <v>12410</v>
      </c>
      <c r="F741" s="146">
        <f t="shared" si="34"/>
        <v>2811</v>
      </c>
      <c r="G741" s="159">
        <f t="shared" si="33"/>
        <v>2068</v>
      </c>
      <c r="H741" s="187"/>
    </row>
    <row r="742" spans="1:8">
      <c r="A742" s="126">
        <v>881</v>
      </c>
      <c r="B742" s="59"/>
      <c r="C742" s="65">
        <v>72</v>
      </c>
      <c r="D742" s="124"/>
      <c r="E742" s="155">
        <v>12410</v>
      </c>
      <c r="F742" s="146">
        <f t="shared" si="34"/>
        <v>2811</v>
      </c>
      <c r="G742" s="159">
        <f t="shared" si="33"/>
        <v>2068</v>
      </c>
      <c r="H742" s="187"/>
    </row>
    <row r="743" spans="1:8">
      <c r="A743" s="126">
        <v>882</v>
      </c>
      <c r="B743" s="59"/>
      <c r="C743" s="65">
        <v>72</v>
      </c>
      <c r="D743" s="124"/>
      <c r="E743" s="155">
        <v>12410</v>
      </c>
      <c r="F743" s="146">
        <f t="shared" si="34"/>
        <v>2811</v>
      </c>
      <c r="G743" s="159">
        <f t="shared" si="33"/>
        <v>2068</v>
      </c>
      <c r="H743" s="187"/>
    </row>
    <row r="744" spans="1:8">
      <c r="A744" s="126">
        <v>883</v>
      </c>
      <c r="B744" s="59"/>
      <c r="C744" s="65">
        <v>72</v>
      </c>
      <c r="D744" s="124"/>
      <c r="E744" s="155">
        <v>12410</v>
      </c>
      <c r="F744" s="146">
        <f t="shared" si="34"/>
        <v>2811</v>
      </c>
      <c r="G744" s="159">
        <f t="shared" si="33"/>
        <v>2068</v>
      </c>
      <c r="H744" s="187"/>
    </row>
    <row r="745" spans="1:8">
      <c r="A745" s="126">
        <v>884</v>
      </c>
      <c r="B745" s="59"/>
      <c r="C745" s="65">
        <v>72</v>
      </c>
      <c r="D745" s="124"/>
      <c r="E745" s="155">
        <v>12410</v>
      </c>
      <c r="F745" s="146">
        <f t="shared" si="34"/>
        <v>2811</v>
      </c>
      <c r="G745" s="159">
        <f t="shared" si="33"/>
        <v>2068</v>
      </c>
      <c r="H745" s="187"/>
    </row>
    <row r="746" spans="1:8">
      <c r="A746" s="126">
        <v>885</v>
      </c>
      <c r="B746" s="59"/>
      <c r="C746" s="65">
        <v>72</v>
      </c>
      <c r="D746" s="124"/>
      <c r="E746" s="155">
        <v>12410</v>
      </c>
      <c r="F746" s="146">
        <f t="shared" si="34"/>
        <v>2811</v>
      </c>
      <c r="G746" s="159">
        <f t="shared" si="33"/>
        <v>2068</v>
      </c>
      <c r="H746" s="187"/>
    </row>
    <row r="747" spans="1:8">
      <c r="A747" s="126">
        <v>886</v>
      </c>
      <c r="B747" s="59"/>
      <c r="C747" s="65">
        <v>72</v>
      </c>
      <c r="D747" s="124"/>
      <c r="E747" s="155">
        <v>12410</v>
      </c>
      <c r="F747" s="146">
        <f t="shared" si="34"/>
        <v>2811</v>
      </c>
      <c r="G747" s="159">
        <f t="shared" si="33"/>
        <v>2068</v>
      </c>
      <c r="H747" s="187"/>
    </row>
    <row r="748" spans="1:8">
      <c r="A748" s="126">
        <v>887</v>
      </c>
      <c r="B748" s="59"/>
      <c r="C748" s="65">
        <v>72</v>
      </c>
      <c r="D748" s="124"/>
      <c r="E748" s="155">
        <v>12410</v>
      </c>
      <c r="F748" s="146">
        <f t="shared" si="34"/>
        <v>2811</v>
      </c>
      <c r="G748" s="159">
        <f t="shared" si="33"/>
        <v>2068</v>
      </c>
      <c r="H748" s="187"/>
    </row>
    <row r="749" spans="1:8">
      <c r="A749" s="126">
        <v>888</v>
      </c>
      <c r="B749" s="59"/>
      <c r="C749" s="65">
        <v>72</v>
      </c>
      <c r="D749" s="124"/>
      <c r="E749" s="155">
        <v>12410</v>
      </c>
      <c r="F749" s="146">
        <f t="shared" si="34"/>
        <v>2811</v>
      </c>
      <c r="G749" s="159">
        <f t="shared" si="33"/>
        <v>2068</v>
      </c>
      <c r="H749" s="187"/>
    </row>
    <row r="750" spans="1:8">
      <c r="A750" s="126">
        <v>889</v>
      </c>
      <c r="B750" s="59"/>
      <c r="C750" s="65">
        <v>72</v>
      </c>
      <c r="D750" s="124"/>
      <c r="E750" s="155">
        <v>12410</v>
      </c>
      <c r="F750" s="146">
        <f t="shared" si="34"/>
        <v>2811</v>
      </c>
      <c r="G750" s="159">
        <f t="shared" si="33"/>
        <v>2068</v>
      </c>
      <c r="H750" s="187"/>
    </row>
    <row r="751" spans="1:8">
      <c r="A751" s="126">
        <v>890</v>
      </c>
      <c r="B751" s="59"/>
      <c r="C751" s="65">
        <v>72</v>
      </c>
      <c r="D751" s="124"/>
      <c r="E751" s="155">
        <v>12410</v>
      </c>
      <c r="F751" s="146">
        <f t="shared" si="34"/>
        <v>2811</v>
      </c>
      <c r="G751" s="159">
        <f t="shared" si="33"/>
        <v>2068</v>
      </c>
      <c r="H751" s="187"/>
    </row>
    <row r="752" spans="1:8">
      <c r="A752" s="126">
        <v>891</v>
      </c>
      <c r="B752" s="59"/>
      <c r="C752" s="65">
        <v>72</v>
      </c>
      <c r="D752" s="124"/>
      <c r="E752" s="155">
        <v>12410</v>
      </c>
      <c r="F752" s="146">
        <f t="shared" si="34"/>
        <v>2811</v>
      </c>
      <c r="G752" s="159">
        <f t="shared" si="33"/>
        <v>2068</v>
      </c>
      <c r="H752" s="187"/>
    </row>
    <row r="753" spans="1:8">
      <c r="A753" s="126">
        <v>892</v>
      </c>
      <c r="B753" s="59"/>
      <c r="C753" s="65">
        <v>72</v>
      </c>
      <c r="D753" s="124"/>
      <c r="E753" s="155">
        <v>12410</v>
      </c>
      <c r="F753" s="146">
        <f t="shared" si="34"/>
        <v>2811</v>
      </c>
      <c r="G753" s="159">
        <f t="shared" si="33"/>
        <v>2068</v>
      </c>
      <c r="H753" s="187"/>
    </row>
    <row r="754" spans="1:8">
      <c r="A754" s="126">
        <v>893</v>
      </c>
      <c r="B754" s="59"/>
      <c r="C754" s="65">
        <v>72</v>
      </c>
      <c r="D754" s="124"/>
      <c r="E754" s="155">
        <v>12410</v>
      </c>
      <c r="F754" s="146">
        <f t="shared" si="34"/>
        <v>2811</v>
      </c>
      <c r="G754" s="159">
        <f t="shared" si="33"/>
        <v>2068</v>
      </c>
      <c r="H754" s="187"/>
    </row>
    <row r="755" spans="1:8">
      <c r="A755" s="126">
        <v>894</v>
      </c>
      <c r="B755" s="59"/>
      <c r="C755" s="65">
        <v>72</v>
      </c>
      <c r="D755" s="124"/>
      <c r="E755" s="155">
        <v>12410</v>
      </c>
      <c r="F755" s="146">
        <f t="shared" si="34"/>
        <v>2811</v>
      </c>
      <c r="G755" s="159">
        <f t="shared" si="33"/>
        <v>2068</v>
      </c>
      <c r="H755" s="187"/>
    </row>
    <row r="756" spans="1:8">
      <c r="A756" s="126">
        <v>895</v>
      </c>
      <c r="B756" s="59"/>
      <c r="C756" s="65">
        <v>72</v>
      </c>
      <c r="D756" s="124"/>
      <c r="E756" s="155">
        <v>12410</v>
      </c>
      <c r="F756" s="146">
        <f t="shared" si="34"/>
        <v>2811</v>
      </c>
      <c r="G756" s="159">
        <f t="shared" si="33"/>
        <v>2068</v>
      </c>
      <c r="H756" s="187"/>
    </row>
    <row r="757" spans="1:8">
      <c r="A757" s="126">
        <v>896</v>
      </c>
      <c r="B757" s="59"/>
      <c r="C757" s="65">
        <v>72</v>
      </c>
      <c r="D757" s="124"/>
      <c r="E757" s="155">
        <v>12410</v>
      </c>
      <c r="F757" s="146">
        <f t="shared" si="34"/>
        <v>2811</v>
      </c>
      <c r="G757" s="159">
        <f t="shared" si="33"/>
        <v>2068</v>
      </c>
      <c r="H757" s="187"/>
    </row>
    <row r="758" spans="1:8">
      <c r="A758" s="126">
        <v>897</v>
      </c>
      <c r="B758" s="59"/>
      <c r="C758" s="65">
        <v>72</v>
      </c>
      <c r="D758" s="124"/>
      <c r="E758" s="155">
        <v>12410</v>
      </c>
      <c r="F758" s="146">
        <f t="shared" si="34"/>
        <v>2811</v>
      </c>
      <c r="G758" s="159">
        <f t="shared" ref="G758:G771" si="35">ROUND(12*(1/C758*E758),0)</f>
        <v>2068</v>
      </c>
      <c r="H758" s="187"/>
    </row>
    <row r="759" spans="1:8">
      <c r="A759" s="126">
        <v>898</v>
      </c>
      <c r="B759" s="59"/>
      <c r="C759" s="65">
        <v>72</v>
      </c>
      <c r="D759" s="124"/>
      <c r="E759" s="155">
        <v>12410</v>
      </c>
      <c r="F759" s="146">
        <f t="shared" si="34"/>
        <v>2811</v>
      </c>
      <c r="G759" s="159">
        <f t="shared" si="35"/>
        <v>2068</v>
      </c>
      <c r="H759" s="187"/>
    </row>
    <row r="760" spans="1:8">
      <c r="A760" s="126">
        <v>899</v>
      </c>
      <c r="B760" s="59"/>
      <c r="C760" s="65">
        <v>72</v>
      </c>
      <c r="D760" s="124"/>
      <c r="E760" s="155">
        <v>12410</v>
      </c>
      <c r="F760" s="146">
        <f t="shared" si="34"/>
        <v>2811</v>
      </c>
      <c r="G760" s="159">
        <f t="shared" si="35"/>
        <v>2068</v>
      </c>
      <c r="H760" s="187"/>
    </row>
    <row r="761" spans="1:8">
      <c r="A761" s="126">
        <v>900</v>
      </c>
      <c r="B761" s="59"/>
      <c r="C761" s="65">
        <v>72</v>
      </c>
      <c r="D761" s="124"/>
      <c r="E761" s="155">
        <v>12410</v>
      </c>
      <c r="F761" s="146">
        <f t="shared" si="34"/>
        <v>2811</v>
      </c>
      <c r="G761" s="159">
        <f t="shared" si="35"/>
        <v>2068</v>
      </c>
      <c r="H761" s="187"/>
    </row>
    <row r="762" spans="1:8">
      <c r="A762" s="126">
        <v>901</v>
      </c>
      <c r="B762" s="59"/>
      <c r="C762" s="65">
        <v>72</v>
      </c>
      <c r="D762" s="124"/>
      <c r="E762" s="155">
        <v>12410</v>
      </c>
      <c r="F762" s="146">
        <f t="shared" si="34"/>
        <v>2811</v>
      </c>
      <c r="G762" s="159">
        <f t="shared" si="35"/>
        <v>2068</v>
      </c>
      <c r="H762" s="187"/>
    </row>
    <row r="763" spans="1:8">
      <c r="A763" s="126">
        <v>902</v>
      </c>
      <c r="B763" s="59"/>
      <c r="C763" s="65">
        <v>72</v>
      </c>
      <c r="D763" s="124"/>
      <c r="E763" s="155">
        <v>12410</v>
      </c>
      <c r="F763" s="146">
        <f t="shared" si="34"/>
        <v>2811</v>
      </c>
      <c r="G763" s="159">
        <f t="shared" si="35"/>
        <v>2068</v>
      </c>
      <c r="H763" s="187"/>
    </row>
    <row r="764" spans="1:8">
      <c r="A764" s="126">
        <v>903</v>
      </c>
      <c r="B764" s="59"/>
      <c r="C764" s="65">
        <v>72</v>
      </c>
      <c r="D764" s="124"/>
      <c r="E764" s="155">
        <v>12410</v>
      </c>
      <c r="F764" s="146">
        <f t="shared" si="34"/>
        <v>2811</v>
      </c>
      <c r="G764" s="159">
        <f t="shared" si="35"/>
        <v>2068</v>
      </c>
      <c r="H764" s="187"/>
    </row>
    <row r="765" spans="1:8">
      <c r="A765" s="126">
        <v>904</v>
      </c>
      <c r="B765" s="59"/>
      <c r="C765" s="65">
        <v>72</v>
      </c>
      <c r="D765" s="124"/>
      <c r="E765" s="155">
        <v>12410</v>
      </c>
      <c r="F765" s="146">
        <f t="shared" si="34"/>
        <v>2811</v>
      </c>
      <c r="G765" s="159">
        <f t="shared" si="35"/>
        <v>2068</v>
      </c>
      <c r="H765" s="187"/>
    </row>
    <row r="766" spans="1:8">
      <c r="A766" s="126">
        <v>905</v>
      </c>
      <c r="B766" s="59"/>
      <c r="C766" s="65">
        <v>72</v>
      </c>
      <c r="D766" s="124"/>
      <c r="E766" s="155">
        <v>12410</v>
      </c>
      <c r="F766" s="146">
        <f t="shared" si="34"/>
        <v>2811</v>
      </c>
      <c r="G766" s="159">
        <f t="shared" si="35"/>
        <v>2068</v>
      </c>
      <c r="H766" s="187"/>
    </row>
    <row r="767" spans="1:8">
      <c r="A767" s="126">
        <v>906</v>
      </c>
      <c r="B767" s="59"/>
      <c r="C767" s="65">
        <v>72</v>
      </c>
      <c r="D767" s="124"/>
      <c r="E767" s="155">
        <v>12410</v>
      </c>
      <c r="F767" s="146">
        <f t="shared" si="34"/>
        <v>2811</v>
      </c>
      <c r="G767" s="159">
        <f t="shared" si="35"/>
        <v>2068</v>
      </c>
      <c r="H767" s="187"/>
    </row>
    <row r="768" spans="1:8">
      <c r="A768" s="126">
        <v>907</v>
      </c>
      <c r="B768" s="59"/>
      <c r="C768" s="65">
        <v>72</v>
      </c>
      <c r="D768" s="124"/>
      <c r="E768" s="155">
        <v>12410</v>
      </c>
      <c r="F768" s="146">
        <f t="shared" si="34"/>
        <v>2811</v>
      </c>
      <c r="G768" s="159">
        <f t="shared" si="35"/>
        <v>2068</v>
      </c>
      <c r="H768" s="187"/>
    </row>
    <row r="769" spans="1:8">
      <c r="A769" s="126">
        <v>908</v>
      </c>
      <c r="B769" s="59"/>
      <c r="C769" s="65">
        <v>72</v>
      </c>
      <c r="D769" s="124"/>
      <c r="E769" s="155">
        <v>12410</v>
      </c>
      <c r="F769" s="146">
        <f t="shared" si="34"/>
        <v>2811</v>
      </c>
      <c r="G769" s="159">
        <f t="shared" si="35"/>
        <v>2068</v>
      </c>
      <c r="H769" s="187"/>
    </row>
    <row r="770" spans="1:8">
      <c r="A770" s="126">
        <v>909</v>
      </c>
      <c r="B770" s="59"/>
      <c r="C770" s="65">
        <v>72</v>
      </c>
      <c r="D770" s="124"/>
      <c r="E770" s="155">
        <v>12410</v>
      </c>
      <c r="F770" s="146">
        <f t="shared" si="34"/>
        <v>2811</v>
      </c>
      <c r="G770" s="159">
        <f t="shared" si="35"/>
        <v>2068</v>
      </c>
      <c r="H770" s="187"/>
    </row>
    <row r="771" spans="1:8" ht="13.5" thickBot="1">
      <c r="A771" s="97">
        <v>910</v>
      </c>
      <c r="B771" s="66"/>
      <c r="C771" s="67">
        <v>72</v>
      </c>
      <c r="D771" s="125"/>
      <c r="E771" s="149">
        <v>12410</v>
      </c>
      <c r="F771" s="152">
        <f t="shared" si="34"/>
        <v>2811</v>
      </c>
      <c r="G771" s="161">
        <f t="shared" si="35"/>
        <v>2068</v>
      </c>
      <c r="H771" s="188"/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3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36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58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/>
      <c r="B7" s="36"/>
      <c r="C7" s="61" t="s">
        <v>92</v>
      </c>
      <c r="D7" s="62"/>
      <c r="E7" s="61"/>
      <c r="I7" s="30"/>
    </row>
    <row r="8" spans="1:9" ht="6" customHeight="1" thickBot="1">
      <c r="A8" s="504"/>
      <c r="B8" s="504"/>
      <c r="C8" s="46"/>
      <c r="D8" s="47"/>
      <c r="E8" s="48"/>
      <c r="F8" s="48"/>
      <c r="G8" s="48"/>
      <c r="I8" s="30"/>
    </row>
    <row r="9" spans="1:9" ht="15.75">
      <c r="A9" s="31"/>
      <c r="B9" s="49" t="s">
        <v>197</v>
      </c>
      <c r="C9" s="50"/>
      <c r="D9" s="49" t="s">
        <v>198</v>
      </c>
      <c r="E9" s="50"/>
      <c r="F9" s="51" t="s">
        <v>199</v>
      </c>
      <c r="G9" s="505" t="s">
        <v>200</v>
      </c>
      <c r="H9" s="506"/>
    </row>
    <row r="10" spans="1:9" ht="45.75" thickBot="1">
      <c r="A10" s="52" t="s">
        <v>31</v>
      </c>
      <c r="B10" s="53" t="s">
        <v>158</v>
      </c>
      <c r="C10" s="54" t="s">
        <v>159</v>
      </c>
      <c r="D10" s="55" t="s">
        <v>201</v>
      </c>
      <c r="E10" s="56" t="s">
        <v>202</v>
      </c>
      <c r="F10" s="163" t="s">
        <v>199</v>
      </c>
      <c r="G10" s="160" t="s">
        <v>627</v>
      </c>
      <c r="H10" s="164" t="s">
        <v>204</v>
      </c>
    </row>
    <row r="11" spans="1:9">
      <c r="A11" s="126">
        <v>1</v>
      </c>
      <c r="B11" s="69">
        <f t="shared" ref="B11:B74" si="0">ROUND(1.12233*LN(A11)+26.078,2)</f>
        <v>26.08</v>
      </c>
      <c r="C11" s="57"/>
      <c r="D11" s="153">
        <v>21500</v>
      </c>
      <c r="E11" s="145"/>
      <c r="F11" s="153">
        <f>ROUND(12*1.3589*(1/B11*D11)+H11,0)</f>
        <v>13509</v>
      </c>
      <c r="G11" s="165">
        <f>ROUND(12*(1/B11*D11),0)</f>
        <v>9893</v>
      </c>
      <c r="H11" s="154">
        <v>66</v>
      </c>
    </row>
    <row r="12" spans="1:9">
      <c r="A12" s="126">
        <v>2</v>
      </c>
      <c r="B12" s="69">
        <f t="shared" si="0"/>
        <v>26.86</v>
      </c>
      <c r="C12" s="65"/>
      <c r="D12" s="146">
        <v>21500</v>
      </c>
      <c r="E12" s="145"/>
      <c r="F12" s="146">
        <f t="shared" ref="F12:F75" si="1">ROUND(12*1.3589*(1/B12*D12)+H12,0)</f>
        <v>13119</v>
      </c>
      <c r="G12" s="159">
        <f t="shared" ref="G12:G75" si="2">ROUND(12*(1/B12*D12),0)</f>
        <v>9605</v>
      </c>
      <c r="H12" s="155">
        <v>66</v>
      </c>
    </row>
    <row r="13" spans="1:9">
      <c r="A13" s="126">
        <v>3</v>
      </c>
      <c r="B13" s="69">
        <f t="shared" si="0"/>
        <v>27.31</v>
      </c>
      <c r="C13" s="65"/>
      <c r="D13" s="146">
        <v>21500</v>
      </c>
      <c r="E13" s="145"/>
      <c r="F13" s="146">
        <f t="shared" si="1"/>
        <v>12904</v>
      </c>
      <c r="G13" s="159">
        <f t="shared" si="2"/>
        <v>9447</v>
      </c>
      <c r="H13" s="155">
        <v>66</v>
      </c>
    </row>
    <row r="14" spans="1:9">
      <c r="A14" s="126">
        <v>4</v>
      </c>
      <c r="B14" s="69">
        <f t="shared" si="0"/>
        <v>27.63</v>
      </c>
      <c r="C14" s="65"/>
      <c r="D14" s="146">
        <v>21500</v>
      </c>
      <c r="E14" s="145"/>
      <c r="F14" s="146">
        <f t="shared" si="1"/>
        <v>12755</v>
      </c>
      <c r="G14" s="159">
        <f t="shared" si="2"/>
        <v>9338</v>
      </c>
      <c r="H14" s="155">
        <v>66</v>
      </c>
    </row>
    <row r="15" spans="1:9">
      <c r="A15" s="126">
        <v>5</v>
      </c>
      <c r="B15" s="69">
        <f t="shared" si="0"/>
        <v>27.88</v>
      </c>
      <c r="C15" s="65"/>
      <c r="D15" s="146">
        <v>21500</v>
      </c>
      <c r="E15" s="145"/>
      <c r="F15" s="146">
        <f t="shared" si="1"/>
        <v>12641</v>
      </c>
      <c r="G15" s="159">
        <f t="shared" si="2"/>
        <v>9254</v>
      </c>
      <c r="H15" s="155">
        <v>66</v>
      </c>
    </row>
    <row r="16" spans="1:9">
      <c r="A16" s="126">
        <v>6</v>
      </c>
      <c r="B16" s="69">
        <f t="shared" si="0"/>
        <v>28.09</v>
      </c>
      <c r="C16" s="65"/>
      <c r="D16" s="146">
        <v>21500</v>
      </c>
      <c r="E16" s="145"/>
      <c r="F16" s="146">
        <f t="shared" si="1"/>
        <v>12547</v>
      </c>
      <c r="G16" s="159">
        <f t="shared" si="2"/>
        <v>9185</v>
      </c>
      <c r="H16" s="155">
        <v>66</v>
      </c>
    </row>
    <row r="17" spans="1:8">
      <c r="A17" s="126">
        <v>7</v>
      </c>
      <c r="B17" s="69">
        <f t="shared" si="0"/>
        <v>28.26</v>
      </c>
      <c r="C17" s="65"/>
      <c r="D17" s="146">
        <v>21500</v>
      </c>
      <c r="E17" s="145"/>
      <c r="F17" s="146">
        <f t="shared" si="1"/>
        <v>12472</v>
      </c>
      <c r="G17" s="159">
        <f t="shared" si="2"/>
        <v>9130</v>
      </c>
      <c r="H17" s="155">
        <v>66</v>
      </c>
    </row>
    <row r="18" spans="1:8">
      <c r="A18" s="126">
        <v>8</v>
      </c>
      <c r="B18" s="69">
        <f t="shared" si="0"/>
        <v>28.41</v>
      </c>
      <c r="C18" s="65"/>
      <c r="D18" s="146">
        <v>21500</v>
      </c>
      <c r="E18" s="145"/>
      <c r="F18" s="146">
        <f t="shared" si="1"/>
        <v>12407</v>
      </c>
      <c r="G18" s="159">
        <f t="shared" si="2"/>
        <v>9081</v>
      </c>
      <c r="H18" s="155">
        <v>66</v>
      </c>
    </row>
    <row r="19" spans="1:8">
      <c r="A19" s="126">
        <v>9</v>
      </c>
      <c r="B19" s="69">
        <f t="shared" si="0"/>
        <v>28.54</v>
      </c>
      <c r="C19" s="65"/>
      <c r="D19" s="146">
        <v>21500</v>
      </c>
      <c r="E19" s="145"/>
      <c r="F19" s="146">
        <f t="shared" si="1"/>
        <v>12350</v>
      </c>
      <c r="G19" s="159">
        <f t="shared" si="2"/>
        <v>9040</v>
      </c>
      <c r="H19" s="155">
        <v>66</v>
      </c>
    </row>
    <row r="20" spans="1:8">
      <c r="A20" s="126">
        <v>10</v>
      </c>
      <c r="B20" s="69">
        <f t="shared" si="0"/>
        <v>28.66</v>
      </c>
      <c r="C20" s="65"/>
      <c r="D20" s="146">
        <v>21500</v>
      </c>
      <c r="E20" s="145"/>
      <c r="F20" s="146">
        <f t="shared" si="1"/>
        <v>12299</v>
      </c>
      <c r="G20" s="159">
        <f t="shared" si="2"/>
        <v>9002</v>
      </c>
      <c r="H20" s="155">
        <v>66</v>
      </c>
    </row>
    <row r="21" spans="1:8">
      <c r="A21" s="126">
        <v>11</v>
      </c>
      <c r="B21" s="69">
        <f t="shared" si="0"/>
        <v>28.77</v>
      </c>
      <c r="C21" s="65"/>
      <c r="D21" s="146">
        <v>21500</v>
      </c>
      <c r="E21" s="145"/>
      <c r="F21" s="146">
        <f t="shared" si="1"/>
        <v>12252</v>
      </c>
      <c r="G21" s="159">
        <f t="shared" si="2"/>
        <v>8968</v>
      </c>
      <c r="H21" s="155">
        <v>66</v>
      </c>
    </row>
    <row r="22" spans="1:8">
      <c r="A22" s="126">
        <v>12</v>
      </c>
      <c r="B22" s="69">
        <f t="shared" si="0"/>
        <v>28.87</v>
      </c>
      <c r="C22" s="65"/>
      <c r="D22" s="146">
        <v>21500</v>
      </c>
      <c r="E22" s="145"/>
      <c r="F22" s="146">
        <f t="shared" si="1"/>
        <v>12210</v>
      </c>
      <c r="G22" s="159">
        <f t="shared" si="2"/>
        <v>8937</v>
      </c>
      <c r="H22" s="155">
        <v>66</v>
      </c>
    </row>
    <row r="23" spans="1:8">
      <c r="A23" s="126">
        <v>13</v>
      </c>
      <c r="B23" s="69">
        <f t="shared" si="0"/>
        <v>28.96</v>
      </c>
      <c r="C23" s="65"/>
      <c r="D23" s="146">
        <v>21500</v>
      </c>
      <c r="E23" s="145"/>
      <c r="F23" s="146">
        <f t="shared" si="1"/>
        <v>12172</v>
      </c>
      <c r="G23" s="159">
        <f t="shared" si="2"/>
        <v>8909</v>
      </c>
      <c r="H23" s="155">
        <v>66</v>
      </c>
    </row>
    <row r="24" spans="1:8">
      <c r="A24" s="126">
        <v>14</v>
      </c>
      <c r="B24" s="69">
        <f t="shared" si="0"/>
        <v>29.04</v>
      </c>
      <c r="C24" s="65"/>
      <c r="D24" s="146">
        <v>21500</v>
      </c>
      <c r="E24" s="145"/>
      <c r="F24" s="146">
        <f t="shared" si="1"/>
        <v>12139</v>
      </c>
      <c r="G24" s="159">
        <f t="shared" si="2"/>
        <v>8884</v>
      </c>
      <c r="H24" s="155">
        <v>66</v>
      </c>
    </row>
    <row r="25" spans="1:8">
      <c r="A25" s="126">
        <v>15</v>
      </c>
      <c r="B25" s="69">
        <f t="shared" si="0"/>
        <v>29.12</v>
      </c>
      <c r="C25" s="65"/>
      <c r="D25" s="146">
        <v>21500</v>
      </c>
      <c r="E25" s="145"/>
      <c r="F25" s="146">
        <f t="shared" si="1"/>
        <v>12106</v>
      </c>
      <c r="G25" s="159">
        <f t="shared" si="2"/>
        <v>8860</v>
      </c>
      <c r="H25" s="155">
        <v>66</v>
      </c>
    </row>
    <row r="26" spans="1:8">
      <c r="A26" s="126">
        <v>16</v>
      </c>
      <c r="B26" s="69">
        <f t="shared" si="0"/>
        <v>29.19</v>
      </c>
      <c r="C26" s="65"/>
      <c r="D26" s="146">
        <v>21500</v>
      </c>
      <c r="E26" s="145"/>
      <c r="F26" s="146">
        <f t="shared" si="1"/>
        <v>12077</v>
      </c>
      <c r="G26" s="159">
        <f t="shared" si="2"/>
        <v>8839</v>
      </c>
      <c r="H26" s="155">
        <v>66</v>
      </c>
    </row>
    <row r="27" spans="1:8">
      <c r="A27" s="126">
        <v>17</v>
      </c>
      <c r="B27" s="69">
        <f t="shared" si="0"/>
        <v>29.26</v>
      </c>
      <c r="C27" s="65"/>
      <c r="D27" s="146">
        <v>21500</v>
      </c>
      <c r="E27" s="145"/>
      <c r="F27" s="146">
        <f t="shared" si="1"/>
        <v>12048</v>
      </c>
      <c r="G27" s="159">
        <f t="shared" si="2"/>
        <v>8817</v>
      </c>
      <c r="H27" s="155">
        <v>66</v>
      </c>
    </row>
    <row r="28" spans="1:8">
      <c r="A28" s="126">
        <v>18</v>
      </c>
      <c r="B28" s="69">
        <f t="shared" si="0"/>
        <v>29.32</v>
      </c>
      <c r="C28" s="65"/>
      <c r="D28" s="146">
        <v>21500</v>
      </c>
      <c r="E28" s="145"/>
      <c r="F28" s="146">
        <f t="shared" si="1"/>
        <v>12024</v>
      </c>
      <c r="G28" s="159">
        <f t="shared" si="2"/>
        <v>8799</v>
      </c>
      <c r="H28" s="155">
        <v>66</v>
      </c>
    </row>
    <row r="29" spans="1:8">
      <c r="A29" s="126">
        <v>19</v>
      </c>
      <c r="B29" s="69">
        <f t="shared" si="0"/>
        <v>29.38</v>
      </c>
      <c r="C29" s="65"/>
      <c r="D29" s="146">
        <v>21500</v>
      </c>
      <c r="E29" s="145"/>
      <c r="F29" s="146">
        <f t="shared" si="1"/>
        <v>11999</v>
      </c>
      <c r="G29" s="159">
        <f t="shared" si="2"/>
        <v>8781</v>
      </c>
      <c r="H29" s="155">
        <v>66</v>
      </c>
    </row>
    <row r="30" spans="1:8">
      <c r="A30" s="126">
        <v>20</v>
      </c>
      <c r="B30" s="69">
        <f t="shared" si="0"/>
        <v>29.44</v>
      </c>
      <c r="C30" s="65"/>
      <c r="D30" s="146">
        <v>21500</v>
      </c>
      <c r="E30" s="145"/>
      <c r="F30" s="146">
        <f t="shared" si="1"/>
        <v>11975</v>
      </c>
      <c r="G30" s="159">
        <f t="shared" si="2"/>
        <v>8764</v>
      </c>
      <c r="H30" s="155">
        <v>66</v>
      </c>
    </row>
    <row r="31" spans="1:8">
      <c r="A31" s="126">
        <v>21</v>
      </c>
      <c r="B31" s="69">
        <f t="shared" si="0"/>
        <v>29.49</v>
      </c>
      <c r="C31" s="65"/>
      <c r="D31" s="146">
        <v>21500</v>
      </c>
      <c r="E31" s="145"/>
      <c r="F31" s="146">
        <f t="shared" si="1"/>
        <v>11955</v>
      </c>
      <c r="G31" s="159">
        <f t="shared" si="2"/>
        <v>8749</v>
      </c>
      <c r="H31" s="155">
        <v>66</v>
      </c>
    </row>
    <row r="32" spans="1:8">
      <c r="A32" s="126">
        <v>22</v>
      </c>
      <c r="B32" s="69">
        <f t="shared" si="0"/>
        <v>29.55</v>
      </c>
      <c r="C32" s="65"/>
      <c r="D32" s="146">
        <v>21500</v>
      </c>
      <c r="E32" s="145"/>
      <c r="F32" s="146">
        <f t="shared" si="1"/>
        <v>11931</v>
      </c>
      <c r="G32" s="159">
        <f t="shared" si="2"/>
        <v>8731</v>
      </c>
      <c r="H32" s="155">
        <v>66</v>
      </c>
    </row>
    <row r="33" spans="1:8">
      <c r="A33" s="126">
        <v>23</v>
      </c>
      <c r="B33" s="69">
        <f t="shared" si="0"/>
        <v>29.6</v>
      </c>
      <c r="C33" s="65"/>
      <c r="D33" s="146">
        <v>21500</v>
      </c>
      <c r="E33" s="145"/>
      <c r="F33" s="146">
        <f t="shared" si="1"/>
        <v>11910</v>
      </c>
      <c r="G33" s="159">
        <f t="shared" si="2"/>
        <v>8716</v>
      </c>
      <c r="H33" s="155">
        <v>66</v>
      </c>
    </row>
    <row r="34" spans="1:8">
      <c r="A34" s="126">
        <v>24</v>
      </c>
      <c r="B34" s="69">
        <f t="shared" si="0"/>
        <v>29.64</v>
      </c>
      <c r="C34" s="65"/>
      <c r="D34" s="146">
        <v>21500</v>
      </c>
      <c r="E34" s="145"/>
      <c r="F34" s="146">
        <f t="shared" si="1"/>
        <v>11894</v>
      </c>
      <c r="G34" s="159">
        <f t="shared" si="2"/>
        <v>8704</v>
      </c>
      <c r="H34" s="155">
        <v>66</v>
      </c>
    </row>
    <row r="35" spans="1:8">
      <c r="A35" s="126">
        <v>25</v>
      </c>
      <c r="B35" s="69">
        <f t="shared" si="0"/>
        <v>29.69</v>
      </c>
      <c r="C35" s="65"/>
      <c r="D35" s="146">
        <v>21500</v>
      </c>
      <c r="E35" s="145"/>
      <c r="F35" s="146">
        <f t="shared" si="1"/>
        <v>11875</v>
      </c>
      <c r="G35" s="159">
        <f t="shared" si="2"/>
        <v>8690</v>
      </c>
      <c r="H35" s="155">
        <v>66</v>
      </c>
    </row>
    <row r="36" spans="1:8">
      <c r="A36" s="126">
        <v>26</v>
      </c>
      <c r="B36" s="69">
        <f t="shared" si="0"/>
        <v>29.73</v>
      </c>
      <c r="C36" s="65"/>
      <c r="D36" s="146">
        <v>21500</v>
      </c>
      <c r="E36" s="145"/>
      <c r="F36" s="146">
        <f t="shared" si="1"/>
        <v>11859</v>
      </c>
      <c r="G36" s="159">
        <f t="shared" si="2"/>
        <v>8678</v>
      </c>
      <c r="H36" s="155">
        <v>66</v>
      </c>
    </row>
    <row r="37" spans="1:8">
      <c r="A37" s="126">
        <v>27</v>
      </c>
      <c r="B37" s="69">
        <f t="shared" si="0"/>
        <v>29.78</v>
      </c>
      <c r="C37" s="65"/>
      <c r="D37" s="146">
        <v>21500</v>
      </c>
      <c r="E37" s="145"/>
      <c r="F37" s="146">
        <f t="shared" si="1"/>
        <v>11839</v>
      </c>
      <c r="G37" s="159">
        <f t="shared" si="2"/>
        <v>8664</v>
      </c>
      <c r="H37" s="155">
        <v>66</v>
      </c>
    </row>
    <row r="38" spans="1:8">
      <c r="A38" s="126">
        <v>28</v>
      </c>
      <c r="B38" s="69">
        <f t="shared" si="0"/>
        <v>29.82</v>
      </c>
      <c r="C38" s="65"/>
      <c r="D38" s="146">
        <v>21500</v>
      </c>
      <c r="E38" s="145"/>
      <c r="F38" s="146">
        <f t="shared" si="1"/>
        <v>11823</v>
      </c>
      <c r="G38" s="159">
        <f t="shared" si="2"/>
        <v>8652</v>
      </c>
      <c r="H38" s="155">
        <v>66</v>
      </c>
    </row>
    <row r="39" spans="1:8">
      <c r="A39" s="126">
        <v>29</v>
      </c>
      <c r="B39" s="69">
        <f t="shared" si="0"/>
        <v>29.86</v>
      </c>
      <c r="C39" s="65"/>
      <c r="D39" s="146">
        <v>21500</v>
      </c>
      <c r="E39" s="145"/>
      <c r="F39" s="146">
        <f t="shared" si="1"/>
        <v>11807</v>
      </c>
      <c r="G39" s="159">
        <f t="shared" si="2"/>
        <v>8640</v>
      </c>
      <c r="H39" s="155">
        <v>66</v>
      </c>
    </row>
    <row r="40" spans="1:8">
      <c r="A40" s="126">
        <v>30</v>
      </c>
      <c r="B40" s="69">
        <f t="shared" si="0"/>
        <v>29.9</v>
      </c>
      <c r="C40" s="65"/>
      <c r="D40" s="146">
        <v>21500</v>
      </c>
      <c r="E40" s="145"/>
      <c r="F40" s="146">
        <f t="shared" si="1"/>
        <v>11792</v>
      </c>
      <c r="G40" s="159">
        <f t="shared" si="2"/>
        <v>8629</v>
      </c>
      <c r="H40" s="155">
        <v>66</v>
      </c>
    </row>
    <row r="41" spans="1:8">
      <c r="A41" s="126">
        <v>31</v>
      </c>
      <c r="B41" s="69">
        <f t="shared" si="0"/>
        <v>29.93</v>
      </c>
      <c r="C41" s="65"/>
      <c r="D41" s="146">
        <v>21500</v>
      </c>
      <c r="E41" s="145"/>
      <c r="F41" s="146">
        <f t="shared" si="1"/>
        <v>11780</v>
      </c>
      <c r="G41" s="159">
        <f t="shared" si="2"/>
        <v>8620</v>
      </c>
      <c r="H41" s="155">
        <v>66</v>
      </c>
    </row>
    <row r="42" spans="1:8">
      <c r="A42" s="126">
        <v>32</v>
      </c>
      <c r="B42" s="69">
        <f t="shared" si="0"/>
        <v>29.97</v>
      </c>
      <c r="C42" s="65"/>
      <c r="D42" s="146">
        <v>21500</v>
      </c>
      <c r="E42" s="145"/>
      <c r="F42" s="146">
        <f t="shared" si="1"/>
        <v>11764</v>
      </c>
      <c r="G42" s="159">
        <f t="shared" si="2"/>
        <v>8609</v>
      </c>
      <c r="H42" s="155">
        <v>66</v>
      </c>
    </row>
    <row r="43" spans="1:8">
      <c r="A43" s="126">
        <v>33</v>
      </c>
      <c r="B43" s="69">
        <f t="shared" si="0"/>
        <v>30</v>
      </c>
      <c r="C43" s="65"/>
      <c r="D43" s="146">
        <v>21500</v>
      </c>
      <c r="E43" s="145"/>
      <c r="F43" s="146">
        <f t="shared" si="1"/>
        <v>11753</v>
      </c>
      <c r="G43" s="159">
        <f t="shared" si="2"/>
        <v>8600</v>
      </c>
      <c r="H43" s="155">
        <v>66</v>
      </c>
    </row>
    <row r="44" spans="1:8">
      <c r="A44" s="126">
        <v>34</v>
      </c>
      <c r="B44" s="69">
        <f t="shared" si="0"/>
        <v>30.04</v>
      </c>
      <c r="C44" s="65"/>
      <c r="D44" s="146">
        <v>21500</v>
      </c>
      <c r="E44" s="145"/>
      <c r="F44" s="146">
        <f t="shared" si="1"/>
        <v>11737</v>
      </c>
      <c r="G44" s="159">
        <f t="shared" si="2"/>
        <v>8589</v>
      </c>
      <c r="H44" s="155">
        <v>66</v>
      </c>
    </row>
    <row r="45" spans="1:8">
      <c r="A45" s="126">
        <v>35</v>
      </c>
      <c r="B45" s="69">
        <f t="shared" si="0"/>
        <v>30.07</v>
      </c>
      <c r="C45" s="65"/>
      <c r="D45" s="146">
        <v>21500</v>
      </c>
      <c r="E45" s="145"/>
      <c r="F45" s="146">
        <f t="shared" si="1"/>
        <v>11725</v>
      </c>
      <c r="G45" s="159">
        <f t="shared" si="2"/>
        <v>8580</v>
      </c>
      <c r="H45" s="155">
        <v>66</v>
      </c>
    </row>
    <row r="46" spans="1:8">
      <c r="A46" s="126">
        <v>36</v>
      </c>
      <c r="B46" s="69">
        <f t="shared" si="0"/>
        <v>30.1</v>
      </c>
      <c r="C46" s="65"/>
      <c r="D46" s="146">
        <v>21500</v>
      </c>
      <c r="E46" s="145"/>
      <c r="F46" s="146">
        <f t="shared" si="1"/>
        <v>11714</v>
      </c>
      <c r="G46" s="159">
        <f t="shared" si="2"/>
        <v>8571</v>
      </c>
      <c r="H46" s="155">
        <v>66</v>
      </c>
    </row>
    <row r="47" spans="1:8">
      <c r="A47" s="126">
        <v>37</v>
      </c>
      <c r="B47" s="69">
        <f t="shared" si="0"/>
        <v>30.13</v>
      </c>
      <c r="C47" s="65"/>
      <c r="D47" s="146">
        <v>21500</v>
      </c>
      <c r="E47" s="145"/>
      <c r="F47" s="146">
        <f t="shared" si="1"/>
        <v>11702</v>
      </c>
      <c r="G47" s="159">
        <f t="shared" si="2"/>
        <v>8563</v>
      </c>
      <c r="H47" s="155">
        <v>66</v>
      </c>
    </row>
    <row r="48" spans="1:8">
      <c r="A48" s="126">
        <v>38</v>
      </c>
      <c r="B48" s="69">
        <f t="shared" si="0"/>
        <v>30.16</v>
      </c>
      <c r="C48" s="65"/>
      <c r="D48" s="146">
        <v>21500</v>
      </c>
      <c r="E48" s="145"/>
      <c r="F48" s="146">
        <f t="shared" si="1"/>
        <v>11691</v>
      </c>
      <c r="G48" s="159">
        <f t="shared" si="2"/>
        <v>8554</v>
      </c>
      <c r="H48" s="155">
        <v>66</v>
      </c>
    </row>
    <row r="49" spans="1:8">
      <c r="A49" s="126">
        <v>39</v>
      </c>
      <c r="B49" s="69">
        <f t="shared" si="0"/>
        <v>30.19</v>
      </c>
      <c r="C49" s="65"/>
      <c r="D49" s="146">
        <v>21500</v>
      </c>
      <c r="E49" s="145"/>
      <c r="F49" s="146">
        <f t="shared" si="1"/>
        <v>11679</v>
      </c>
      <c r="G49" s="159">
        <f t="shared" si="2"/>
        <v>8546</v>
      </c>
      <c r="H49" s="155">
        <v>66</v>
      </c>
    </row>
    <row r="50" spans="1:8">
      <c r="A50" s="126">
        <v>40</v>
      </c>
      <c r="B50" s="69">
        <f t="shared" si="0"/>
        <v>30.22</v>
      </c>
      <c r="C50" s="65"/>
      <c r="D50" s="146">
        <v>21500</v>
      </c>
      <c r="E50" s="145"/>
      <c r="F50" s="146">
        <f t="shared" si="1"/>
        <v>11667</v>
      </c>
      <c r="G50" s="159">
        <f t="shared" si="2"/>
        <v>8537</v>
      </c>
      <c r="H50" s="155">
        <v>66</v>
      </c>
    </row>
    <row r="51" spans="1:8">
      <c r="A51" s="126">
        <v>41</v>
      </c>
      <c r="B51" s="69">
        <f t="shared" si="0"/>
        <v>30.25</v>
      </c>
      <c r="C51" s="65"/>
      <c r="D51" s="146">
        <v>21500</v>
      </c>
      <c r="E51" s="145"/>
      <c r="F51" s="146">
        <f t="shared" si="1"/>
        <v>11656</v>
      </c>
      <c r="G51" s="159">
        <f t="shared" si="2"/>
        <v>8529</v>
      </c>
      <c r="H51" s="155">
        <v>66</v>
      </c>
    </row>
    <row r="52" spans="1:8">
      <c r="A52" s="126">
        <v>42</v>
      </c>
      <c r="B52" s="69">
        <f t="shared" si="0"/>
        <v>30.27</v>
      </c>
      <c r="C52" s="65"/>
      <c r="D52" s="146">
        <v>21500</v>
      </c>
      <c r="E52" s="145"/>
      <c r="F52" s="146">
        <f t="shared" si="1"/>
        <v>11648</v>
      </c>
      <c r="G52" s="159">
        <f t="shared" si="2"/>
        <v>8523</v>
      </c>
      <c r="H52" s="155">
        <v>66</v>
      </c>
    </row>
    <row r="53" spans="1:8">
      <c r="A53" s="126">
        <v>43</v>
      </c>
      <c r="B53" s="69">
        <f t="shared" si="0"/>
        <v>30.3</v>
      </c>
      <c r="C53" s="65"/>
      <c r="D53" s="146">
        <v>21500</v>
      </c>
      <c r="E53" s="145"/>
      <c r="F53" s="146">
        <f t="shared" si="1"/>
        <v>11637</v>
      </c>
      <c r="G53" s="159">
        <f t="shared" si="2"/>
        <v>8515</v>
      </c>
      <c r="H53" s="155">
        <v>66</v>
      </c>
    </row>
    <row r="54" spans="1:8">
      <c r="A54" s="126">
        <v>44</v>
      </c>
      <c r="B54" s="69">
        <f t="shared" si="0"/>
        <v>30.33</v>
      </c>
      <c r="C54" s="65"/>
      <c r="D54" s="146">
        <v>21500</v>
      </c>
      <c r="E54" s="145"/>
      <c r="F54" s="146">
        <f t="shared" si="1"/>
        <v>11625</v>
      </c>
      <c r="G54" s="159">
        <f t="shared" si="2"/>
        <v>8506</v>
      </c>
      <c r="H54" s="155">
        <v>66</v>
      </c>
    </row>
    <row r="55" spans="1:8">
      <c r="A55" s="126">
        <v>45</v>
      </c>
      <c r="B55" s="69">
        <f t="shared" si="0"/>
        <v>30.35</v>
      </c>
      <c r="C55" s="65"/>
      <c r="D55" s="146">
        <v>21500</v>
      </c>
      <c r="E55" s="145"/>
      <c r="F55" s="146">
        <f t="shared" si="1"/>
        <v>11618</v>
      </c>
      <c r="G55" s="159">
        <f t="shared" si="2"/>
        <v>8501</v>
      </c>
      <c r="H55" s="155">
        <v>66</v>
      </c>
    </row>
    <row r="56" spans="1:8">
      <c r="A56" s="126">
        <v>46</v>
      </c>
      <c r="B56" s="69">
        <f t="shared" si="0"/>
        <v>30.37</v>
      </c>
      <c r="C56" s="65"/>
      <c r="D56" s="146">
        <v>21500</v>
      </c>
      <c r="E56" s="145"/>
      <c r="F56" s="146">
        <f t="shared" si="1"/>
        <v>11610</v>
      </c>
      <c r="G56" s="159">
        <f t="shared" si="2"/>
        <v>8495</v>
      </c>
      <c r="H56" s="155">
        <v>66</v>
      </c>
    </row>
    <row r="57" spans="1:8">
      <c r="A57" s="126">
        <v>47</v>
      </c>
      <c r="B57" s="69">
        <f t="shared" si="0"/>
        <v>30.4</v>
      </c>
      <c r="C57" s="65"/>
      <c r="D57" s="146">
        <v>21500</v>
      </c>
      <c r="E57" s="145"/>
      <c r="F57" s="146">
        <f t="shared" si="1"/>
        <v>11599</v>
      </c>
      <c r="G57" s="159">
        <f t="shared" si="2"/>
        <v>8487</v>
      </c>
      <c r="H57" s="155">
        <v>66</v>
      </c>
    </row>
    <row r="58" spans="1:8">
      <c r="A58" s="126">
        <v>48</v>
      </c>
      <c r="B58" s="69">
        <f t="shared" si="0"/>
        <v>30.42</v>
      </c>
      <c r="C58" s="65"/>
      <c r="D58" s="146">
        <v>21500</v>
      </c>
      <c r="E58" s="145"/>
      <c r="F58" s="146">
        <f t="shared" si="1"/>
        <v>11591</v>
      </c>
      <c r="G58" s="159">
        <f t="shared" si="2"/>
        <v>8481</v>
      </c>
      <c r="H58" s="155">
        <v>66</v>
      </c>
    </row>
    <row r="59" spans="1:8">
      <c r="A59" s="126">
        <v>49</v>
      </c>
      <c r="B59" s="69">
        <f t="shared" si="0"/>
        <v>30.45</v>
      </c>
      <c r="C59" s="65"/>
      <c r="D59" s="146">
        <v>21500</v>
      </c>
      <c r="E59" s="145"/>
      <c r="F59" s="146">
        <f t="shared" si="1"/>
        <v>11580</v>
      </c>
      <c r="G59" s="159">
        <f t="shared" si="2"/>
        <v>8473</v>
      </c>
      <c r="H59" s="155">
        <v>66</v>
      </c>
    </row>
    <row r="60" spans="1:8">
      <c r="A60" s="126">
        <v>50</v>
      </c>
      <c r="B60" s="69">
        <f t="shared" si="0"/>
        <v>30.47</v>
      </c>
      <c r="C60" s="65"/>
      <c r="D60" s="146">
        <v>21500</v>
      </c>
      <c r="E60" s="145"/>
      <c r="F60" s="146">
        <f t="shared" si="1"/>
        <v>11572</v>
      </c>
      <c r="G60" s="159">
        <f t="shared" si="2"/>
        <v>8467</v>
      </c>
      <c r="H60" s="155">
        <v>66</v>
      </c>
    </row>
    <row r="61" spans="1:8">
      <c r="A61" s="126">
        <v>51</v>
      </c>
      <c r="B61" s="69">
        <f t="shared" si="0"/>
        <v>30.49</v>
      </c>
      <c r="C61" s="65"/>
      <c r="D61" s="146">
        <v>21500</v>
      </c>
      <c r="E61" s="145"/>
      <c r="F61" s="146">
        <f t="shared" si="1"/>
        <v>11565</v>
      </c>
      <c r="G61" s="159">
        <f t="shared" si="2"/>
        <v>8462</v>
      </c>
      <c r="H61" s="155">
        <v>66</v>
      </c>
    </row>
    <row r="62" spans="1:8">
      <c r="A62" s="126">
        <v>52</v>
      </c>
      <c r="B62" s="69">
        <f t="shared" si="0"/>
        <v>30.51</v>
      </c>
      <c r="C62" s="65"/>
      <c r="D62" s="146">
        <v>21500</v>
      </c>
      <c r="E62" s="145"/>
      <c r="F62" s="146">
        <f t="shared" si="1"/>
        <v>11557</v>
      </c>
      <c r="G62" s="159">
        <f t="shared" si="2"/>
        <v>8456</v>
      </c>
      <c r="H62" s="155">
        <v>66</v>
      </c>
    </row>
    <row r="63" spans="1:8">
      <c r="A63" s="126">
        <v>53</v>
      </c>
      <c r="B63" s="69">
        <f t="shared" si="0"/>
        <v>30.53</v>
      </c>
      <c r="C63" s="65"/>
      <c r="D63" s="146">
        <v>21500</v>
      </c>
      <c r="E63" s="145"/>
      <c r="F63" s="146">
        <f t="shared" si="1"/>
        <v>11550</v>
      </c>
      <c r="G63" s="159">
        <f t="shared" si="2"/>
        <v>8451</v>
      </c>
      <c r="H63" s="155">
        <v>66</v>
      </c>
    </row>
    <row r="64" spans="1:8">
      <c r="A64" s="126">
        <v>54</v>
      </c>
      <c r="B64" s="69">
        <f t="shared" si="0"/>
        <v>30.55</v>
      </c>
      <c r="C64" s="65"/>
      <c r="D64" s="146">
        <v>21500</v>
      </c>
      <c r="E64" s="145"/>
      <c r="F64" s="146">
        <f t="shared" si="1"/>
        <v>11542</v>
      </c>
      <c r="G64" s="159">
        <f t="shared" si="2"/>
        <v>8445</v>
      </c>
      <c r="H64" s="155">
        <v>66</v>
      </c>
    </row>
    <row r="65" spans="1:8">
      <c r="A65" s="126">
        <v>55</v>
      </c>
      <c r="B65" s="69">
        <f t="shared" si="0"/>
        <v>30.58</v>
      </c>
      <c r="C65" s="65"/>
      <c r="D65" s="146">
        <v>21500</v>
      </c>
      <c r="E65" s="145"/>
      <c r="F65" s="146">
        <f t="shared" si="1"/>
        <v>11531</v>
      </c>
      <c r="G65" s="159">
        <f t="shared" si="2"/>
        <v>8437</v>
      </c>
      <c r="H65" s="155">
        <v>66</v>
      </c>
    </row>
    <row r="66" spans="1:8">
      <c r="A66" s="126">
        <v>56</v>
      </c>
      <c r="B66" s="69">
        <f t="shared" si="0"/>
        <v>30.6</v>
      </c>
      <c r="C66" s="65"/>
      <c r="D66" s="146">
        <v>21500</v>
      </c>
      <c r="E66" s="145"/>
      <c r="F66" s="146">
        <f t="shared" si="1"/>
        <v>11523</v>
      </c>
      <c r="G66" s="159">
        <f t="shared" si="2"/>
        <v>8431</v>
      </c>
      <c r="H66" s="155">
        <v>66</v>
      </c>
    </row>
    <row r="67" spans="1:8">
      <c r="A67" s="126">
        <v>57</v>
      </c>
      <c r="B67" s="69">
        <f t="shared" si="0"/>
        <v>30.62</v>
      </c>
      <c r="C67" s="65"/>
      <c r="D67" s="146">
        <v>21500</v>
      </c>
      <c r="E67" s="145"/>
      <c r="F67" s="146">
        <f t="shared" si="1"/>
        <v>11516</v>
      </c>
      <c r="G67" s="159">
        <f t="shared" si="2"/>
        <v>8426</v>
      </c>
      <c r="H67" s="155">
        <v>66</v>
      </c>
    </row>
    <row r="68" spans="1:8">
      <c r="A68" s="126">
        <v>58</v>
      </c>
      <c r="B68" s="69">
        <f t="shared" si="0"/>
        <v>30.64</v>
      </c>
      <c r="C68" s="65"/>
      <c r="D68" s="146">
        <v>21500</v>
      </c>
      <c r="E68" s="145"/>
      <c r="F68" s="146">
        <f t="shared" si="1"/>
        <v>11508</v>
      </c>
      <c r="G68" s="159">
        <f t="shared" si="2"/>
        <v>8420</v>
      </c>
      <c r="H68" s="155">
        <v>66</v>
      </c>
    </row>
    <row r="69" spans="1:8">
      <c r="A69" s="126">
        <v>59</v>
      </c>
      <c r="B69" s="69">
        <f t="shared" si="0"/>
        <v>30.65</v>
      </c>
      <c r="C69" s="65"/>
      <c r="D69" s="146">
        <v>21500</v>
      </c>
      <c r="E69" s="145"/>
      <c r="F69" s="146">
        <f t="shared" si="1"/>
        <v>11505</v>
      </c>
      <c r="G69" s="159">
        <f t="shared" si="2"/>
        <v>8418</v>
      </c>
      <c r="H69" s="155">
        <v>66</v>
      </c>
    </row>
    <row r="70" spans="1:8">
      <c r="A70" s="126">
        <v>60</v>
      </c>
      <c r="B70" s="69">
        <f t="shared" si="0"/>
        <v>30.67</v>
      </c>
      <c r="C70" s="65"/>
      <c r="D70" s="146">
        <v>21500</v>
      </c>
      <c r="E70" s="145"/>
      <c r="F70" s="146">
        <f t="shared" si="1"/>
        <v>11497</v>
      </c>
      <c r="G70" s="159">
        <f t="shared" si="2"/>
        <v>8412</v>
      </c>
      <c r="H70" s="155">
        <v>66</v>
      </c>
    </row>
    <row r="71" spans="1:8">
      <c r="A71" s="126">
        <v>61</v>
      </c>
      <c r="B71" s="69">
        <f t="shared" si="0"/>
        <v>30.69</v>
      </c>
      <c r="C71" s="65"/>
      <c r="D71" s="146">
        <v>21500</v>
      </c>
      <c r="E71" s="145"/>
      <c r="F71" s="146">
        <f t="shared" si="1"/>
        <v>11490</v>
      </c>
      <c r="G71" s="159">
        <f t="shared" si="2"/>
        <v>8407</v>
      </c>
      <c r="H71" s="155">
        <v>66</v>
      </c>
    </row>
    <row r="72" spans="1:8">
      <c r="A72" s="126">
        <v>62</v>
      </c>
      <c r="B72" s="69">
        <f t="shared" si="0"/>
        <v>30.71</v>
      </c>
      <c r="C72" s="65"/>
      <c r="D72" s="146">
        <v>21500</v>
      </c>
      <c r="E72" s="145"/>
      <c r="F72" s="146">
        <f t="shared" si="1"/>
        <v>11482</v>
      </c>
      <c r="G72" s="159">
        <f t="shared" si="2"/>
        <v>8401</v>
      </c>
      <c r="H72" s="155">
        <v>66</v>
      </c>
    </row>
    <row r="73" spans="1:8">
      <c r="A73" s="126">
        <v>63</v>
      </c>
      <c r="B73" s="69">
        <f t="shared" si="0"/>
        <v>30.73</v>
      </c>
      <c r="C73" s="65"/>
      <c r="D73" s="146">
        <v>21500</v>
      </c>
      <c r="E73" s="145"/>
      <c r="F73" s="146">
        <f t="shared" si="1"/>
        <v>11475</v>
      </c>
      <c r="G73" s="159">
        <f t="shared" si="2"/>
        <v>8396</v>
      </c>
      <c r="H73" s="155">
        <v>66</v>
      </c>
    </row>
    <row r="74" spans="1:8">
      <c r="A74" s="126">
        <v>64</v>
      </c>
      <c r="B74" s="69">
        <f t="shared" si="0"/>
        <v>30.75</v>
      </c>
      <c r="C74" s="65"/>
      <c r="D74" s="146">
        <v>21500</v>
      </c>
      <c r="E74" s="145"/>
      <c r="F74" s="146">
        <f t="shared" si="1"/>
        <v>11468</v>
      </c>
      <c r="G74" s="159">
        <f t="shared" si="2"/>
        <v>8390</v>
      </c>
      <c r="H74" s="155">
        <v>66</v>
      </c>
    </row>
    <row r="75" spans="1:8">
      <c r="A75" s="126">
        <v>65</v>
      </c>
      <c r="B75" s="69">
        <f t="shared" ref="B75:B138" si="3">ROUND(1.12233*LN(A75)+26.078,2)</f>
        <v>30.76</v>
      </c>
      <c r="C75" s="65"/>
      <c r="D75" s="146">
        <v>21500</v>
      </c>
      <c r="E75" s="145"/>
      <c r="F75" s="146">
        <f t="shared" si="1"/>
        <v>11464</v>
      </c>
      <c r="G75" s="159">
        <f t="shared" si="2"/>
        <v>8388</v>
      </c>
      <c r="H75" s="155">
        <v>66</v>
      </c>
    </row>
    <row r="76" spans="1:8">
      <c r="A76" s="126">
        <v>66</v>
      </c>
      <c r="B76" s="69">
        <f t="shared" si="3"/>
        <v>30.78</v>
      </c>
      <c r="C76" s="65"/>
      <c r="D76" s="146">
        <v>21500</v>
      </c>
      <c r="E76" s="145"/>
      <c r="F76" s="146">
        <f t="shared" ref="F76:F139" si="4">ROUND(12*1.3589*(1/B76*D76)+H76,0)</f>
        <v>11456</v>
      </c>
      <c r="G76" s="159">
        <f t="shared" ref="G76:G139" si="5">ROUND(12*(1/B76*D76),0)</f>
        <v>8382</v>
      </c>
      <c r="H76" s="155">
        <v>66</v>
      </c>
    </row>
    <row r="77" spans="1:8">
      <c r="A77" s="126">
        <v>67</v>
      </c>
      <c r="B77" s="69">
        <f t="shared" si="3"/>
        <v>30.8</v>
      </c>
      <c r="C77" s="65"/>
      <c r="D77" s="146">
        <v>21500</v>
      </c>
      <c r="E77" s="145"/>
      <c r="F77" s="146">
        <f t="shared" si="4"/>
        <v>11449</v>
      </c>
      <c r="G77" s="159">
        <f t="shared" si="5"/>
        <v>8377</v>
      </c>
      <c r="H77" s="155">
        <v>66</v>
      </c>
    </row>
    <row r="78" spans="1:8">
      <c r="A78" s="126">
        <v>68</v>
      </c>
      <c r="B78" s="69">
        <f t="shared" si="3"/>
        <v>30.81</v>
      </c>
      <c r="C78" s="65"/>
      <c r="D78" s="146">
        <v>21500</v>
      </c>
      <c r="E78" s="145"/>
      <c r="F78" s="146">
        <f t="shared" si="4"/>
        <v>11445</v>
      </c>
      <c r="G78" s="159">
        <f t="shared" si="5"/>
        <v>8374</v>
      </c>
      <c r="H78" s="155">
        <v>66</v>
      </c>
    </row>
    <row r="79" spans="1:8">
      <c r="A79" s="126">
        <v>69</v>
      </c>
      <c r="B79" s="69">
        <f t="shared" si="3"/>
        <v>30.83</v>
      </c>
      <c r="C79" s="65"/>
      <c r="D79" s="146">
        <v>21500</v>
      </c>
      <c r="E79" s="145"/>
      <c r="F79" s="146">
        <f t="shared" si="4"/>
        <v>11438</v>
      </c>
      <c r="G79" s="159">
        <f t="shared" si="5"/>
        <v>8368</v>
      </c>
      <c r="H79" s="155">
        <v>66</v>
      </c>
    </row>
    <row r="80" spans="1:8">
      <c r="A80" s="126">
        <v>70</v>
      </c>
      <c r="B80" s="69">
        <f t="shared" si="3"/>
        <v>30.85</v>
      </c>
      <c r="C80" s="65"/>
      <c r="D80" s="146">
        <v>21500</v>
      </c>
      <c r="E80" s="145"/>
      <c r="F80" s="146">
        <f t="shared" si="4"/>
        <v>11431</v>
      </c>
      <c r="G80" s="159">
        <f t="shared" si="5"/>
        <v>8363</v>
      </c>
      <c r="H80" s="155">
        <v>66</v>
      </c>
    </row>
    <row r="81" spans="1:8">
      <c r="A81" s="126">
        <v>71</v>
      </c>
      <c r="B81" s="69">
        <f t="shared" si="3"/>
        <v>30.86</v>
      </c>
      <c r="C81" s="65"/>
      <c r="D81" s="146">
        <v>21500</v>
      </c>
      <c r="E81" s="145"/>
      <c r="F81" s="146">
        <f t="shared" si="4"/>
        <v>11427</v>
      </c>
      <c r="G81" s="159">
        <f t="shared" si="5"/>
        <v>8360</v>
      </c>
      <c r="H81" s="155">
        <v>66</v>
      </c>
    </row>
    <row r="82" spans="1:8">
      <c r="A82" s="126">
        <v>72</v>
      </c>
      <c r="B82" s="69">
        <f t="shared" si="3"/>
        <v>30.88</v>
      </c>
      <c r="C82" s="65"/>
      <c r="D82" s="146">
        <v>21500</v>
      </c>
      <c r="E82" s="145"/>
      <c r="F82" s="146">
        <f t="shared" si="4"/>
        <v>11420</v>
      </c>
      <c r="G82" s="159">
        <f t="shared" si="5"/>
        <v>8355</v>
      </c>
      <c r="H82" s="155">
        <v>66</v>
      </c>
    </row>
    <row r="83" spans="1:8">
      <c r="A83" s="126">
        <v>73</v>
      </c>
      <c r="B83" s="69">
        <f t="shared" si="3"/>
        <v>30.89</v>
      </c>
      <c r="C83" s="65"/>
      <c r="D83" s="146">
        <v>21500</v>
      </c>
      <c r="E83" s="145"/>
      <c r="F83" s="146">
        <f t="shared" si="4"/>
        <v>11416</v>
      </c>
      <c r="G83" s="159">
        <f t="shared" si="5"/>
        <v>8352</v>
      </c>
      <c r="H83" s="155">
        <v>66</v>
      </c>
    </row>
    <row r="84" spans="1:8">
      <c r="A84" s="126">
        <v>74</v>
      </c>
      <c r="B84" s="69">
        <f t="shared" si="3"/>
        <v>30.91</v>
      </c>
      <c r="C84" s="65"/>
      <c r="D84" s="146">
        <v>21500</v>
      </c>
      <c r="E84" s="145"/>
      <c r="F84" s="146">
        <f t="shared" si="4"/>
        <v>11408</v>
      </c>
      <c r="G84" s="159">
        <f t="shared" si="5"/>
        <v>8347</v>
      </c>
      <c r="H84" s="155">
        <v>66</v>
      </c>
    </row>
    <row r="85" spans="1:8">
      <c r="A85" s="126">
        <v>75</v>
      </c>
      <c r="B85" s="69">
        <f t="shared" si="3"/>
        <v>30.92</v>
      </c>
      <c r="C85" s="65"/>
      <c r="D85" s="146">
        <v>21500</v>
      </c>
      <c r="E85" s="145"/>
      <c r="F85" s="146">
        <f t="shared" si="4"/>
        <v>11405</v>
      </c>
      <c r="G85" s="159">
        <f t="shared" si="5"/>
        <v>8344</v>
      </c>
      <c r="H85" s="155">
        <v>66</v>
      </c>
    </row>
    <row r="86" spans="1:8">
      <c r="A86" s="126">
        <v>76</v>
      </c>
      <c r="B86" s="69">
        <f t="shared" si="3"/>
        <v>30.94</v>
      </c>
      <c r="C86" s="65"/>
      <c r="D86" s="146">
        <v>21500</v>
      </c>
      <c r="E86" s="145"/>
      <c r="F86" s="146">
        <f t="shared" si="4"/>
        <v>11397</v>
      </c>
      <c r="G86" s="159">
        <f t="shared" si="5"/>
        <v>8339</v>
      </c>
      <c r="H86" s="155">
        <v>66</v>
      </c>
    </row>
    <row r="87" spans="1:8">
      <c r="A87" s="126">
        <v>77</v>
      </c>
      <c r="B87" s="69">
        <f t="shared" si="3"/>
        <v>30.95</v>
      </c>
      <c r="C87" s="65"/>
      <c r="D87" s="146">
        <v>21500</v>
      </c>
      <c r="E87" s="145"/>
      <c r="F87" s="146">
        <f t="shared" si="4"/>
        <v>11394</v>
      </c>
      <c r="G87" s="159">
        <f t="shared" si="5"/>
        <v>8336</v>
      </c>
      <c r="H87" s="155">
        <v>66</v>
      </c>
    </row>
    <row r="88" spans="1:8">
      <c r="A88" s="126">
        <v>78</v>
      </c>
      <c r="B88" s="69">
        <f t="shared" si="3"/>
        <v>30.97</v>
      </c>
      <c r="C88" s="65"/>
      <c r="D88" s="146">
        <v>21500</v>
      </c>
      <c r="E88" s="145"/>
      <c r="F88" s="146">
        <f t="shared" si="4"/>
        <v>11387</v>
      </c>
      <c r="G88" s="159">
        <f t="shared" si="5"/>
        <v>8331</v>
      </c>
      <c r="H88" s="155">
        <v>66</v>
      </c>
    </row>
    <row r="89" spans="1:8">
      <c r="A89" s="126">
        <v>79</v>
      </c>
      <c r="B89" s="69">
        <f t="shared" si="3"/>
        <v>30.98</v>
      </c>
      <c r="C89" s="65"/>
      <c r="D89" s="146">
        <v>21500</v>
      </c>
      <c r="E89" s="145"/>
      <c r="F89" s="146">
        <f t="shared" si="4"/>
        <v>11383</v>
      </c>
      <c r="G89" s="159">
        <f t="shared" si="5"/>
        <v>8328</v>
      </c>
      <c r="H89" s="155">
        <v>66</v>
      </c>
    </row>
    <row r="90" spans="1:8">
      <c r="A90" s="126">
        <v>80</v>
      </c>
      <c r="B90" s="69">
        <f t="shared" si="3"/>
        <v>31</v>
      </c>
      <c r="C90" s="65"/>
      <c r="D90" s="146">
        <v>21500</v>
      </c>
      <c r="E90" s="145"/>
      <c r="F90" s="146">
        <f t="shared" si="4"/>
        <v>11376</v>
      </c>
      <c r="G90" s="159">
        <f t="shared" si="5"/>
        <v>8323</v>
      </c>
      <c r="H90" s="155">
        <v>66</v>
      </c>
    </row>
    <row r="91" spans="1:8">
      <c r="A91" s="126">
        <v>81</v>
      </c>
      <c r="B91" s="69">
        <f t="shared" si="3"/>
        <v>31.01</v>
      </c>
      <c r="C91" s="65"/>
      <c r="D91" s="146">
        <v>21500</v>
      </c>
      <c r="E91" s="145"/>
      <c r="F91" s="146">
        <f t="shared" si="4"/>
        <v>11372</v>
      </c>
      <c r="G91" s="159">
        <f t="shared" si="5"/>
        <v>8320</v>
      </c>
      <c r="H91" s="155">
        <v>66</v>
      </c>
    </row>
    <row r="92" spans="1:8">
      <c r="A92" s="126">
        <v>82</v>
      </c>
      <c r="B92" s="69">
        <f t="shared" si="3"/>
        <v>31.02</v>
      </c>
      <c r="C92" s="65"/>
      <c r="D92" s="146">
        <v>21500</v>
      </c>
      <c r="E92" s="145"/>
      <c r="F92" s="146">
        <f t="shared" si="4"/>
        <v>11368</v>
      </c>
      <c r="G92" s="159">
        <f t="shared" si="5"/>
        <v>8317</v>
      </c>
      <c r="H92" s="155">
        <v>66</v>
      </c>
    </row>
    <row r="93" spans="1:8">
      <c r="A93" s="126">
        <v>83</v>
      </c>
      <c r="B93" s="69">
        <f t="shared" si="3"/>
        <v>31.04</v>
      </c>
      <c r="C93" s="65"/>
      <c r="D93" s="146">
        <v>21500</v>
      </c>
      <c r="E93" s="145"/>
      <c r="F93" s="146">
        <f t="shared" si="4"/>
        <v>11361</v>
      </c>
      <c r="G93" s="159">
        <f t="shared" si="5"/>
        <v>8312</v>
      </c>
      <c r="H93" s="155">
        <v>66</v>
      </c>
    </row>
    <row r="94" spans="1:8">
      <c r="A94" s="126">
        <v>84</v>
      </c>
      <c r="B94" s="69">
        <f t="shared" si="3"/>
        <v>31.05</v>
      </c>
      <c r="C94" s="65"/>
      <c r="D94" s="146">
        <v>21500</v>
      </c>
      <c r="E94" s="145"/>
      <c r="F94" s="146">
        <f t="shared" si="4"/>
        <v>11357</v>
      </c>
      <c r="G94" s="159">
        <f t="shared" si="5"/>
        <v>8309</v>
      </c>
      <c r="H94" s="155">
        <v>66</v>
      </c>
    </row>
    <row r="95" spans="1:8">
      <c r="A95" s="126">
        <v>85</v>
      </c>
      <c r="B95" s="69">
        <f t="shared" si="3"/>
        <v>31.06</v>
      </c>
      <c r="C95" s="65"/>
      <c r="D95" s="146">
        <v>21500</v>
      </c>
      <c r="E95" s="145"/>
      <c r="F95" s="146">
        <f t="shared" si="4"/>
        <v>11354</v>
      </c>
      <c r="G95" s="159">
        <f t="shared" si="5"/>
        <v>8307</v>
      </c>
      <c r="H95" s="155">
        <v>66</v>
      </c>
    </row>
    <row r="96" spans="1:8">
      <c r="A96" s="126">
        <v>86</v>
      </c>
      <c r="B96" s="69">
        <f t="shared" si="3"/>
        <v>31.08</v>
      </c>
      <c r="C96" s="65"/>
      <c r="D96" s="146">
        <v>21500</v>
      </c>
      <c r="E96" s="145"/>
      <c r="F96" s="146">
        <f t="shared" si="4"/>
        <v>11346</v>
      </c>
      <c r="G96" s="159">
        <f t="shared" si="5"/>
        <v>8301</v>
      </c>
      <c r="H96" s="155">
        <v>66</v>
      </c>
    </row>
    <row r="97" spans="1:8">
      <c r="A97" s="126">
        <v>87</v>
      </c>
      <c r="B97" s="69">
        <f t="shared" si="3"/>
        <v>31.09</v>
      </c>
      <c r="C97" s="65"/>
      <c r="D97" s="146">
        <v>21500</v>
      </c>
      <c r="E97" s="145"/>
      <c r="F97" s="146">
        <f t="shared" si="4"/>
        <v>11343</v>
      </c>
      <c r="G97" s="159">
        <f t="shared" si="5"/>
        <v>8298</v>
      </c>
      <c r="H97" s="155">
        <v>66</v>
      </c>
    </row>
    <row r="98" spans="1:8">
      <c r="A98" s="126">
        <v>88</v>
      </c>
      <c r="B98" s="69">
        <f t="shared" si="3"/>
        <v>31.1</v>
      </c>
      <c r="C98" s="65"/>
      <c r="D98" s="146">
        <v>21500</v>
      </c>
      <c r="E98" s="145"/>
      <c r="F98" s="146">
        <f t="shared" si="4"/>
        <v>11339</v>
      </c>
      <c r="G98" s="159">
        <f t="shared" si="5"/>
        <v>8296</v>
      </c>
      <c r="H98" s="155">
        <v>66</v>
      </c>
    </row>
    <row r="99" spans="1:8">
      <c r="A99" s="126">
        <v>89</v>
      </c>
      <c r="B99" s="69">
        <f t="shared" si="3"/>
        <v>31.12</v>
      </c>
      <c r="C99" s="65"/>
      <c r="D99" s="146">
        <v>21500</v>
      </c>
      <c r="E99" s="145"/>
      <c r="F99" s="146">
        <f t="shared" si="4"/>
        <v>11332</v>
      </c>
      <c r="G99" s="159">
        <f t="shared" si="5"/>
        <v>8290</v>
      </c>
      <c r="H99" s="155">
        <v>66</v>
      </c>
    </row>
    <row r="100" spans="1:8">
      <c r="A100" s="126">
        <v>90</v>
      </c>
      <c r="B100" s="69">
        <f t="shared" si="3"/>
        <v>31.13</v>
      </c>
      <c r="C100" s="65"/>
      <c r="D100" s="146">
        <v>21500</v>
      </c>
      <c r="E100" s="145"/>
      <c r="F100" s="146">
        <f t="shared" si="4"/>
        <v>11328</v>
      </c>
      <c r="G100" s="159">
        <f t="shared" si="5"/>
        <v>8288</v>
      </c>
      <c r="H100" s="155">
        <v>66</v>
      </c>
    </row>
    <row r="101" spans="1:8">
      <c r="A101" s="126">
        <v>91</v>
      </c>
      <c r="B101" s="69">
        <f t="shared" si="3"/>
        <v>31.14</v>
      </c>
      <c r="C101" s="65"/>
      <c r="D101" s="146">
        <v>21500</v>
      </c>
      <c r="E101" s="145"/>
      <c r="F101" s="146">
        <f t="shared" si="4"/>
        <v>11325</v>
      </c>
      <c r="G101" s="159">
        <f t="shared" si="5"/>
        <v>8285</v>
      </c>
      <c r="H101" s="155">
        <v>66</v>
      </c>
    </row>
    <row r="102" spans="1:8">
      <c r="A102" s="126">
        <v>92</v>
      </c>
      <c r="B102" s="69">
        <f t="shared" si="3"/>
        <v>31.15</v>
      </c>
      <c r="C102" s="65"/>
      <c r="D102" s="146">
        <v>21500</v>
      </c>
      <c r="E102" s="145"/>
      <c r="F102" s="146">
        <f t="shared" si="4"/>
        <v>11321</v>
      </c>
      <c r="G102" s="159">
        <f t="shared" si="5"/>
        <v>8283</v>
      </c>
      <c r="H102" s="155">
        <v>66</v>
      </c>
    </row>
    <row r="103" spans="1:8">
      <c r="A103" s="126">
        <v>93</v>
      </c>
      <c r="B103" s="69">
        <f t="shared" si="3"/>
        <v>31.17</v>
      </c>
      <c r="C103" s="65"/>
      <c r="D103" s="146">
        <v>21500</v>
      </c>
      <c r="E103" s="145"/>
      <c r="F103" s="146">
        <f t="shared" si="4"/>
        <v>11314</v>
      </c>
      <c r="G103" s="159">
        <f t="shared" si="5"/>
        <v>8277</v>
      </c>
      <c r="H103" s="155">
        <v>66</v>
      </c>
    </row>
    <row r="104" spans="1:8">
      <c r="A104" s="126">
        <v>94</v>
      </c>
      <c r="B104" s="69">
        <f t="shared" si="3"/>
        <v>31.18</v>
      </c>
      <c r="C104" s="65"/>
      <c r="D104" s="146">
        <v>21500</v>
      </c>
      <c r="E104" s="145"/>
      <c r="F104" s="146">
        <f t="shared" si="4"/>
        <v>11310</v>
      </c>
      <c r="G104" s="159">
        <f t="shared" si="5"/>
        <v>8275</v>
      </c>
      <c r="H104" s="155">
        <v>66</v>
      </c>
    </row>
    <row r="105" spans="1:8">
      <c r="A105" s="126">
        <v>95</v>
      </c>
      <c r="B105" s="69">
        <f t="shared" si="3"/>
        <v>31.19</v>
      </c>
      <c r="C105" s="65"/>
      <c r="D105" s="146">
        <v>21500</v>
      </c>
      <c r="E105" s="145"/>
      <c r="F105" s="146">
        <f t="shared" si="4"/>
        <v>11307</v>
      </c>
      <c r="G105" s="159">
        <f t="shared" si="5"/>
        <v>8272</v>
      </c>
      <c r="H105" s="155">
        <v>66</v>
      </c>
    </row>
    <row r="106" spans="1:8">
      <c r="A106" s="126">
        <v>96</v>
      </c>
      <c r="B106" s="69">
        <f t="shared" si="3"/>
        <v>31.2</v>
      </c>
      <c r="C106" s="65"/>
      <c r="D106" s="146">
        <v>21500</v>
      </c>
      <c r="E106" s="145"/>
      <c r="F106" s="146">
        <f t="shared" si="4"/>
        <v>11303</v>
      </c>
      <c r="G106" s="159">
        <f t="shared" si="5"/>
        <v>8269</v>
      </c>
      <c r="H106" s="155">
        <v>66</v>
      </c>
    </row>
    <row r="107" spans="1:8">
      <c r="A107" s="126">
        <v>97</v>
      </c>
      <c r="B107" s="69">
        <f t="shared" si="3"/>
        <v>31.21</v>
      </c>
      <c r="C107" s="65"/>
      <c r="D107" s="146">
        <v>21500</v>
      </c>
      <c r="E107" s="145"/>
      <c r="F107" s="146">
        <f t="shared" si="4"/>
        <v>11299</v>
      </c>
      <c r="G107" s="159">
        <f t="shared" si="5"/>
        <v>8267</v>
      </c>
      <c r="H107" s="155">
        <v>66</v>
      </c>
    </row>
    <row r="108" spans="1:8">
      <c r="A108" s="126">
        <v>98</v>
      </c>
      <c r="B108" s="69">
        <f t="shared" si="3"/>
        <v>31.22</v>
      </c>
      <c r="C108" s="65"/>
      <c r="D108" s="146">
        <v>21500</v>
      </c>
      <c r="E108" s="145"/>
      <c r="F108" s="146">
        <f t="shared" si="4"/>
        <v>11296</v>
      </c>
      <c r="G108" s="159">
        <f t="shared" si="5"/>
        <v>8264</v>
      </c>
      <c r="H108" s="155">
        <v>66</v>
      </c>
    </row>
    <row r="109" spans="1:8">
      <c r="A109" s="126">
        <v>99</v>
      </c>
      <c r="B109" s="69">
        <f t="shared" si="3"/>
        <v>31.24</v>
      </c>
      <c r="C109" s="65"/>
      <c r="D109" s="146">
        <v>21500</v>
      </c>
      <c r="E109" s="145"/>
      <c r="F109" s="146">
        <f t="shared" si="4"/>
        <v>11289</v>
      </c>
      <c r="G109" s="159">
        <f t="shared" si="5"/>
        <v>8259</v>
      </c>
      <c r="H109" s="155">
        <v>66</v>
      </c>
    </row>
    <row r="110" spans="1:8">
      <c r="A110" s="126">
        <v>100</v>
      </c>
      <c r="B110" s="69">
        <f t="shared" si="3"/>
        <v>31.25</v>
      </c>
      <c r="C110" s="65"/>
      <c r="D110" s="146">
        <v>21500</v>
      </c>
      <c r="E110" s="145"/>
      <c r="F110" s="146">
        <f t="shared" si="4"/>
        <v>11285</v>
      </c>
      <c r="G110" s="159">
        <f t="shared" si="5"/>
        <v>8256</v>
      </c>
      <c r="H110" s="155">
        <v>66</v>
      </c>
    </row>
    <row r="111" spans="1:8">
      <c r="A111" s="126">
        <v>101</v>
      </c>
      <c r="B111" s="69">
        <f t="shared" si="3"/>
        <v>31.26</v>
      </c>
      <c r="C111" s="65"/>
      <c r="D111" s="146">
        <v>21500</v>
      </c>
      <c r="E111" s="145"/>
      <c r="F111" s="146">
        <f t="shared" si="4"/>
        <v>11281</v>
      </c>
      <c r="G111" s="159">
        <f t="shared" si="5"/>
        <v>8253</v>
      </c>
      <c r="H111" s="155">
        <v>66</v>
      </c>
    </row>
    <row r="112" spans="1:8">
      <c r="A112" s="126">
        <v>102</v>
      </c>
      <c r="B112" s="69">
        <f t="shared" si="3"/>
        <v>31.27</v>
      </c>
      <c r="C112" s="65"/>
      <c r="D112" s="146">
        <v>21500</v>
      </c>
      <c r="E112" s="145"/>
      <c r="F112" s="146">
        <f t="shared" si="4"/>
        <v>11278</v>
      </c>
      <c r="G112" s="159">
        <f t="shared" si="5"/>
        <v>8251</v>
      </c>
      <c r="H112" s="155">
        <v>66</v>
      </c>
    </row>
    <row r="113" spans="1:8">
      <c r="A113" s="126">
        <v>103</v>
      </c>
      <c r="B113" s="69">
        <f t="shared" si="3"/>
        <v>31.28</v>
      </c>
      <c r="C113" s="65"/>
      <c r="D113" s="146">
        <v>21500</v>
      </c>
      <c r="E113" s="145"/>
      <c r="F113" s="146">
        <f t="shared" si="4"/>
        <v>11274</v>
      </c>
      <c r="G113" s="159">
        <f t="shared" si="5"/>
        <v>8248</v>
      </c>
      <c r="H113" s="155">
        <v>66</v>
      </c>
    </row>
    <row r="114" spans="1:8">
      <c r="A114" s="126">
        <v>104</v>
      </c>
      <c r="B114" s="69">
        <f t="shared" si="3"/>
        <v>31.29</v>
      </c>
      <c r="C114" s="65"/>
      <c r="D114" s="146">
        <v>21500</v>
      </c>
      <c r="E114" s="145"/>
      <c r="F114" s="146">
        <f t="shared" si="4"/>
        <v>11271</v>
      </c>
      <c r="G114" s="159">
        <f t="shared" si="5"/>
        <v>8245</v>
      </c>
      <c r="H114" s="155">
        <v>66</v>
      </c>
    </row>
    <row r="115" spans="1:8">
      <c r="A115" s="126">
        <v>105</v>
      </c>
      <c r="B115" s="69">
        <f t="shared" si="3"/>
        <v>31.3</v>
      </c>
      <c r="C115" s="65"/>
      <c r="D115" s="146">
        <v>21500</v>
      </c>
      <c r="E115" s="145"/>
      <c r="F115" s="146">
        <f t="shared" si="4"/>
        <v>11267</v>
      </c>
      <c r="G115" s="159">
        <f t="shared" si="5"/>
        <v>8243</v>
      </c>
      <c r="H115" s="155">
        <v>66</v>
      </c>
    </row>
    <row r="116" spans="1:8">
      <c r="A116" s="126">
        <v>106</v>
      </c>
      <c r="B116" s="69">
        <f t="shared" si="3"/>
        <v>31.31</v>
      </c>
      <c r="C116" s="65"/>
      <c r="D116" s="146">
        <v>21500</v>
      </c>
      <c r="E116" s="145"/>
      <c r="F116" s="146">
        <f t="shared" si="4"/>
        <v>11264</v>
      </c>
      <c r="G116" s="159">
        <f t="shared" si="5"/>
        <v>8240</v>
      </c>
      <c r="H116" s="155">
        <v>66</v>
      </c>
    </row>
    <row r="117" spans="1:8">
      <c r="A117" s="126">
        <v>107</v>
      </c>
      <c r="B117" s="69">
        <f t="shared" si="3"/>
        <v>31.32</v>
      </c>
      <c r="C117" s="65"/>
      <c r="D117" s="146">
        <v>21500</v>
      </c>
      <c r="E117" s="145"/>
      <c r="F117" s="146">
        <f t="shared" si="4"/>
        <v>11260</v>
      </c>
      <c r="G117" s="159">
        <f t="shared" si="5"/>
        <v>8238</v>
      </c>
      <c r="H117" s="155">
        <v>66</v>
      </c>
    </row>
    <row r="118" spans="1:8">
      <c r="A118" s="126">
        <v>108</v>
      </c>
      <c r="B118" s="69">
        <f t="shared" si="3"/>
        <v>31.33</v>
      </c>
      <c r="C118" s="65"/>
      <c r="D118" s="146">
        <v>21500</v>
      </c>
      <c r="E118" s="145"/>
      <c r="F118" s="146">
        <f t="shared" si="4"/>
        <v>11256</v>
      </c>
      <c r="G118" s="159">
        <f t="shared" si="5"/>
        <v>8235</v>
      </c>
      <c r="H118" s="155">
        <v>66</v>
      </c>
    </row>
    <row r="119" spans="1:8">
      <c r="A119" s="126">
        <v>109</v>
      </c>
      <c r="B119" s="69">
        <f t="shared" si="3"/>
        <v>31.34</v>
      </c>
      <c r="C119" s="65"/>
      <c r="D119" s="146">
        <v>21500</v>
      </c>
      <c r="E119" s="145"/>
      <c r="F119" s="146">
        <f t="shared" si="4"/>
        <v>11253</v>
      </c>
      <c r="G119" s="159">
        <f t="shared" si="5"/>
        <v>8232</v>
      </c>
      <c r="H119" s="155">
        <v>66</v>
      </c>
    </row>
    <row r="120" spans="1:8">
      <c r="A120" s="126">
        <v>110</v>
      </c>
      <c r="B120" s="69">
        <f t="shared" si="3"/>
        <v>31.35</v>
      </c>
      <c r="C120" s="65"/>
      <c r="D120" s="146">
        <v>21500</v>
      </c>
      <c r="E120" s="145"/>
      <c r="F120" s="146">
        <f t="shared" si="4"/>
        <v>11249</v>
      </c>
      <c r="G120" s="159">
        <f t="shared" si="5"/>
        <v>8230</v>
      </c>
      <c r="H120" s="155">
        <v>66</v>
      </c>
    </row>
    <row r="121" spans="1:8">
      <c r="A121" s="126">
        <v>111</v>
      </c>
      <c r="B121" s="69">
        <f t="shared" si="3"/>
        <v>31.36</v>
      </c>
      <c r="C121" s="65"/>
      <c r="D121" s="146">
        <v>21500</v>
      </c>
      <c r="E121" s="145"/>
      <c r="F121" s="146">
        <f t="shared" si="4"/>
        <v>11246</v>
      </c>
      <c r="G121" s="159">
        <f t="shared" si="5"/>
        <v>8227</v>
      </c>
      <c r="H121" s="155">
        <v>66</v>
      </c>
    </row>
    <row r="122" spans="1:8">
      <c r="A122" s="126">
        <v>112</v>
      </c>
      <c r="B122" s="69">
        <f t="shared" si="3"/>
        <v>31.37</v>
      </c>
      <c r="C122" s="65"/>
      <c r="D122" s="146">
        <v>21500</v>
      </c>
      <c r="E122" s="145"/>
      <c r="F122" s="146">
        <f t="shared" si="4"/>
        <v>11242</v>
      </c>
      <c r="G122" s="159">
        <f t="shared" si="5"/>
        <v>8224</v>
      </c>
      <c r="H122" s="155">
        <v>66</v>
      </c>
    </row>
    <row r="123" spans="1:8">
      <c r="A123" s="126">
        <v>113</v>
      </c>
      <c r="B123" s="69">
        <f t="shared" si="3"/>
        <v>31.38</v>
      </c>
      <c r="C123" s="65"/>
      <c r="D123" s="146">
        <v>21500</v>
      </c>
      <c r="E123" s="145"/>
      <c r="F123" s="146">
        <f t="shared" si="4"/>
        <v>11239</v>
      </c>
      <c r="G123" s="159">
        <f t="shared" si="5"/>
        <v>8222</v>
      </c>
      <c r="H123" s="155">
        <v>66</v>
      </c>
    </row>
    <row r="124" spans="1:8">
      <c r="A124" s="126">
        <v>114</v>
      </c>
      <c r="B124" s="69">
        <f t="shared" si="3"/>
        <v>31.39</v>
      </c>
      <c r="C124" s="65"/>
      <c r="D124" s="146">
        <v>21500</v>
      </c>
      <c r="E124" s="145"/>
      <c r="F124" s="146">
        <f t="shared" si="4"/>
        <v>11235</v>
      </c>
      <c r="G124" s="159">
        <f t="shared" si="5"/>
        <v>8219</v>
      </c>
      <c r="H124" s="155">
        <v>66</v>
      </c>
    </row>
    <row r="125" spans="1:8">
      <c r="A125" s="126">
        <v>115</v>
      </c>
      <c r="B125" s="69">
        <f t="shared" si="3"/>
        <v>31.4</v>
      </c>
      <c r="C125" s="65"/>
      <c r="D125" s="146">
        <v>21500</v>
      </c>
      <c r="E125" s="145"/>
      <c r="F125" s="146">
        <f t="shared" si="4"/>
        <v>11231</v>
      </c>
      <c r="G125" s="159">
        <f t="shared" si="5"/>
        <v>8217</v>
      </c>
      <c r="H125" s="155">
        <v>66</v>
      </c>
    </row>
    <row r="126" spans="1:8">
      <c r="A126" s="126">
        <v>116</v>
      </c>
      <c r="B126" s="69">
        <f t="shared" si="3"/>
        <v>31.41</v>
      </c>
      <c r="C126" s="65"/>
      <c r="D126" s="146">
        <v>21500</v>
      </c>
      <c r="E126" s="145"/>
      <c r="F126" s="146">
        <f t="shared" si="4"/>
        <v>11228</v>
      </c>
      <c r="G126" s="159">
        <f t="shared" si="5"/>
        <v>8214</v>
      </c>
      <c r="H126" s="155">
        <v>66</v>
      </c>
    </row>
    <row r="127" spans="1:8">
      <c r="A127" s="126">
        <v>117</v>
      </c>
      <c r="B127" s="69">
        <f t="shared" si="3"/>
        <v>31.42</v>
      </c>
      <c r="C127" s="65"/>
      <c r="D127" s="146">
        <v>21500</v>
      </c>
      <c r="E127" s="145"/>
      <c r="F127" s="146">
        <f t="shared" si="4"/>
        <v>11224</v>
      </c>
      <c r="G127" s="159">
        <f t="shared" si="5"/>
        <v>8211</v>
      </c>
      <c r="H127" s="155">
        <v>66</v>
      </c>
    </row>
    <row r="128" spans="1:8">
      <c r="A128" s="126">
        <v>118</v>
      </c>
      <c r="B128" s="69">
        <f t="shared" si="3"/>
        <v>31.43</v>
      </c>
      <c r="C128" s="65"/>
      <c r="D128" s="146">
        <v>21500</v>
      </c>
      <c r="E128" s="145"/>
      <c r="F128" s="146">
        <f t="shared" si="4"/>
        <v>11221</v>
      </c>
      <c r="G128" s="159">
        <f t="shared" si="5"/>
        <v>8209</v>
      </c>
      <c r="H128" s="155">
        <v>66</v>
      </c>
    </row>
    <row r="129" spans="1:8">
      <c r="A129" s="126">
        <v>119</v>
      </c>
      <c r="B129" s="69">
        <f t="shared" si="3"/>
        <v>31.44</v>
      </c>
      <c r="C129" s="65"/>
      <c r="D129" s="146">
        <v>21500</v>
      </c>
      <c r="E129" s="145"/>
      <c r="F129" s="146">
        <f t="shared" si="4"/>
        <v>11217</v>
      </c>
      <c r="G129" s="159">
        <f t="shared" si="5"/>
        <v>8206</v>
      </c>
      <c r="H129" s="155">
        <v>66</v>
      </c>
    </row>
    <row r="130" spans="1:8">
      <c r="A130" s="126">
        <v>120</v>
      </c>
      <c r="B130" s="69">
        <f t="shared" si="3"/>
        <v>31.45</v>
      </c>
      <c r="C130" s="65"/>
      <c r="D130" s="146">
        <v>21500</v>
      </c>
      <c r="E130" s="145"/>
      <c r="F130" s="146">
        <f t="shared" si="4"/>
        <v>11214</v>
      </c>
      <c r="G130" s="159">
        <f t="shared" si="5"/>
        <v>8203</v>
      </c>
      <c r="H130" s="155">
        <v>66</v>
      </c>
    </row>
    <row r="131" spans="1:8">
      <c r="A131" s="126">
        <v>121</v>
      </c>
      <c r="B131" s="69">
        <f t="shared" si="3"/>
        <v>31.46</v>
      </c>
      <c r="C131" s="65"/>
      <c r="D131" s="146">
        <v>21500</v>
      </c>
      <c r="E131" s="145"/>
      <c r="F131" s="146">
        <f t="shared" si="4"/>
        <v>11210</v>
      </c>
      <c r="G131" s="159">
        <f t="shared" si="5"/>
        <v>8201</v>
      </c>
      <c r="H131" s="155">
        <v>66</v>
      </c>
    </row>
    <row r="132" spans="1:8">
      <c r="A132" s="126">
        <v>122</v>
      </c>
      <c r="B132" s="69">
        <f t="shared" si="3"/>
        <v>31.47</v>
      </c>
      <c r="C132" s="65"/>
      <c r="D132" s="146">
        <v>21500</v>
      </c>
      <c r="E132" s="145"/>
      <c r="F132" s="146">
        <f t="shared" si="4"/>
        <v>11207</v>
      </c>
      <c r="G132" s="159">
        <f t="shared" si="5"/>
        <v>8198</v>
      </c>
      <c r="H132" s="155">
        <v>66</v>
      </c>
    </row>
    <row r="133" spans="1:8">
      <c r="A133" s="126">
        <v>123</v>
      </c>
      <c r="B133" s="69">
        <f t="shared" si="3"/>
        <v>31.48</v>
      </c>
      <c r="C133" s="65"/>
      <c r="D133" s="146">
        <v>21500</v>
      </c>
      <c r="E133" s="145"/>
      <c r="F133" s="146">
        <f t="shared" si="4"/>
        <v>11203</v>
      </c>
      <c r="G133" s="159">
        <f t="shared" si="5"/>
        <v>8196</v>
      </c>
      <c r="H133" s="155">
        <v>66</v>
      </c>
    </row>
    <row r="134" spans="1:8">
      <c r="A134" s="126">
        <v>124</v>
      </c>
      <c r="B134" s="69">
        <f t="shared" si="3"/>
        <v>31.49</v>
      </c>
      <c r="C134" s="65"/>
      <c r="D134" s="146">
        <v>21500</v>
      </c>
      <c r="E134" s="145"/>
      <c r="F134" s="146">
        <f t="shared" si="4"/>
        <v>11200</v>
      </c>
      <c r="G134" s="159">
        <f t="shared" si="5"/>
        <v>8193</v>
      </c>
      <c r="H134" s="155">
        <v>66</v>
      </c>
    </row>
    <row r="135" spans="1:8">
      <c r="A135" s="126">
        <v>125</v>
      </c>
      <c r="B135" s="69">
        <f t="shared" si="3"/>
        <v>31.5</v>
      </c>
      <c r="C135" s="65"/>
      <c r="D135" s="146">
        <v>21500</v>
      </c>
      <c r="E135" s="145"/>
      <c r="F135" s="146">
        <f t="shared" si="4"/>
        <v>11196</v>
      </c>
      <c r="G135" s="159">
        <f t="shared" si="5"/>
        <v>8190</v>
      </c>
      <c r="H135" s="155">
        <v>66</v>
      </c>
    </row>
    <row r="136" spans="1:8">
      <c r="A136" s="126">
        <v>126</v>
      </c>
      <c r="B136" s="69">
        <f t="shared" si="3"/>
        <v>31.51</v>
      </c>
      <c r="C136" s="65"/>
      <c r="D136" s="146">
        <v>21500</v>
      </c>
      <c r="E136" s="145"/>
      <c r="F136" s="146">
        <f t="shared" si="4"/>
        <v>11193</v>
      </c>
      <c r="G136" s="159">
        <f t="shared" si="5"/>
        <v>8188</v>
      </c>
      <c r="H136" s="155">
        <v>66</v>
      </c>
    </row>
    <row r="137" spans="1:8">
      <c r="A137" s="126">
        <v>127</v>
      </c>
      <c r="B137" s="69">
        <f t="shared" si="3"/>
        <v>31.51</v>
      </c>
      <c r="C137" s="65"/>
      <c r="D137" s="146">
        <v>21500</v>
      </c>
      <c r="E137" s="145"/>
      <c r="F137" s="146">
        <f t="shared" si="4"/>
        <v>11193</v>
      </c>
      <c r="G137" s="159">
        <f t="shared" si="5"/>
        <v>8188</v>
      </c>
      <c r="H137" s="155">
        <v>66</v>
      </c>
    </row>
    <row r="138" spans="1:8">
      <c r="A138" s="126">
        <v>128</v>
      </c>
      <c r="B138" s="69">
        <f t="shared" si="3"/>
        <v>31.52</v>
      </c>
      <c r="C138" s="65"/>
      <c r="D138" s="146">
        <v>21500</v>
      </c>
      <c r="E138" s="145"/>
      <c r="F138" s="146">
        <f t="shared" si="4"/>
        <v>11189</v>
      </c>
      <c r="G138" s="159">
        <f t="shared" si="5"/>
        <v>8185</v>
      </c>
      <c r="H138" s="155">
        <v>66</v>
      </c>
    </row>
    <row r="139" spans="1:8">
      <c r="A139" s="126">
        <v>129</v>
      </c>
      <c r="B139" s="69">
        <f t="shared" ref="B139:B202" si="6">ROUND(1.12233*LN(A139)+26.078,2)</f>
        <v>31.53</v>
      </c>
      <c r="C139" s="65"/>
      <c r="D139" s="146">
        <v>21500</v>
      </c>
      <c r="E139" s="145"/>
      <c r="F139" s="146">
        <f t="shared" si="4"/>
        <v>11185</v>
      </c>
      <c r="G139" s="159">
        <f t="shared" si="5"/>
        <v>8183</v>
      </c>
      <c r="H139" s="155">
        <v>66</v>
      </c>
    </row>
    <row r="140" spans="1:8">
      <c r="A140" s="126">
        <v>130</v>
      </c>
      <c r="B140" s="69">
        <f t="shared" si="6"/>
        <v>31.54</v>
      </c>
      <c r="C140" s="65"/>
      <c r="D140" s="146">
        <v>21500</v>
      </c>
      <c r="E140" s="145"/>
      <c r="F140" s="146">
        <f t="shared" ref="F140:F203" si="7">ROUND(12*1.3589*(1/B140*D140)+H140,0)</f>
        <v>11182</v>
      </c>
      <c r="G140" s="159">
        <f t="shared" ref="G140:G203" si="8">ROUND(12*(1/B140*D140),0)</f>
        <v>8180</v>
      </c>
      <c r="H140" s="155">
        <v>66</v>
      </c>
    </row>
    <row r="141" spans="1:8">
      <c r="A141" s="126">
        <v>131</v>
      </c>
      <c r="B141" s="69">
        <f t="shared" si="6"/>
        <v>31.55</v>
      </c>
      <c r="C141" s="65"/>
      <c r="D141" s="146">
        <v>21500</v>
      </c>
      <c r="E141" s="145"/>
      <c r="F141" s="146">
        <f t="shared" si="7"/>
        <v>11178</v>
      </c>
      <c r="G141" s="159">
        <f t="shared" si="8"/>
        <v>8177</v>
      </c>
      <c r="H141" s="155">
        <v>66</v>
      </c>
    </row>
    <row r="142" spans="1:8">
      <c r="A142" s="126">
        <v>132</v>
      </c>
      <c r="B142" s="69">
        <f t="shared" si="6"/>
        <v>31.56</v>
      </c>
      <c r="C142" s="65"/>
      <c r="D142" s="146">
        <v>21500</v>
      </c>
      <c r="E142" s="145"/>
      <c r="F142" s="146">
        <f t="shared" si="7"/>
        <v>11175</v>
      </c>
      <c r="G142" s="159">
        <f t="shared" si="8"/>
        <v>8175</v>
      </c>
      <c r="H142" s="155">
        <v>66</v>
      </c>
    </row>
    <row r="143" spans="1:8">
      <c r="A143" s="126">
        <v>133</v>
      </c>
      <c r="B143" s="69">
        <f t="shared" si="6"/>
        <v>31.57</v>
      </c>
      <c r="C143" s="65"/>
      <c r="D143" s="146">
        <v>21500</v>
      </c>
      <c r="E143" s="145"/>
      <c r="F143" s="146">
        <f t="shared" si="7"/>
        <v>11171</v>
      </c>
      <c r="G143" s="159">
        <f t="shared" si="8"/>
        <v>8172</v>
      </c>
      <c r="H143" s="155">
        <v>66</v>
      </c>
    </row>
    <row r="144" spans="1:8">
      <c r="A144" s="126">
        <v>134</v>
      </c>
      <c r="B144" s="69">
        <f t="shared" si="6"/>
        <v>31.57</v>
      </c>
      <c r="C144" s="65"/>
      <c r="D144" s="146">
        <v>21500</v>
      </c>
      <c r="E144" s="145"/>
      <c r="F144" s="146">
        <f t="shared" si="7"/>
        <v>11171</v>
      </c>
      <c r="G144" s="159">
        <f t="shared" si="8"/>
        <v>8172</v>
      </c>
      <c r="H144" s="155">
        <v>66</v>
      </c>
    </row>
    <row r="145" spans="1:8">
      <c r="A145" s="126">
        <v>135</v>
      </c>
      <c r="B145" s="69">
        <f t="shared" si="6"/>
        <v>31.58</v>
      </c>
      <c r="C145" s="65"/>
      <c r="D145" s="146">
        <v>21500</v>
      </c>
      <c r="E145" s="145"/>
      <c r="F145" s="146">
        <f t="shared" si="7"/>
        <v>11168</v>
      </c>
      <c r="G145" s="159">
        <f t="shared" si="8"/>
        <v>8170</v>
      </c>
      <c r="H145" s="155">
        <v>66</v>
      </c>
    </row>
    <row r="146" spans="1:8">
      <c r="A146" s="126">
        <v>136</v>
      </c>
      <c r="B146" s="69">
        <f t="shared" si="6"/>
        <v>31.59</v>
      </c>
      <c r="C146" s="65"/>
      <c r="D146" s="146">
        <v>21500</v>
      </c>
      <c r="E146" s="145"/>
      <c r="F146" s="146">
        <f t="shared" si="7"/>
        <v>11164</v>
      </c>
      <c r="G146" s="159">
        <f t="shared" si="8"/>
        <v>8167</v>
      </c>
      <c r="H146" s="155">
        <v>66</v>
      </c>
    </row>
    <row r="147" spans="1:8">
      <c r="A147" s="126">
        <v>137</v>
      </c>
      <c r="B147" s="69">
        <f t="shared" si="6"/>
        <v>31.6</v>
      </c>
      <c r="C147" s="65"/>
      <c r="D147" s="146">
        <v>21500</v>
      </c>
      <c r="E147" s="145"/>
      <c r="F147" s="146">
        <f t="shared" si="7"/>
        <v>11161</v>
      </c>
      <c r="G147" s="159">
        <f t="shared" si="8"/>
        <v>8165</v>
      </c>
      <c r="H147" s="155">
        <v>66</v>
      </c>
    </row>
    <row r="148" spans="1:8">
      <c r="A148" s="126">
        <v>138</v>
      </c>
      <c r="B148" s="69">
        <f t="shared" si="6"/>
        <v>31.61</v>
      </c>
      <c r="C148" s="65"/>
      <c r="D148" s="146">
        <v>21500</v>
      </c>
      <c r="E148" s="145"/>
      <c r="F148" s="146">
        <f t="shared" si="7"/>
        <v>11157</v>
      </c>
      <c r="G148" s="159">
        <f t="shared" si="8"/>
        <v>8162</v>
      </c>
      <c r="H148" s="155">
        <v>66</v>
      </c>
    </row>
    <row r="149" spans="1:8">
      <c r="A149" s="126">
        <v>139</v>
      </c>
      <c r="B149" s="69">
        <f t="shared" si="6"/>
        <v>31.62</v>
      </c>
      <c r="C149" s="65"/>
      <c r="D149" s="146">
        <v>21500</v>
      </c>
      <c r="E149" s="145"/>
      <c r="F149" s="146">
        <f t="shared" si="7"/>
        <v>11154</v>
      </c>
      <c r="G149" s="159">
        <f t="shared" si="8"/>
        <v>8159</v>
      </c>
      <c r="H149" s="155">
        <v>66</v>
      </c>
    </row>
    <row r="150" spans="1:8">
      <c r="A150" s="126">
        <v>140</v>
      </c>
      <c r="B150" s="69">
        <f t="shared" si="6"/>
        <v>31.62</v>
      </c>
      <c r="C150" s="65"/>
      <c r="D150" s="146">
        <v>21500</v>
      </c>
      <c r="E150" s="145"/>
      <c r="F150" s="146">
        <f t="shared" si="7"/>
        <v>11154</v>
      </c>
      <c r="G150" s="159">
        <f t="shared" si="8"/>
        <v>8159</v>
      </c>
      <c r="H150" s="155">
        <v>66</v>
      </c>
    </row>
    <row r="151" spans="1:8">
      <c r="A151" s="126">
        <v>141</v>
      </c>
      <c r="B151" s="69">
        <f t="shared" si="6"/>
        <v>31.63</v>
      </c>
      <c r="C151" s="65"/>
      <c r="D151" s="146">
        <v>21500</v>
      </c>
      <c r="E151" s="145"/>
      <c r="F151" s="146">
        <f t="shared" si="7"/>
        <v>11150</v>
      </c>
      <c r="G151" s="159">
        <f t="shared" si="8"/>
        <v>8157</v>
      </c>
      <c r="H151" s="155">
        <v>66</v>
      </c>
    </row>
    <row r="152" spans="1:8">
      <c r="A152" s="126">
        <v>142</v>
      </c>
      <c r="B152" s="69">
        <f t="shared" si="6"/>
        <v>31.64</v>
      </c>
      <c r="C152" s="65"/>
      <c r="D152" s="146">
        <v>21500</v>
      </c>
      <c r="E152" s="145"/>
      <c r="F152" s="146">
        <f t="shared" si="7"/>
        <v>11147</v>
      </c>
      <c r="G152" s="159">
        <f t="shared" si="8"/>
        <v>8154</v>
      </c>
      <c r="H152" s="155">
        <v>66</v>
      </c>
    </row>
    <row r="153" spans="1:8">
      <c r="A153" s="126">
        <v>143</v>
      </c>
      <c r="B153" s="69">
        <f t="shared" si="6"/>
        <v>31.65</v>
      </c>
      <c r="C153" s="65"/>
      <c r="D153" s="146">
        <v>21500</v>
      </c>
      <c r="E153" s="145"/>
      <c r="F153" s="146">
        <f t="shared" si="7"/>
        <v>11143</v>
      </c>
      <c r="G153" s="159">
        <f t="shared" si="8"/>
        <v>8152</v>
      </c>
      <c r="H153" s="155">
        <v>66</v>
      </c>
    </row>
    <row r="154" spans="1:8">
      <c r="A154" s="126">
        <v>144</v>
      </c>
      <c r="B154" s="69">
        <f t="shared" si="6"/>
        <v>31.66</v>
      </c>
      <c r="C154" s="65"/>
      <c r="D154" s="146">
        <v>21500</v>
      </c>
      <c r="E154" s="145"/>
      <c r="F154" s="146">
        <f t="shared" si="7"/>
        <v>11140</v>
      </c>
      <c r="G154" s="159">
        <f t="shared" si="8"/>
        <v>8149</v>
      </c>
      <c r="H154" s="155">
        <v>66</v>
      </c>
    </row>
    <row r="155" spans="1:8">
      <c r="A155" s="126">
        <v>145</v>
      </c>
      <c r="B155" s="69">
        <f t="shared" si="6"/>
        <v>31.66</v>
      </c>
      <c r="C155" s="65"/>
      <c r="D155" s="146">
        <v>21500</v>
      </c>
      <c r="E155" s="145"/>
      <c r="F155" s="146">
        <f t="shared" si="7"/>
        <v>11140</v>
      </c>
      <c r="G155" s="159">
        <f t="shared" si="8"/>
        <v>8149</v>
      </c>
      <c r="H155" s="155">
        <v>66</v>
      </c>
    </row>
    <row r="156" spans="1:8">
      <c r="A156" s="126">
        <v>146</v>
      </c>
      <c r="B156" s="69">
        <f t="shared" si="6"/>
        <v>31.67</v>
      </c>
      <c r="C156" s="65"/>
      <c r="D156" s="146">
        <v>21500</v>
      </c>
      <c r="E156" s="145"/>
      <c r="F156" s="146">
        <f t="shared" si="7"/>
        <v>11136</v>
      </c>
      <c r="G156" s="159">
        <f t="shared" si="8"/>
        <v>8147</v>
      </c>
      <c r="H156" s="155">
        <v>66</v>
      </c>
    </row>
    <row r="157" spans="1:8">
      <c r="A157" s="126">
        <v>147</v>
      </c>
      <c r="B157" s="69">
        <f t="shared" si="6"/>
        <v>31.68</v>
      </c>
      <c r="C157" s="65"/>
      <c r="D157" s="146">
        <v>21500</v>
      </c>
      <c r="E157" s="145"/>
      <c r="F157" s="146">
        <f t="shared" si="7"/>
        <v>11133</v>
      </c>
      <c r="G157" s="159">
        <f t="shared" si="8"/>
        <v>8144</v>
      </c>
      <c r="H157" s="155">
        <v>66</v>
      </c>
    </row>
    <row r="158" spans="1:8">
      <c r="A158" s="126">
        <v>148</v>
      </c>
      <c r="B158" s="69">
        <f t="shared" si="6"/>
        <v>31.69</v>
      </c>
      <c r="C158" s="65"/>
      <c r="D158" s="146">
        <v>21500</v>
      </c>
      <c r="E158" s="145"/>
      <c r="F158" s="146">
        <f t="shared" si="7"/>
        <v>11129</v>
      </c>
      <c r="G158" s="159">
        <f t="shared" si="8"/>
        <v>8141</v>
      </c>
      <c r="H158" s="155">
        <v>66</v>
      </c>
    </row>
    <row r="159" spans="1:8">
      <c r="A159" s="126">
        <v>149</v>
      </c>
      <c r="B159" s="69">
        <f t="shared" si="6"/>
        <v>31.69</v>
      </c>
      <c r="C159" s="65"/>
      <c r="D159" s="146">
        <v>21500</v>
      </c>
      <c r="E159" s="145"/>
      <c r="F159" s="146">
        <f t="shared" si="7"/>
        <v>11129</v>
      </c>
      <c r="G159" s="159">
        <f t="shared" si="8"/>
        <v>8141</v>
      </c>
      <c r="H159" s="155">
        <v>66</v>
      </c>
    </row>
    <row r="160" spans="1:8">
      <c r="A160" s="126">
        <v>150</v>
      </c>
      <c r="B160" s="69">
        <f t="shared" si="6"/>
        <v>31.7</v>
      </c>
      <c r="C160" s="65"/>
      <c r="D160" s="146">
        <v>21500</v>
      </c>
      <c r="E160" s="145"/>
      <c r="F160" s="146">
        <f t="shared" si="7"/>
        <v>11126</v>
      </c>
      <c r="G160" s="159">
        <f t="shared" si="8"/>
        <v>8139</v>
      </c>
      <c r="H160" s="155">
        <v>66</v>
      </c>
    </row>
    <row r="161" spans="1:8">
      <c r="A161" s="126">
        <v>151</v>
      </c>
      <c r="B161" s="69">
        <f t="shared" si="6"/>
        <v>31.71</v>
      </c>
      <c r="C161" s="65"/>
      <c r="D161" s="146">
        <v>21500</v>
      </c>
      <c r="E161" s="145"/>
      <c r="F161" s="146">
        <f t="shared" si="7"/>
        <v>11122</v>
      </c>
      <c r="G161" s="159">
        <f t="shared" si="8"/>
        <v>8136</v>
      </c>
      <c r="H161" s="155">
        <v>66</v>
      </c>
    </row>
    <row r="162" spans="1:8">
      <c r="A162" s="126">
        <v>152</v>
      </c>
      <c r="B162" s="69">
        <f t="shared" si="6"/>
        <v>31.72</v>
      </c>
      <c r="C162" s="65"/>
      <c r="D162" s="146">
        <v>21500</v>
      </c>
      <c r="E162" s="145"/>
      <c r="F162" s="146">
        <f t="shared" si="7"/>
        <v>11119</v>
      </c>
      <c r="G162" s="159">
        <f t="shared" si="8"/>
        <v>8134</v>
      </c>
      <c r="H162" s="155">
        <v>66</v>
      </c>
    </row>
    <row r="163" spans="1:8">
      <c r="A163" s="126">
        <v>153</v>
      </c>
      <c r="B163" s="69">
        <f t="shared" si="6"/>
        <v>31.72</v>
      </c>
      <c r="C163" s="65"/>
      <c r="D163" s="146">
        <v>21500</v>
      </c>
      <c r="E163" s="145"/>
      <c r="F163" s="146">
        <f t="shared" si="7"/>
        <v>11119</v>
      </c>
      <c r="G163" s="159">
        <f t="shared" si="8"/>
        <v>8134</v>
      </c>
      <c r="H163" s="155">
        <v>66</v>
      </c>
    </row>
    <row r="164" spans="1:8">
      <c r="A164" s="126">
        <v>154</v>
      </c>
      <c r="B164" s="69">
        <f t="shared" si="6"/>
        <v>31.73</v>
      </c>
      <c r="C164" s="65"/>
      <c r="D164" s="146">
        <v>21500</v>
      </c>
      <c r="E164" s="145"/>
      <c r="F164" s="146">
        <f t="shared" si="7"/>
        <v>11115</v>
      </c>
      <c r="G164" s="159">
        <f t="shared" si="8"/>
        <v>8131</v>
      </c>
      <c r="H164" s="155">
        <v>66</v>
      </c>
    </row>
    <row r="165" spans="1:8">
      <c r="A165" s="126">
        <v>155</v>
      </c>
      <c r="B165" s="69">
        <f t="shared" si="6"/>
        <v>31.74</v>
      </c>
      <c r="C165" s="65"/>
      <c r="D165" s="146">
        <v>21500</v>
      </c>
      <c r="E165" s="145"/>
      <c r="F165" s="146">
        <f t="shared" si="7"/>
        <v>11112</v>
      </c>
      <c r="G165" s="159">
        <f t="shared" si="8"/>
        <v>8129</v>
      </c>
      <c r="H165" s="155">
        <v>66</v>
      </c>
    </row>
    <row r="166" spans="1:8">
      <c r="A166" s="126">
        <v>156</v>
      </c>
      <c r="B166" s="69">
        <f t="shared" si="6"/>
        <v>31.75</v>
      </c>
      <c r="C166" s="65"/>
      <c r="D166" s="146">
        <v>21500</v>
      </c>
      <c r="E166" s="145"/>
      <c r="F166" s="146">
        <f t="shared" si="7"/>
        <v>11108</v>
      </c>
      <c r="G166" s="159">
        <f t="shared" si="8"/>
        <v>8126</v>
      </c>
      <c r="H166" s="155">
        <v>66</v>
      </c>
    </row>
    <row r="167" spans="1:8">
      <c r="A167" s="126">
        <v>157</v>
      </c>
      <c r="B167" s="69">
        <f t="shared" si="6"/>
        <v>31.75</v>
      </c>
      <c r="C167" s="65"/>
      <c r="D167" s="146">
        <v>21500</v>
      </c>
      <c r="E167" s="145"/>
      <c r="F167" s="146">
        <f t="shared" si="7"/>
        <v>11108</v>
      </c>
      <c r="G167" s="159">
        <f t="shared" si="8"/>
        <v>8126</v>
      </c>
      <c r="H167" s="155">
        <v>66</v>
      </c>
    </row>
    <row r="168" spans="1:8">
      <c r="A168" s="126">
        <v>158</v>
      </c>
      <c r="B168" s="69">
        <f t="shared" si="6"/>
        <v>31.76</v>
      </c>
      <c r="C168" s="65"/>
      <c r="D168" s="146">
        <v>21500</v>
      </c>
      <c r="E168" s="145"/>
      <c r="F168" s="146">
        <f t="shared" si="7"/>
        <v>11105</v>
      </c>
      <c r="G168" s="159">
        <f t="shared" si="8"/>
        <v>8123</v>
      </c>
      <c r="H168" s="155">
        <v>66</v>
      </c>
    </row>
    <row r="169" spans="1:8">
      <c r="A169" s="126">
        <v>159</v>
      </c>
      <c r="B169" s="69">
        <f t="shared" si="6"/>
        <v>31.77</v>
      </c>
      <c r="C169" s="65"/>
      <c r="D169" s="146">
        <v>21500</v>
      </c>
      <c r="E169" s="145"/>
      <c r="F169" s="146">
        <f t="shared" si="7"/>
        <v>11101</v>
      </c>
      <c r="G169" s="159">
        <f t="shared" si="8"/>
        <v>8121</v>
      </c>
      <c r="H169" s="155">
        <v>66</v>
      </c>
    </row>
    <row r="170" spans="1:8">
      <c r="A170" s="126">
        <v>160</v>
      </c>
      <c r="B170" s="69">
        <f t="shared" si="6"/>
        <v>31.77</v>
      </c>
      <c r="C170" s="65"/>
      <c r="D170" s="146">
        <v>21500</v>
      </c>
      <c r="E170" s="145"/>
      <c r="F170" s="146">
        <f t="shared" si="7"/>
        <v>11101</v>
      </c>
      <c r="G170" s="159">
        <f t="shared" si="8"/>
        <v>8121</v>
      </c>
      <c r="H170" s="155">
        <v>66</v>
      </c>
    </row>
    <row r="171" spans="1:8">
      <c r="A171" s="126">
        <v>161</v>
      </c>
      <c r="B171" s="69">
        <f t="shared" si="6"/>
        <v>31.78</v>
      </c>
      <c r="C171" s="65"/>
      <c r="D171" s="146">
        <v>21500</v>
      </c>
      <c r="E171" s="145"/>
      <c r="F171" s="146">
        <f t="shared" si="7"/>
        <v>11098</v>
      </c>
      <c r="G171" s="159">
        <f t="shared" si="8"/>
        <v>8118</v>
      </c>
      <c r="H171" s="155">
        <v>66</v>
      </c>
    </row>
    <row r="172" spans="1:8">
      <c r="A172" s="126">
        <v>162</v>
      </c>
      <c r="B172" s="69">
        <f t="shared" si="6"/>
        <v>31.79</v>
      </c>
      <c r="C172" s="65"/>
      <c r="D172" s="146">
        <v>21500</v>
      </c>
      <c r="E172" s="145"/>
      <c r="F172" s="146">
        <f t="shared" si="7"/>
        <v>11095</v>
      </c>
      <c r="G172" s="159">
        <f t="shared" si="8"/>
        <v>8116</v>
      </c>
      <c r="H172" s="155">
        <v>66</v>
      </c>
    </row>
    <row r="173" spans="1:8">
      <c r="A173" s="126">
        <v>163</v>
      </c>
      <c r="B173" s="69">
        <f t="shared" si="6"/>
        <v>31.79</v>
      </c>
      <c r="C173" s="65"/>
      <c r="D173" s="146">
        <v>21500</v>
      </c>
      <c r="E173" s="145"/>
      <c r="F173" s="146">
        <f t="shared" si="7"/>
        <v>11095</v>
      </c>
      <c r="G173" s="159">
        <f t="shared" si="8"/>
        <v>8116</v>
      </c>
      <c r="H173" s="155">
        <v>66</v>
      </c>
    </row>
    <row r="174" spans="1:8">
      <c r="A174" s="126">
        <v>164</v>
      </c>
      <c r="B174" s="69">
        <f t="shared" si="6"/>
        <v>31.8</v>
      </c>
      <c r="C174" s="65"/>
      <c r="D174" s="146">
        <v>21500</v>
      </c>
      <c r="E174" s="145"/>
      <c r="F174" s="146">
        <f t="shared" si="7"/>
        <v>11091</v>
      </c>
      <c r="G174" s="159">
        <f t="shared" si="8"/>
        <v>8113</v>
      </c>
      <c r="H174" s="155">
        <v>66</v>
      </c>
    </row>
    <row r="175" spans="1:8">
      <c r="A175" s="126">
        <v>165</v>
      </c>
      <c r="B175" s="69">
        <f t="shared" si="6"/>
        <v>31.81</v>
      </c>
      <c r="C175" s="65"/>
      <c r="D175" s="146">
        <v>21500</v>
      </c>
      <c r="E175" s="145"/>
      <c r="F175" s="146">
        <f t="shared" si="7"/>
        <v>11088</v>
      </c>
      <c r="G175" s="159">
        <f t="shared" si="8"/>
        <v>8111</v>
      </c>
      <c r="H175" s="155">
        <v>66</v>
      </c>
    </row>
    <row r="176" spans="1:8">
      <c r="A176" s="126">
        <v>166</v>
      </c>
      <c r="B176" s="69">
        <f t="shared" si="6"/>
        <v>31.82</v>
      </c>
      <c r="C176" s="65"/>
      <c r="D176" s="146">
        <v>21500</v>
      </c>
      <c r="E176" s="145"/>
      <c r="F176" s="146">
        <f t="shared" si="7"/>
        <v>11084</v>
      </c>
      <c r="G176" s="159">
        <f t="shared" si="8"/>
        <v>8108</v>
      </c>
      <c r="H176" s="155">
        <v>66</v>
      </c>
    </row>
    <row r="177" spans="1:8">
      <c r="A177" s="126">
        <v>167</v>
      </c>
      <c r="B177" s="69">
        <f t="shared" si="6"/>
        <v>31.82</v>
      </c>
      <c r="C177" s="65"/>
      <c r="D177" s="146">
        <v>21500</v>
      </c>
      <c r="E177" s="145"/>
      <c r="F177" s="146">
        <f t="shared" si="7"/>
        <v>11084</v>
      </c>
      <c r="G177" s="159">
        <f t="shared" si="8"/>
        <v>8108</v>
      </c>
      <c r="H177" s="155">
        <v>66</v>
      </c>
    </row>
    <row r="178" spans="1:8">
      <c r="A178" s="126">
        <v>168</v>
      </c>
      <c r="B178" s="69">
        <f t="shared" si="6"/>
        <v>31.83</v>
      </c>
      <c r="C178" s="65"/>
      <c r="D178" s="146">
        <v>21500</v>
      </c>
      <c r="E178" s="145"/>
      <c r="F178" s="146">
        <f t="shared" si="7"/>
        <v>11081</v>
      </c>
      <c r="G178" s="159">
        <f t="shared" si="8"/>
        <v>8106</v>
      </c>
      <c r="H178" s="155">
        <v>66</v>
      </c>
    </row>
    <row r="179" spans="1:8">
      <c r="A179" s="126">
        <v>169</v>
      </c>
      <c r="B179" s="69">
        <f t="shared" si="6"/>
        <v>31.84</v>
      </c>
      <c r="C179" s="65"/>
      <c r="D179" s="146">
        <v>21500</v>
      </c>
      <c r="E179" s="145"/>
      <c r="F179" s="146">
        <f t="shared" si="7"/>
        <v>11077</v>
      </c>
      <c r="G179" s="159">
        <f t="shared" si="8"/>
        <v>8103</v>
      </c>
      <c r="H179" s="155">
        <v>66</v>
      </c>
    </row>
    <row r="180" spans="1:8">
      <c r="A180" s="126">
        <v>170</v>
      </c>
      <c r="B180" s="69">
        <f t="shared" si="6"/>
        <v>31.84</v>
      </c>
      <c r="C180" s="65"/>
      <c r="D180" s="146">
        <v>21500</v>
      </c>
      <c r="E180" s="145"/>
      <c r="F180" s="146">
        <f t="shared" si="7"/>
        <v>11077</v>
      </c>
      <c r="G180" s="159">
        <f t="shared" si="8"/>
        <v>8103</v>
      </c>
      <c r="H180" s="155">
        <v>66</v>
      </c>
    </row>
    <row r="181" spans="1:8">
      <c r="A181" s="126">
        <v>171</v>
      </c>
      <c r="B181" s="69">
        <f t="shared" si="6"/>
        <v>31.85</v>
      </c>
      <c r="C181" s="65"/>
      <c r="D181" s="146">
        <v>21500</v>
      </c>
      <c r="E181" s="145"/>
      <c r="F181" s="146">
        <f t="shared" si="7"/>
        <v>11074</v>
      </c>
      <c r="G181" s="159">
        <f t="shared" si="8"/>
        <v>8100</v>
      </c>
      <c r="H181" s="155">
        <v>66</v>
      </c>
    </row>
    <row r="182" spans="1:8">
      <c r="A182" s="126">
        <v>172</v>
      </c>
      <c r="B182" s="69">
        <f t="shared" si="6"/>
        <v>31.86</v>
      </c>
      <c r="C182" s="65"/>
      <c r="D182" s="146">
        <v>21500</v>
      </c>
      <c r="E182" s="145"/>
      <c r="F182" s="146">
        <f t="shared" si="7"/>
        <v>11070</v>
      </c>
      <c r="G182" s="159">
        <f t="shared" si="8"/>
        <v>8098</v>
      </c>
      <c r="H182" s="155">
        <v>66</v>
      </c>
    </row>
    <row r="183" spans="1:8">
      <c r="A183" s="126">
        <v>173</v>
      </c>
      <c r="B183" s="69">
        <f t="shared" si="6"/>
        <v>31.86</v>
      </c>
      <c r="C183" s="65"/>
      <c r="D183" s="146">
        <v>21500</v>
      </c>
      <c r="E183" s="145"/>
      <c r="F183" s="146">
        <f t="shared" si="7"/>
        <v>11070</v>
      </c>
      <c r="G183" s="159">
        <f t="shared" si="8"/>
        <v>8098</v>
      </c>
      <c r="H183" s="155">
        <v>66</v>
      </c>
    </row>
    <row r="184" spans="1:8">
      <c r="A184" s="126">
        <v>174</v>
      </c>
      <c r="B184" s="69">
        <f t="shared" si="6"/>
        <v>31.87</v>
      </c>
      <c r="C184" s="65"/>
      <c r="D184" s="146">
        <v>21500</v>
      </c>
      <c r="E184" s="145"/>
      <c r="F184" s="146">
        <f t="shared" si="7"/>
        <v>11067</v>
      </c>
      <c r="G184" s="159">
        <f t="shared" si="8"/>
        <v>8095</v>
      </c>
      <c r="H184" s="155">
        <v>66</v>
      </c>
    </row>
    <row r="185" spans="1:8">
      <c r="A185" s="126">
        <v>175</v>
      </c>
      <c r="B185" s="69">
        <f t="shared" si="6"/>
        <v>31.87</v>
      </c>
      <c r="C185" s="65"/>
      <c r="D185" s="146">
        <v>21500</v>
      </c>
      <c r="E185" s="145"/>
      <c r="F185" s="146">
        <f t="shared" si="7"/>
        <v>11067</v>
      </c>
      <c r="G185" s="159">
        <f t="shared" si="8"/>
        <v>8095</v>
      </c>
      <c r="H185" s="155">
        <v>66</v>
      </c>
    </row>
    <row r="186" spans="1:8">
      <c r="A186" s="126">
        <v>176</v>
      </c>
      <c r="B186" s="69">
        <f t="shared" si="6"/>
        <v>31.88</v>
      </c>
      <c r="C186" s="65"/>
      <c r="D186" s="146">
        <v>21500</v>
      </c>
      <c r="E186" s="145"/>
      <c r="F186" s="146">
        <f t="shared" si="7"/>
        <v>11063</v>
      </c>
      <c r="G186" s="159">
        <f t="shared" si="8"/>
        <v>8093</v>
      </c>
      <c r="H186" s="155">
        <v>66</v>
      </c>
    </row>
    <row r="187" spans="1:8">
      <c r="A187" s="126">
        <v>177</v>
      </c>
      <c r="B187" s="69">
        <f t="shared" si="6"/>
        <v>31.89</v>
      </c>
      <c r="C187" s="65"/>
      <c r="D187" s="146">
        <v>21500</v>
      </c>
      <c r="E187" s="145"/>
      <c r="F187" s="146">
        <f t="shared" si="7"/>
        <v>11060</v>
      </c>
      <c r="G187" s="159">
        <f t="shared" si="8"/>
        <v>8090</v>
      </c>
      <c r="H187" s="155">
        <v>66</v>
      </c>
    </row>
    <row r="188" spans="1:8">
      <c r="A188" s="126">
        <v>178</v>
      </c>
      <c r="B188" s="69">
        <f t="shared" si="6"/>
        <v>31.89</v>
      </c>
      <c r="C188" s="65"/>
      <c r="D188" s="146">
        <v>21500</v>
      </c>
      <c r="E188" s="145"/>
      <c r="F188" s="146">
        <f t="shared" si="7"/>
        <v>11060</v>
      </c>
      <c r="G188" s="159">
        <f t="shared" si="8"/>
        <v>8090</v>
      </c>
      <c r="H188" s="155">
        <v>66</v>
      </c>
    </row>
    <row r="189" spans="1:8">
      <c r="A189" s="126">
        <v>179</v>
      </c>
      <c r="B189" s="69">
        <f t="shared" si="6"/>
        <v>31.9</v>
      </c>
      <c r="C189" s="65"/>
      <c r="D189" s="146">
        <v>21500</v>
      </c>
      <c r="E189" s="145"/>
      <c r="F189" s="146">
        <f t="shared" si="7"/>
        <v>11056</v>
      </c>
      <c r="G189" s="159">
        <f t="shared" si="8"/>
        <v>8088</v>
      </c>
      <c r="H189" s="155">
        <v>66</v>
      </c>
    </row>
    <row r="190" spans="1:8">
      <c r="A190" s="126">
        <v>180</v>
      </c>
      <c r="B190" s="69">
        <f t="shared" si="6"/>
        <v>31.91</v>
      </c>
      <c r="C190" s="65"/>
      <c r="D190" s="146">
        <v>21500</v>
      </c>
      <c r="E190" s="145"/>
      <c r="F190" s="146">
        <f t="shared" si="7"/>
        <v>11053</v>
      </c>
      <c r="G190" s="159">
        <f t="shared" si="8"/>
        <v>8085</v>
      </c>
      <c r="H190" s="155">
        <v>66</v>
      </c>
    </row>
    <row r="191" spans="1:8">
      <c r="A191" s="126">
        <v>181</v>
      </c>
      <c r="B191" s="69">
        <f t="shared" si="6"/>
        <v>31.91</v>
      </c>
      <c r="C191" s="65"/>
      <c r="D191" s="146">
        <v>21500</v>
      </c>
      <c r="E191" s="145"/>
      <c r="F191" s="146">
        <f t="shared" si="7"/>
        <v>11053</v>
      </c>
      <c r="G191" s="159">
        <f t="shared" si="8"/>
        <v>8085</v>
      </c>
      <c r="H191" s="155">
        <v>66</v>
      </c>
    </row>
    <row r="192" spans="1:8">
      <c r="A192" s="126">
        <v>182</v>
      </c>
      <c r="B192" s="69">
        <f t="shared" si="6"/>
        <v>31.92</v>
      </c>
      <c r="C192" s="65"/>
      <c r="D192" s="146">
        <v>21500</v>
      </c>
      <c r="E192" s="145"/>
      <c r="F192" s="146">
        <f t="shared" si="7"/>
        <v>11050</v>
      </c>
      <c r="G192" s="159">
        <f t="shared" si="8"/>
        <v>8083</v>
      </c>
      <c r="H192" s="155">
        <v>66</v>
      </c>
    </row>
    <row r="193" spans="1:8">
      <c r="A193" s="126">
        <v>183</v>
      </c>
      <c r="B193" s="69">
        <f t="shared" si="6"/>
        <v>31.92</v>
      </c>
      <c r="C193" s="65"/>
      <c r="D193" s="146">
        <v>21500</v>
      </c>
      <c r="E193" s="145"/>
      <c r="F193" s="146">
        <f t="shared" si="7"/>
        <v>11050</v>
      </c>
      <c r="G193" s="159">
        <f t="shared" si="8"/>
        <v>8083</v>
      </c>
      <c r="H193" s="155">
        <v>66</v>
      </c>
    </row>
    <row r="194" spans="1:8">
      <c r="A194" s="126">
        <v>184</v>
      </c>
      <c r="B194" s="69">
        <f t="shared" si="6"/>
        <v>31.93</v>
      </c>
      <c r="C194" s="65"/>
      <c r="D194" s="146">
        <v>21500</v>
      </c>
      <c r="E194" s="145"/>
      <c r="F194" s="146">
        <f t="shared" si="7"/>
        <v>11046</v>
      </c>
      <c r="G194" s="159">
        <f t="shared" si="8"/>
        <v>8080</v>
      </c>
      <c r="H194" s="155">
        <v>66</v>
      </c>
    </row>
    <row r="195" spans="1:8">
      <c r="A195" s="126">
        <v>185</v>
      </c>
      <c r="B195" s="69">
        <f t="shared" si="6"/>
        <v>31.94</v>
      </c>
      <c r="C195" s="65"/>
      <c r="D195" s="146">
        <v>21500</v>
      </c>
      <c r="E195" s="145"/>
      <c r="F195" s="146">
        <f t="shared" si="7"/>
        <v>11043</v>
      </c>
      <c r="G195" s="159">
        <f t="shared" si="8"/>
        <v>8078</v>
      </c>
      <c r="H195" s="155">
        <v>66</v>
      </c>
    </row>
    <row r="196" spans="1:8">
      <c r="A196" s="126">
        <v>186</v>
      </c>
      <c r="B196" s="69">
        <f t="shared" si="6"/>
        <v>31.94</v>
      </c>
      <c r="C196" s="65"/>
      <c r="D196" s="146">
        <v>21500</v>
      </c>
      <c r="E196" s="145"/>
      <c r="F196" s="146">
        <f t="shared" si="7"/>
        <v>11043</v>
      </c>
      <c r="G196" s="159">
        <f t="shared" si="8"/>
        <v>8078</v>
      </c>
      <c r="H196" s="155">
        <v>66</v>
      </c>
    </row>
    <row r="197" spans="1:8">
      <c r="A197" s="126">
        <v>187</v>
      </c>
      <c r="B197" s="69">
        <f t="shared" si="6"/>
        <v>31.95</v>
      </c>
      <c r="C197" s="65"/>
      <c r="D197" s="146">
        <v>21500</v>
      </c>
      <c r="E197" s="145"/>
      <c r="F197" s="146">
        <f t="shared" si="7"/>
        <v>11039</v>
      </c>
      <c r="G197" s="159">
        <f t="shared" si="8"/>
        <v>8075</v>
      </c>
      <c r="H197" s="155">
        <v>66</v>
      </c>
    </row>
    <row r="198" spans="1:8">
      <c r="A198" s="126">
        <v>188</v>
      </c>
      <c r="B198" s="69">
        <f t="shared" si="6"/>
        <v>31.96</v>
      </c>
      <c r="C198" s="65"/>
      <c r="D198" s="146">
        <v>21500</v>
      </c>
      <c r="E198" s="145"/>
      <c r="F198" s="146">
        <f t="shared" si="7"/>
        <v>11036</v>
      </c>
      <c r="G198" s="159">
        <f t="shared" si="8"/>
        <v>8073</v>
      </c>
      <c r="H198" s="155">
        <v>66</v>
      </c>
    </row>
    <row r="199" spans="1:8">
      <c r="A199" s="126">
        <v>189</v>
      </c>
      <c r="B199" s="69">
        <f t="shared" si="6"/>
        <v>31.96</v>
      </c>
      <c r="C199" s="65"/>
      <c r="D199" s="146">
        <v>21500</v>
      </c>
      <c r="E199" s="145"/>
      <c r="F199" s="146">
        <f t="shared" si="7"/>
        <v>11036</v>
      </c>
      <c r="G199" s="159">
        <f t="shared" si="8"/>
        <v>8073</v>
      </c>
      <c r="H199" s="155">
        <v>66</v>
      </c>
    </row>
    <row r="200" spans="1:8">
      <c r="A200" s="126">
        <v>190</v>
      </c>
      <c r="B200" s="69">
        <f t="shared" si="6"/>
        <v>31.97</v>
      </c>
      <c r="C200" s="65"/>
      <c r="D200" s="146">
        <v>21500</v>
      </c>
      <c r="E200" s="145"/>
      <c r="F200" s="146">
        <f t="shared" si="7"/>
        <v>11032</v>
      </c>
      <c r="G200" s="159">
        <f t="shared" si="8"/>
        <v>8070</v>
      </c>
      <c r="H200" s="155">
        <v>66</v>
      </c>
    </row>
    <row r="201" spans="1:8">
      <c r="A201" s="126">
        <v>191</v>
      </c>
      <c r="B201" s="69">
        <f t="shared" si="6"/>
        <v>31.97</v>
      </c>
      <c r="C201" s="65"/>
      <c r="D201" s="146">
        <v>21500</v>
      </c>
      <c r="E201" s="145"/>
      <c r="F201" s="146">
        <f t="shared" si="7"/>
        <v>11032</v>
      </c>
      <c r="G201" s="159">
        <f t="shared" si="8"/>
        <v>8070</v>
      </c>
      <c r="H201" s="155">
        <v>66</v>
      </c>
    </row>
    <row r="202" spans="1:8">
      <c r="A202" s="126">
        <v>192</v>
      </c>
      <c r="B202" s="69">
        <f t="shared" si="6"/>
        <v>31.98</v>
      </c>
      <c r="C202" s="65"/>
      <c r="D202" s="146">
        <v>21500</v>
      </c>
      <c r="E202" s="145"/>
      <c r="F202" s="146">
        <f t="shared" si="7"/>
        <v>11029</v>
      </c>
      <c r="G202" s="159">
        <f t="shared" si="8"/>
        <v>8068</v>
      </c>
      <c r="H202" s="155">
        <v>66</v>
      </c>
    </row>
    <row r="203" spans="1:8">
      <c r="A203" s="126">
        <v>193</v>
      </c>
      <c r="B203" s="69">
        <f t="shared" ref="B203:B266" si="9">ROUND(1.12233*LN(A203)+26.078,2)</f>
        <v>31.98</v>
      </c>
      <c r="C203" s="65"/>
      <c r="D203" s="146">
        <v>21500</v>
      </c>
      <c r="E203" s="145"/>
      <c r="F203" s="146">
        <f t="shared" si="7"/>
        <v>11029</v>
      </c>
      <c r="G203" s="159">
        <f t="shared" si="8"/>
        <v>8068</v>
      </c>
      <c r="H203" s="155">
        <v>66</v>
      </c>
    </row>
    <row r="204" spans="1:8">
      <c r="A204" s="126">
        <v>194</v>
      </c>
      <c r="B204" s="69">
        <f t="shared" si="9"/>
        <v>31.99</v>
      </c>
      <c r="C204" s="65"/>
      <c r="D204" s="146">
        <v>21500</v>
      </c>
      <c r="E204" s="145"/>
      <c r="F204" s="146">
        <f t="shared" ref="F204:F267" si="10">ROUND(12*1.3589*(1/B204*D204)+H204,0)</f>
        <v>11026</v>
      </c>
      <c r="G204" s="159">
        <f t="shared" ref="G204:G267" si="11">ROUND(12*(1/B204*D204),0)</f>
        <v>8065</v>
      </c>
      <c r="H204" s="155">
        <v>66</v>
      </c>
    </row>
    <row r="205" spans="1:8">
      <c r="A205" s="126">
        <v>195</v>
      </c>
      <c r="B205" s="69">
        <f t="shared" si="9"/>
        <v>32</v>
      </c>
      <c r="C205" s="65"/>
      <c r="D205" s="146">
        <v>21500</v>
      </c>
      <c r="E205" s="145"/>
      <c r="F205" s="146">
        <f t="shared" si="10"/>
        <v>11022</v>
      </c>
      <c r="G205" s="159">
        <f t="shared" si="11"/>
        <v>8063</v>
      </c>
      <c r="H205" s="155">
        <v>66</v>
      </c>
    </row>
    <row r="206" spans="1:8">
      <c r="A206" s="126">
        <v>196</v>
      </c>
      <c r="B206" s="69">
        <f t="shared" si="9"/>
        <v>32</v>
      </c>
      <c r="C206" s="65"/>
      <c r="D206" s="146">
        <v>21500</v>
      </c>
      <c r="E206" s="145"/>
      <c r="F206" s="146">
        <f t="shared" si="10"/>
        <v>11022</v>
      </c>
      <c r="G206" s="159">
        <f t="shared" si="11"/>
        <v>8063</v>
      </c>
      <c r="H206" s="155">
        <v>66</v>
      </c>
    </row>
    <row r="207" spans="1:8">
      <c r="A207" s="126">
        <v>197</v>
      </c>
      <c r="B207" s="69">
        <f t="shared" si="9"/>
        <v>32.01</v>
      </c>
      <c r="C207" s="65"/>
      <c r="D207" s="146">
        <v>21500</v>
      </c>
      <c r="E207" s="145"/>
      <c r="F207" s="146">
        <f t="shared" si="10"/>
        <v>11019</v>
      </c>
      <c r="G207" s="159">
        <f t="shared" si="11"/>
        <v>8060</v>
      </c>
      <c r="H207" s="155">
        <v>66</v>
      </c>
    </row>
    <row r="208" spans="1:8">
      <c r="A208" s="126">
        <v>198</v>
      </c>
      <c r="B208" s="69">
        <f t="shared" si="9"/>
        <v>32.01</v>
      </c>
      <c r="C208" s="65"/>
      <c r="D208" s="146">
        <v>21500</v>
      </c>
      <c r="E208" s="145"/>
      <c r="F208" s="146">
        <f t="shared" si="10"/>
        <v>11019</v>
      </c>
      <c r="G208" s="159">
        <f t="shared" si="11"/>
        <v>8060</v>
      </c>
      <c r="H208" s="155">
        <v>66</v>
      </c>
    </row>
    <row r="209" spans="1:8">
      <c r="A209" s="126">
        <v>199</v>
      </c>
      <c r="B209" s="69">
        <f t="shared" si="9"/>
        <v>32.020000000000003</v>
      </c>
      <c r="C209" s="65"/>
      <c r="D209" s="146">
        <v>21500</v>
      </c>
      <c r="E209" s="145"/>
      <c r="F209" s="146">
        <f t="shared" si="10"/>
        <v>11015</v>
      </c>
      <c r="G209" s="159">
        <f t="shared" si="11"/>
        <v>8057</v>
      </c>
      <c r="H209" s="155">
        <v>66</v>
      </c>
    </row>
    <row r="210" spans="1:8">
      <c r="A210" s="126">
        <v>200</v>
      </c>
      <c r="B210" s="69">
        <f t="shared" si="9"/>
        <v>32.020000000000003</v>
      </c>
      <c r="C210" s="65"/>
      <c r="D210" s="146">
        <v>21500</v>
      </c>
      <c r="E210" s="145"/>
      <c r="F210" s="146">
        <f t="shared" si="10"/>
        <v>11015</v>
      </c>
      <c r="G210" s="159">
        <f t="shared" si="11"/>
        <v>8057</v>
      </c>
      <c r="H210" s="155">
        <v>66</v>
      </c>
    </row>
    <row r="211" spans="1:8">
      <c r="A211" s="126">
        <v>201</v>
      </c>
      <c r="B211" s="69">
        <f t="shared" si="9"/>
        <v>32.03</v>
      </c>
      <c r="C211" s="65"/>
      <c r="D211" s="146">
        <v>21500</v>
      </c>
      <c r="E211" s="145"/>
      <c r="F211" s="146">
        <f t="shared" si="10"/>
        <v>11012</v>
      </c>
      <c r="G211" s="159">
        <f t="shared" si="11"/>
        <v>8055</v>
      </c>
      <c r="H211" s="155">
        <v>66</v>
      </c>
    </row>
    <row r="212" spans="1:8">
      <c r="A212" s="126">
        <v>202</v>
      </c>
      <c r="B212" s="69">
        <f t="shared" si="9"/>
        <v>32.04</v>
      </c>
      <c r="C212" s="65"/>
      <c r="D212" s="146">
        <v>21500</v>
      </c>
      <c r="E212" s="145"/>
      <c r="F212" s="146">
        <f t="shared" si="10"/>
        <v>11008</v>
      </c>
      <c r="G212" s="159">
        <f t="shared" si="11"/>
        <v>8052</v>
      </c>
      <c r="H212" s="155">
        <v>66</v>
      </c>
    </row>
    <row r="213" spans="1:8">
      <c r="A213" s="126">
        <v>203</v>
      </c>
      <c r="B213" s="69">
        <f t="shared" si="9"/>
        <v>32.04</v>
      </c>
      <c r="C213" s="65"/>
      <c r="D213" s="146">
        <v>21500</v>
      </c>
      <c r="E213" s="145"/>
      <c r="F213" s="146">
        <f t="shared" si="10"/>
        <v>11008</v>
      </c>
      <c r="G213" s="159">
        <f t="shared" si="11"/>
        <v>8052</v>
      </c>
      <c r="H213" s="155">
        <v>66</v>
      </c>
    </row>
    <row r="214" spans="1:8">
      <c r="A214" s="126">
        <v>204</v>
      </c>
      <c r="B214" s="69">
        <f t="shared" si="9"/>
        <v>32.049999999999997</v>
      </c>
      <c r="C214" s="65"/>
      <c r="D214" s="146">
        <v>21500</v>
      </c>
      <c r="E214" s="145"/>
      <c r="F214" s="146">
        <f t="shared" si="10"/>
        <v>11005</v>
      </c>
      <c r="G214" s="159">
        <f t="shared" si="11"/>
        <v>8050</v>
      </c>
      <c r="H214" s="155">
        <v>66</v>
      </c>
    </row>
    <row r="215" spans="1:8">
      <c r="A215" s="126">
        <v>205</v>
      </c>
      <c r="B215" s="69">
        <f t="shared" si="9"/>
        <v>32.049999999999997</v>
      </c>
      <c r="C215" s="65"/>
      <c r="D215" s="146">
        <v>21500</v>
      </c>
      <c r="E215" s="145"/>
      <c r="F215" s="146">
        <f t="shared" si="10"/>
        <v>11005</v>
      </c>
      <c r="G215" s="159">
        <f t="shared" si="11"/>
        <v>8050</v>
      </c>
      <c r="H215" s="155">
        <v>66</v>
      </c>
    </row>
    <row r="216" spans="1:8">
      <c r="A216" s="126">
        <v>206</v>
      </c>
      <c r="B216" s="69">
        <f t="shared" si="9"/>
        <v>32.06</v>
      </c>
      <c r="C216" s="65"/>
      <c r="D216" s="146">
        <v>21500</v>
      </c>
      <c r="E216" s="145"/>
      <c r="F216" s="146">
        <f t="shared" si="10"/>
        <v>11002</v>
      </c>
      <c r="G216" s="159">
        <f t="shared" si="11"/>
        <v>8047</v>
      </c>
      <c r="H216" s="155">
        <v>66</v>
      </c>
    </row>
    <row r="217" spans="1:8">
      <c r="A217" s="126">
        <v>207</v>
      </c>
      <c r="B217" s="69">
        <f t="shared" si="9"/>
        <v>32.06</v>
      </c>
      <c r="C217" s="65"/>
      <c r="D217" s="146">
        <v>21500</v>
      </c>
      <c r="E217" s="145"/>
      <c r="F217" s="146">
        <f t="shared" si="10"/>
        <v>11002</v>
      </c>
      <c r="G217" s="159">
        <f t="shared" si="11"/>
        <v>8047</v>
      </c>
      <c r="H217" s="155">
        <v>66</v>
      </c>
    </row>
    <row r="218" spans="1:8">
      <c r="A218" s="126">
        <v>208</v>
      </c>
      <c r="B218" s="69">
        <f t="shared" si="9"/>
        <v>32.07</v>
      </c>
      <c r="C218" s="65"/>
      <c r="D218" s="146">
        <v>21500</v>
      </c>
      <c r="E218" s="145"/>
      <c r="F218" s="146">
        <f t="shared" si="10"/>
        <v>10998</v>
      </c>
      <c r="G218" s="159">
        <f t="shared" si="11"/>
        <v>8045</v>
      </c>
      <c r="H218" s="155">
        <v>66</v>
      </c>
    </row>
    <row r="219" spans="1:8">
      <c r="A219" s="126">
        <v>209</v>
      </c>
      <c r="B219" s="69">
        <f t="shared" si="9"/>
        <v>32.07</v>
      </c>
      <c r="C219" s="65"/>
      <c r="D219" s="146">
        <v>21500</v>
      </c>
      <c r="E219" s="145"/>
      <c r="F219" s="146">
        <f t="shared" si="10"/>
        <v>10998</v>
      </c>
      <c r="G219" s="159">
        <f t="shared" si="11"/>
        <v>8045</v>
      </c>
      <c r="H219" s="155">
        <v>66</v>
      </c>
    </row>
    <row r="220" spans="1:8">
      <c r="A220" s="126">
        <v>210</v>
      </c>
      <c r="B220" s="69">
        <f t="shared" si="9"/>
        <v>32.08</v>
      </c>
      <c r="C220" s="65"/>
      <c r="D220" s="146">
        <v>21500</v>
      </c>
      <c r="E220" s="145"/>
      <c r="F220" s="146">
        <f t="shared" si="10"/>
        <v>10995</v>
      </c>
      <c r="G220" s="159">
        <f t="shared" si="11"/>
        <v>8042</v>
      </c>
      <c r="H220" s="155">
        <v>66</v>
      </c>
    </row>
    <row r="221" spans="1:8">
      <c r="A221" s="126">
        <v>211</v>
      </c>
      <c r="B221" s="69">
        <f t="shared" si="9"/>
        <v>32.08</v>
      </c>
      <c r="C221" s="65"/>
      <c r="D221" s="146">
        <v>21500</v>
      </c>
      <c r="E221" s="145"/>
      <c r="F221" s="146">
        <f t="shared" si="10"/>
        <v>10995</v>
      </c>
      <c r="G221" s="159">
        <f t="shared" si="11"/>
        <v>8042</v>
      </c>
      <c r="H221" s="155">
        <v>66</v>
      </c>
    </row>
    <row r="222" spans="1:8">
      <c r="A222" s="126">
        <v>212</v>
      </c>
      <c r="B222" s="69">
        <f t="shared" si="9"/>
        <v>32.090000000000003</v>
      </c>
      <c r="C222" s="65"/>
      <c r="D222" s="146">
        <v>21500</v>
      </c>
      <c r="E222" s="145"/>
      <c r="F222" s="146">
        <f t="shared" si="10"/>
        <v>10991</v>
      </c>
      <c r="G222" s="159">
        <f t="shared" si="11"/>
        <v>8040</v>
      </c>
      <c r="H222" s="155">
        <v>66</v>
      </c>
    </row>
    <row r="223" spans="1:8">
      <c r="A223" s="126">
        <v>213</v>
      </c>
      <c r="B223" s="69">
        <f t="shared" si="9"/>
        <v>32.1</v>
      </c>
      <c r="C223" s="65"/>
      <c r="D223" s="146">
        <v>21500</v>
      </c>
      <c r="E223" s="145"/>
      <c r="F223" s="146">
        <f t="shared" si="10"/>
        <v>10988</v>
      </c>
      <c r="G223" s="159">
        <f t="shared" si="11"/>
        <v>8037</v>
      </c>
      <c r="H223" s="155">
        <v>66</v>
      </c>
    </row>
    <row r="224" spans="1:8">
      <c r="A224" s="126">
        <v>214</v>
      </c>
      <c r="B224" s="69">
        <f t="shared" si="9"/>
        <v>32.1</v>
      </c>
      <c r="C224" s="65"/>
      <c r="D224" s="146">
        <v>21500</v>
      </c>
      <c r="E224" s="145"/>
      <c r="F224" s="146">
        <f t="shared" si="10"/>
        <v>10988</v>
      </c>
      <c r="G224" s="159">
        <f t="shared" si="11"/>
        <v>8037</v>
      </c>
      <c r="H224" s="155">
        <v>66</v>
      </c>
    </row>
    <row r="225" spans="1:8">
      <c r="A225" s="126">
        <v>215</v>
      </c>
      <c r="B225" s="69">
        <f t="shared" si="9"/>
        <v>32.11</v>
      </c>
      <c r="C225" s="65"/>
      <c r="D225" s="146">
        <v>21500</v>
      </c>
      <c r="E225" s="145"/>
      <c r="F225" s="146">
        <f t="shared" si="10"/>
        <v>10985</v>
      </c>
      <c r="G225" s="159">
        <f t="shared" si="11"/>
        <v>8035</v>
      </c>
      <c r="H225" s="155">
        <v>66</v>
      </c>
    </row>
    <row r="226" spans="1:8">
      <c r="A226" s="126">
        <v>216</v>
      </c>
      <c r="B226" s="69">
        <f t="shared" si="9"/>
        <v>32.11</v>
      </c>
      <c r="C226" s="65"/>
      <c r="D226" s="146">
        <v>21500</v>
      </c>
      <c r="E226" s="145"/>
      <c r="F226" s="146">
        <f t="shared" si="10"/>
        <v>10985</v>
      </c>
      <c r="G226" s="159">
        <f t="shared" si="11"/>
        <v>8035</v>
      </c>
      <c r="H226" s="155">
        <v>66</v>
      </c>
    </row>
    <row r="227" spans="1:8">
      <c r="A227" s="126">
        <v>217</v>
      </c>
      <c r="B227" s="69">
        <f t="shared" si="9"/>
        <v>32.119999999999997</v>
      </c>
      <c r="C227" s="65"/>
      <c r="D227" s="146">
        <v>21500</v>
      </c>
      <c r="E227" s="145"/>
      <c r="F227" s="146">
        <f t="shared" si="10"/>
        <v>10981</v>
      </c>
      <c r="G227" s="159">
        <f t="shared" si="11"/>
        <v>8032</v>
      </c>
      <c r="H227" s="155">
        <v>66</v>
      </c>
    </row>
    <row r="228" spans="1:8">
      <c r="A228" s="126">
        <v>218</v>
      </c>
      <c r="B228" s="69">
        <f t="shared" si="9"/>
        <v>32.119999999999997</v>
      </c>
      <c r="C228" s="65"/>
      <c r="D228" s="146">
        <v>21500</v>
      </c>
      <c r="E228" s="145"/>
      <c r="F228" s="146">
        <f t="shared" si="10"/>
        <v>10981</v>
      </c>
      <c r="G228" s="159">
        <f t="shared" si="11"/>
        <v>8032</v>
      </c>
      <c r="H228" s="155">
        <v>66</v>
      </c>
    </row>
    <row r="229" spans="1:8">
      <c r="A229" s="126">
        <v>219</v>
      </c>
      <c r="B229" s="69">
        <f t="shared" si="9"/>
        <v>32.130000000000003</v>
      </c>
      <c r="C229" s="65"/>
      <c r="D229" s="146">
        <v>21500</v>
      </c>
      <c r="E229" s="145"/>
      <c r="F229" s="146">
        <f t="shared" si="10"/>
        <v>10978</v>
      </c>
      <c r="G229" s="159">
        <f t="shared" si="11"/>
        <v>8030</v>
      </c>
      <c r="H229" s="155">
        <v>66</v>
      </c>
    </row>
    <row r="230" spans="1:8">
      <c r="A230" s="126">
        <v>220</v>
      </c>
      <c r="B230" s="69">
        <f t="shared" si="9"/>
        <v>32.130000000000003</v>
      </c>
      <c r="C230" s="65"/>
      <c r="D230" s="146">
        <v>21500</v>
      </c>
      <c r="E230" s="145"/>
      <c r="F230" s="146">
        <f t="shared" si="10"/>
        <v>10978</v>
      </c>
      <c r="G230" s="159">
        <f t="shared" si="11"/>
        <v>8030</v>
      </c>
      <c r="H230" s="155">
        <v>66</v>
      </c>
    </row>
    <row r="231" spans="1:8">
      <c r="A231" s="126">
        <v>221</v>
      </c>
      <c r="B231" s="69">
        <f t="shared" si="9"/>
        <v>32.14</v>
      </c>
      <c r="C231" s="65"/>
      <c r="D231" s="146">
        <v>21500</v>
      </c>
      <c r="E231" s="145"/>
      <c r="F231" s="146">
        <f t="shared" si="10"/>
        <v>10974</v>
      </c>
      <c r="G231" s="159">
        <f t="shared" si="11"/>
        <v>8027</v>
      </c>
      <c r="H231" s="155">
        <v>66</v>
      </c>
    </row>
    <row r="232" spans="1:8">
      <c r="A232" s="126">
        <v>222</v>
      </c>
      <c r="B232" s="69">
        <f t="shared" si="9"/>
        <v>32.14</v>
      </c>
      <c r="C232" s="65"/>
      <c r="D232" s="146">
        <v>21500</v>
      </c>
      <c r="E232" s="145"/>
      <c r="F232" s="146">
        <f t="shared" si="10"/>
        <v>10974</v>
      </c>
      <c r="G232" s="159">
        <f t="shared" si="11"/>
        <v>8027</v>
      </c>
      <c r="H232" s="155">
        <v>66</v>
      </c>
    </row>
    <row r="233" spans="1:8">
      <c r="A233" s="126">
        <v>223</v>
      </c>
      <c r="B233" s="69">
        <f t="shared" si="9"/>
        <v>32.15</v>
      </c>
      <c r="C233" s="65"/>
      <c r="D233" s="146">
        <v>21500</v>
      </c>
      <c r="E233" s="145"/>
      <c r="F233" s="146">
        <f t="shared" si="10"/>
        <v>10971</v>
      </c>
      <c r="G233" s="159">
        <f t="shared" si="11"/>
        <v>8025</v>
      </c>
      <c r="H233" s="155">
        <v>66</v>
      </c>
    </row>
    <row r="234" spans="1:8">
      <c r="A234" s="126">
        <v>224</v>
      </c>
      <c r="B234" s="69">
        <f t="shared" si="9"/>
        <v>32.15</v>
      </c>
      <c r="C234" s="65"/>
      <c r="D234" s="146">
        <v>21500</v>
      </c>
      <c r="E234" s="145"/>
      <c r="F234" s="146">
        <f t="shared" si="10"/>
        <v>10971</v>
      </c>
      <c r="G234" s="159">
        <f t="shared" si="11"/>
        <v>8025</v>
      </c>
      <c r="H234" s="155">
        <v>66</v>
      </c>
    </row>
    <row r="235" spans="1:8">
      <c r="A235" s="126">
        <v>225</v>
      </c>
      <c r="B235" s="69">
        <f t="shared" si="9"/>
        <v>32.159999999999997</v>
      </c>
      <c r="C235" s="65"/>
      <c r="D235" s="146">
        <v>21500</v>
      </c>
      <c r="E235" s="145"/>
      <c r="F235" s="146">
        <f t="shared" si="10"/>
        <v>10968</v>
      </c>
      <c r="G235" s="159">
        <f t="shared" si="11"/>
        <v>8022</v>
      </c>
      <c r="H235" s="155">
        <v>66</v>
      </c>
    </row>
    <row r="236" spans="1:8">
      <c r="A236" s="126">
        <v>226</v>
      </c>
      <c r="B236" s="69">
        <f t="shared" si="9"/>
        <v>32.159999999999997</v>
      </c>
      <c r="C236" s="65"/>
      <c r="D236" s="146">
        <v>21500</v>
      </c>
      <c r="E236" s="145"/>
      <c r="F236" s="146">
        <f t="shared" si="10"/>
        <v>10968</v>
      </c>
      <c r="G236" s="159">
        <f t="shared" si="11"/>
        <v>8022</v>
      </c>
      <c r="H236" s="155">
        <v>66</v>
      </c>
    </row>
    <row r="237" spans="1:8">
      <c r="A237" s="126">
        <v>227</v>
      </c>
      <c r="B237" s="69">
        <f t="shared" si="9"/>
        <v>32.17</v>
      </c>
      <c r="C237" s="65"/>
      <c r="D237" s="146">
        <v>21500</v>
      </c>
      <c r="E237" s="145"/>
      <c r="F237" s="146">
        <f t="shared" si="10"/>
        <v>10964</v>
      </c>
      <c r="G237" s="159">
        <f t="shared" si="11"/>
        <v>8020</v>
      </c>
      <c r="H237" s="155">
        <v>66</v>
      </c>
    </row>
    <row r="238" spans="1:8">
      <c r="A238" s="126">
        <v>228</v>
      </c>
      <c r="B238" s="69">
        <f t="shared" si="9"/>
        <v>32.17</v>
      </c>
      <c r="C238" s="65"/>
      <c r="D238" s="146">
        <v>21500</v>
      </c>
      <c r="E238" s="145"/>
      <c r="F238" s="146">
        <f t="shared" si="10"/>
        <v>10964</v>
      </c>
      <c r="G238" s="159">
        <f t="shared" si="11"/>
        <v>8020</v>
      </c>
      <c r="H238" s="155">
        <v>66</v>
      </c>
    </row>
    <row r="239" spans="1:8">
      <c r="A239" s="126">
        <v>229</v>
      </c>
      <c r="B239" s="69">
        <f t="shared" si="9"/>
        <v>32.18</v>
      </c>
      <c r="C239" s="65"/>
      <c r="D239" s="146">
        <v>21500</v>
      </c>
      <c r="E239" s="145"/>
      <c r="F239" s="146">
        <f t="shared" si="10"/>
        <v>10961</v>
      </c>
      <c r="G239" s="159">
        <f t="shared" si="11"/>
        <v>8017</v>
      </c>
      <c r="H239" s="155">
        <v>66</v>
      </c>
    </row>
    <row r="240" spans="1:8">
      <c r="A240" s="126">
        <v>230</v>
      </c>
      <c r="B240" s="69">
        <f t="shared" si="9"/>
        <v>32.18</v>
      </c>
      <c r="C240" s="65"/>
      <c r="D240" s="146">
        <v>21500</v>
      </c>
      <c r="E240" s="145"/>
      <c r="F240" s="146">
        <f t="shared" si="10"/>
        <v>10961</v>
      </c>
      <c r="G240" s="159">
        <f t="shared" si="11"/>
        <v>8017</v>
      </c>
      <c r="H240" s="155">
        <v>66</v>
      </c>
    </row>
    <row r="241" spans="1:8">
      <c r="A241" s="126">
        <v>231</v>
      </c>
      <c r="B241" s="69">
        <f t="shared" si="9"/>
        <v>32.19</v>
      </c>
      <c r="C241" s="65"/>
      <c r="D241" s="146">
        <v>21500</v>
      </c>
      <c r="E241" s="145"/>
      <c r="F241" s="146">
        <f t="shared" si="10"/>
        <v>10957</v>
      </c>
      <c r="G241" s="159">
        <f t="shared" si="11"/>
        <v>8015</v>
      </c>
      <c r="H241" s="155">
        <v>66</v>
      </c>
    </row>
    <row r="242" spans="1:8">
      <c r="A242" s="126">
        <v>232</v>
      </c>
      <c r="B242" s="69">
        <f t="shared" si="9"/>
        <v>32.19</v>
      </c>
      <c r="C242" s="65"/>
      <c r="D242" s="146">
        <v>21500</v>
      </c>
      <c r="E242" s="145"/>
      <c r="F242" s="146">
        <f t="shared" si="10"/>
        <v>10957</v>
      </c>
      <c r="G242" s="159">
        <f t="shared" si="11"/>
        <v>8015</v>
      </c>
      <c r="H242" s="155">
        <v>66</v>
      </c>
    </row>
    <row r="243" spans="1:8">
      <c r="A243" s="126">
        <v>233</v>
      </c>
      <c r="B243" s="69">
        <f t="shared" si="9"/>
        <v>32.200000000000003</v>
      </c>
      <c r="C243" s="65"/>
      <c r="D243" s="146">
        <v>21500</v>
      </c>
      <c r="E243" s="145"/>
      <c r="F243" s="146">
        <f t="shared" si="10"/>
        <v>10954</v>
      </c>
      <c r="G243" s="159">
        <f t="shared" si="11"/>
        <v>8012</v>
      </c>
      <c r="H243" s="155">
        <v>66</v>
      </c>
    </row>
    <row r="244" spans="1:8">
      <c r="A244" s="126">
        <v>234</v>
      </c>
      <c r="B244" s="69">
        <f t="shared" si="9"/>
        <v>32.200000000000003</v>
      </c>
      <c r="C244" s="65"/>
      <c r="D244" s="146">
        <v>21500</v>
      </c>
      <c r="E244" s="145"/>
      <c r="F244" s="146">
        <f t="shared" si="10"/>
        <v>10954</v>
      </c>
      <c r="G244" s="159">
        <f t="shared" si="11"/>
        <v>8012</v>
      </c>
      <c r="H244" s="155">
        <v>66</v>
      </c>
    </row>
    <row r="245" spans="1:8">
      <c r="A245" s="126">
        <v>235</v>
      </c>
      <c r="B245" s="69">
        <f t="shared" si="9"/>
        <v>32.21</v>
      </c>
      <c r="C245" s="65"/>
      <c r="D245" s="146">
        <v>21500</v>
      </c>
      <c r="E245" s="145"/>
      <c r="F245" s="146">
        <f t="shared" si="10"/>
        <v>10951</v>
      </c>
      <c r="G245" s="159">
        <f t="shared" si="11"/>
        <v>8010</v>
      </c>
      <c r="H245" s="155">
        <v>66</v>
      </c>
    </row>
    <row r="246" spans="1:8">
      <c r="A246" s="126">
        <v>236</v>
      </c>
      <c r="B246" s="69">
        <f t="shared" si="9"/>
        <v>32.21</v>
      </c>
      <c r="C246" s="65"/>
      <c r="D246" s="146">
        <v>21500</v>
      </c>
      <c r="E246" s="145"/>
      <c r="F246" s="146">
        <f t="shared" si="10"/>
        <v>10951</v>
      </c>
      <c r="G246" s="159">
        <f t="shared" si="11"/>
        <v>8010</v>
      </c>
      <c r="H246" s="155">
        <v>66</v>
      </c>
    </row>
    <row r="247" spans="1:8">
      <c r="A247" s="126">
        <v>237</v>
      </c>
      <c r="B247" s="69">
        <f t="shared" si="9"/>
        <v>32.21</v>
      </c>
      <c r="C247" s="65"/>
      <c r="D247" s="146">
        <v>21500</v>
      </c>
      <c r="E247" s="145"/>
      <c r="F247" s="146">
        <f t="shared" si="10"/>
        <v>10951</v>
      </c>
      <c r="G247" s="159">
        <f t="shared" si="11"/>
        <v>8010</v>
      </c>
      <c r="H247" s="155">
        <v>66</v>
      </c>
    </row>
    <row r="248" spans="1:8">
      <c r="A248" s="126">
        <v>238</v>
      </c>
      <c r="B248" s="69">
        <f t="shared" si="9"/>
        <v>32.22</v>
      </c>
      <c r="C248" s="65"/>
      <c r="D248" s="146">
        <v>21500</v>
      </c>
      <c r="E248" s="145"/>
      <c r="F248" s="146">
        <f t="shared" si="10"/>
        <v>10947</v>
      </c>
      <c r="G248" s="159">
        <f t="shared" si="11"/>
        <v>8007</v>
      </c>
      <c r="H248" s="155">
        <v>66</v>
      </c>
    </row>
    <row r="249" spans="1:8">
      <c r="A249" s="126">
        <v>239</v>
      </c>
      <c r="B249" s="69">
        <f t="shared" si="9"/>
        <v>32.22</v>
      </c>
      <c r="C249" s="65"/>
      <c r="D249" s="146">
        <v>21500</v>
      </c>
      <c r="E249" s="145"/>
      <c r="F249" s="146">
        <f t="shared" si="10"/>
        <v>10947</v>
      </c>
      <c r="G249" s="159">
        <f t="shared" si="11"/>
        <v>8007</v>
      </c>
      <c r="H249" s="155">
        <v>66</v>
      </c>
    </row>
    <row r="250" spans="1:8">
      <c r="A250" s="126">
        <v>240</v>
      </c>
      <c r="B250" s="69">
        <f t="shared" si="9"/>
        <v>32.229999999999997</v>
      </c>
      <c r="C250" s="65"/>
      <c r="D250" s="146">
        <v>21500</v>
      </c>
      <c r="E250" s="145"/>
      <c r="F250" s="146">
        <f t="shared" si="10"/>
        <v>10944</v>
      </c>
      <c r="G250" s="159">
        <f t="shared" si="11"/>
        <v>8005</v>
      </c>
      <c r="H250" s="155">
        <v>66</v>
      </c>
    </row>
    <row r="251" spans="1:8">
      <c r="A251" s="126">
        <v>241</v>
      </c>
      <c r="B251" s="69">
        <f t="shared" si="9"/>
        <v>32.229999999999997</v>
      </c>
      <c r="C251" s="65"/>
      <c r="D251" s="146">
        <v>21500</v>
      </c>
      <c r="E251" s="145"/>
      <c r="F251" s="146">
        <f t="shared" si="10"/>
        <v>10944</v>
      </c>
      <c r="G251" s="159">
        <f t="shared" si="11"/>
        <v>8005</v>
      </c>
      <c r="H251" s="155">
        <v>66</v>
      </c>
    </row>
    <row r="252" spans="1:8">
      <c r="A252" s="126">
        <v>242</v>
      </c>
      <c r="B252" s="69">
        <f t="shared" si="9"/>
        <v>32.24</v>
      </c>
      <c r="C252" s="65"/>
      <c r="D252" s="146">
        <v>21500</v>
      </c>
      <c r="E252" s="145"/>
      <c r="F252" s="146">
        <f t="shared" si="10"/>
        <v>10941</v>
      </c>
      <c r="G252" s="159">
        <f t="shared" si="11"/>
        <v>8002</v>
      </c>
      <c r="H252" s="155">
        <v>66</v>
      </c>
    </row>
    <row r="253" spans="1:8">
      <c r="A253" s="126">
        <v>243</v>
      </c>
      <c r="B253" s="69">
        <f t="shared" si="9"/>
        <v>32.24</v>
      </c>
      <c r="C253" s="65"/>
      <c r="D253" s="146">
        <v>21500</v>
      </c>
      <c r="E253" s="145"/>
      <c r="F253" s="146">
        <f t="shared" si="10"/>
        <v>10941</v>
      </c>
      <c r="G253" s="159">
        <f t="shared" si="11"/>
        <v>8002</v>
      </c>
      <c r="H253" s="155">
        <v>66</v>
      </c>
    </row>
    <row r="254" spans="1:8">
      <c r="A254" s="126">
        <v>244</v>
      </c>
      <c r="B254" s="69">
        <f t="shared" si="9"/>
        <v>32.25</v>
      </c>
      <c r="C254" s="65"/>
      <c r="D254" s="146">
        <v>21500</v>
      </c>
      <c r="E254" s="145"/>
      <c r="F254" s="146">
        <f t="shared" si="10"/>
        <v>10937</v>
      </c>
      <c r="G254" s="159">
        <f t="shared" si="11"/>
        <v>8000</v>
      </c>
      <c r="H254" s="155">
        <v>66</v>
      </c>
    </row>
    <row r="255" spans="1:8">
      <c r="A255" s="126">
        <v>245</v>
      </c>
      <c r="B255" s="69">
        <f t="shared" si="9"/>
        <v>32.25</v>
      </c>
      <c r="C255" s="65"/>
      <c r="D255" s="146">
        <v>21500</v>
      </c>
      <c r="E255" s="145"/>
      <c r="F255" s="146">
        <f t="shared" si="10"/>
        <v>10937</v>
      </c>
      <c r="G255" s="159">
        <f t="shared" si="11"/>
        <v>8000</v>
      </c>
      <c r="H255" s="155">
        <v>66</v>
      </c>
    </row>
    <row r="256" spans="1:8">
      <c r="A256" s="126">
        <v>246</v>
      </c>
      <c r="B256" s="69">
        <f t="shared" si="9"/>
        <v>32.26</v>
      </c>
      <c r="C256" s="65"/>
      <c r="D256" s="146">
        <v>21500</v>
      </c>
      <c r="E256" s="145"/>
      <c r="F256" s="146">
        <f t="shared" si="10"/>
        <v>10934</v>
      </c>
      <c r="G256" s="159">
        <f t="shared" si="11"/>
        <v>7998</v>
      </c>
      <c r="H256" s="155">
        <v>66</v>
      </c>
    </row>
    <row r="257" spans="1:8">
      <c r="A257" s="126">
        <v>247</v>
      </c>
      <c r="B257" s="69">
        <f t="shared" si="9"/>
        <v>32.26</v>
      </c>
      <c r="C257" s="65"/>
      <c r="D257" s="146">
        <v>21500</v>
      </c>
      <c r="E257" s="145"/>
      <c r="F257" s="146">
        <f t="shared" si="10"/>
        <v>10934</v>
      </c>
      <c r="G257" s="159">
        <f t="shared" si="11"/>
        <v>7998</v>
      </c>
      <c r="H257" s="155">
        <v>66</v>
      </c>
    </row>
    <row r="258" spans="1:8">
      <c r="A258" s="126">
        <v>248</v>
      </c>
      <c r="B258" s="69">
        <f t="shared" si="9"/>
        <v>32.270000000000003</v>
      </c>
      <c r="C258" s="65"/>
      <c r="D258" s="146">
        <v>21500</v>
      </c>
      <c r="E258" s="145"/>
      <c r="F258" s="146">
        <f t="shared" si="10"/>
        <v>10930</v>
      </c>
      <c r="G258" s="159">
        <f t="shared" si="11"/>
        <v>7995</v>
      </c>
      <c r="H258" s="155">
        <v>66</v>
      </c>
    </row>
    <row r="259" spans="1:8">
      <c r="A259" s="126">
        <v>249</v>
      </c>
      <c r="B259" s="69">
        <f t="shared" si="9"/>
        <v>32.270000000000003</v>
      </c>
      <c r="C259" s="65"/>
      <c r="D259" s="146">
        <v>21500</v>
      </c>
      <c r="E259" s="145"/>
      <c r="F259" s="146">
        <f t="shared" si="10"/>
        <v>10930</v>
      </c>
      <c r="G259" s="159">
        <f t="shared" si="11"/>
        <v>7995</v>
      </c>
      <c r="H259" s="155">
        <v>66</v>
      </c>
    </row>
    <row r="260" spans="1:8">
      <c r="A260" s="126">
        <v>250</v>
      </c>
      <c r="B260" s="69">
        <f t="shared" si="9"/>
        <v>32.270000000000003</v>
      </c>
      <c r="C260" s="65"/>
      <c r="D260" s="146">
        <v>21500</v>
      </c>
      <c r="E260" s="145"/>
      <c r="F260" s="146">
        <f t="shared" si="10"/>
        <v>10930</v>
      </c>
      <c r="G260" s="159">
        <f t="shared" si="11"/>
        <v>7995</v>
      </c>
      <c r="H260" s="155">
        <v>66</v>
      </c>
    </row>
    <row r="261" spans="1:8">
      <c r="A261" s="126">
        <v>251</v>
      </c>
      <c r="B261" s="69">
        <f t="shared" si="9"/>
        <v>32.28</v>
      </c>
      <c r="C261" s="65"/>
      <c r="D261" s="146">
        <v>21500</v>
      </c>
      <c r="E261" s="145"/>
      <c r="F261" s="146">
        <f t="shared" si="10"/>
        <v>10927</v>
      </c>
      <c r="G261" s="159">
        <f t="shared" si="11"/>
        <v>7993</v>
      </c>
      <c r="H261" s="155">
        <v>66</v>
      </c>
    </row>
    <row r="262" spans="1:8">
      <c r="A262" s="126">
        <v>252</v>
      </c>
      <c r="B262" s="69">
        <f t="shared" si="9"/>
        <v>32.28</v>
      </c>
      <c r="C262" s="65"/>
      <c r="D262" s="146">
        <v>21500</v>
      </c>
      <c r="E262" s="145"/>
      <c r="F262" s="146">
        <f t="shared" si="10"/>
        <v>10927</v>
      </c>
      <c r="G262" s="159">
        <f t="shared" si="11"/>
        <v>7993</v>
      </c>
      <c r="H262" s="155">
        <v>66</v>
      </c>
    </row>
    <row r="263" spans="1:8">
      <c r="A263" s="126">
        <v>253</v>
      </c>
      <c r="B263" s="69">
        <f t="shared" si="9"/>
        <v>32.29</v>
      </c>
      <c r="C263" s="65"/>
      <c r="D263" s="146">
        <v>21500</v>
      </c>
      <c r="E263" s="145"/>
      <c r="F263" s="146">
        <f t="shared" si="10"/>
        <v>10924</v>
      </c>
      <c r="G263" s="159">
        <f t="shared" si="11"/>
        <v>7990</v>
      </c>
      <c r="H263" s="155">
        <v>66</v>
      </c>
    </row>
    <row r="264" spans="1:8">
      <c r="A264" s="126">
        <v>254</v>
      </c>
      <c r="B264" s="69">
        <f t="shared" si="9"/>
        <v>32.29</v>
      </c>
      <c r="C264" s="65"/>
      <c r="D264" s="146">
        <v>21500</v>
      </c>
      <c r="E264" s="145"/>
      <c r="F264" s="146">
        <f t="shared" si="10"/>
        <v>10924</v>
      </c>
      <c r="G264" s="159">
        <f t="shared" si="11"/>
        <v>7990</v>
      </c>
      <c r="H264" s="155">
        <v>66</v>
      </c>
    </row>
    <row r="265" spans="1:8">
      <c r="A265" s="126">
        <v>255</v>
      </c>
      <c r="B265" s="69">
        <f t="shared" si="9"/>
        <v>32.299999999999997</v>
      </c>
      <c r="C265" s="65"/>
      <c r="D265" s="146">
        <v>21500</v>
      </c>
      <c r="E265" s="145"/>
      <c r="F265" s="146">
        <f t="shared" si="10"/>
        <v>10920</v>
      </c>
      <c r="G265" s="159">
        <f t="shared" si="11"/>
        <v>7988</v>
      </c>
      <c r="H265" s="155">
        <v>66</v>
      </c>
    </row>
    <row r="266" spans="1:8">
      <c r="A266" s="126">
        <v>256</v>
      </c>
      <c r="B266" s="69">
        <f t="shared" si="9"/>
        <v>32.299999999999997</v>
      </c>
      <c r="C266" s="65"/>
      <c r="D266" s="146">
        <v>21500</v>
      </c>
      <c r="E266" s="145"/>
      <c r="F266" s="146">
        <f t="shared" si="10"/>
        <v>10920</v>
      </c>
      <c r="G266" s="159">
        <f t="shared" si="11"/>
        <v>7988</v>
      </c>
      <c r="H266" s="155">
        <v>66</v>
      </c>
    </row>
    <row r="267" spans="1:8">
      <c r="A267" s="126">
        <v>257</v>
      </c>
      <c r="B267" s="69">
        <f t="shared" ref="B267:B310" si="12">ROUND(1.12233*LN(A267)+26.078,2)</f>
        <v>32.31</v>
      </c>
      <c r="C267" s="65"/>
      <c r="D267" s="146">
        <v>21500</v>
      </c>
      <c r="E267" s="145"/>
      <c r="F267" s="146">
        <f t="shared" si="10"/>
        <v>10917</v>
      </c>
      <c r="G267" s="159">
        <f t="shared" si="11"/>
        <v>7985</v>
      </c>
      <c r="H267" s="155">
        <v>66</v>
      </c>
    </row>
    <row r="268" spans="1:8">
      <c r="A268" s="126">
        <v>258</v>
      </c>
      <c r="B268" s="69">
        <f t="shared" si="12"/>
        <v>32.31</v>
      </c>
      <c r="C268" s="65"/>
      <c r="D268" s="146">
        <v>21500</v>
      </c>
      <c r="E268" s="145"/>
      <c r="F268" s="146">
        <f t="shared" ref="F268:F310" si="13">ROUND(12*1.3589*(1/B268*D268)+H268,0)</f>
        <v>10917</v>
      </c>
      <c r="G268" s="159">
        <f t="shared" ref="G268:G310" si="14">ROUND(12*(1/B268*D268),0)</f>
        <v>7985</v>
      </c>
      <c r="H268" s="155">
        <v>66</v>
      </c>
    </row>
    <row r="269" spans="1:8">
      <c r="A269" s="126">
        <v>259</v>
      </c>
      <c r="B269" s="69">
        <f t="shared" si="12"/>
        <v>32.31</v>
      </c>
      <c r="C269" s="65"/>
      <c r="D269" s="146">
        <v>21500</v>
      </c>
      <c r="E269" s="145"/>
      <c r="F269" s="146">
        <f t="shared" si="13"/>
        <v>10917</v>
      </c>
      <c r="G269" s="159">
        <f t="shared" si="14"/>
        <v>7985</v>
      </c>
      <c r="H269" s="155">
        <v>66</v>
      </c>
    </row>
    <row r="270" spans="1:8">
      <c r="A270" s="126">
        <v>260</v>
      </c>
      <c r="B270" s="69">
        <f t="shared" si="12"/>
        <v>32.32</v>
      </c>
      <c r="C270" s="65"/>
      <c r="D270" s="146">
        <v>21500</v>
      </c>
      <c r="E270" s="145"/>
      <c r="F270" s="146">
        <f t="shared" si="13"/>
        <v>10914</v>
      </c>
      <c r="G270" s="159">
        <f t="shared" si="14"/>
        <v>7983</v>
      </c>
      <c r="H270" s="155">
        <v>66</v>
      </c>
    </row>
    <row r="271" spans="1:8">
      <c r="A271" s="126">
        <v>261</v>
      </c>
      <c r="B271" s="69">
        <f t="shared" si="12"/>
        <v>32.32</v>
      </c>
      <c r="C271" s="65"/>
      <c r="D271" s="146">
        <v>21500</v>
      </c>
      <c r="E271" s="145"/>
      <c r="F271" s="146">
        <f t="shared" si="13"/>
        <v>10914</v>
      </c>
      <c r="G271" s="159">
        <f t="shared" si="14"/>
        <v>7983</v>
      </c>
      <c r="H271" s="155">
        <v>66</v>
      </c>
    </row>
    <row r="272" spans="1:8">
      <c r="A272" s="126">
        <v>262</v>
      </c>
      <c r="B272" s="69">
        <f t="shared" si="12"/>
        <v>32.33</v>
      </c>
      <c r="C272" s="65"/>
      <c r="D272" s="146">
        <v>21500</v>
      </c>
      <c r="E272" s="145"/>
      <c r="F272" s="146">
        <f t="shared" si="13"/>
        <v>10910</v>
      </c>
      <c r="G272" s="159">
        <f t="shared" si="14"/>
        <v>7980</v>
      </c>
      <c r="H272" s="155">
        <v>66</v>
      </c>
    </row>
    <row r="273" spans="1:8">
      <c r="A273" s="126">
        <v>263</v>
      </c>
      <c r="B273" s="69">
        <f t="shared" si="12"/>
        <v>32.33</v>
      </c>
      <c r="C273" s="65"/>
      <c r="D273" s="146">
        <v>21500</v>
      </c>
      <c r="E273" s="145"/>
      <c r="F273" s="146">
        <f t="shared" si="13"/>
        <v>10910</v>
      </c>
      <c r="G273" s="159">
        <f t="shared" si="14"/>
        <v>7980</v>
      </c>
      <c r="H273" s="155">
        <v>66</v>
      </c>
    </row>
    <row r="274" spans="1:8">
      <c r="A274" s="126">
        <v>264</v>
      </c>
      <c r="B274" s="69">
        <f t="shared" si="12"/>
        <v>32.340000000000003</v>
      </c>
      <c r="C274" s="65"/>
      <c r="D274" s="146">
        <v>21500</v>
      </c>
      <c r="E274" s="145"/>
      <c r="F274" s="146">
        <f t="shared" si="13"/>
        <v>10907</v>
      </c>
      <c r="G274" s="159">
        <f t="shared" si="14"/>
        <v>7978</v>
      </c>
      <c r="H274" s="155">
        <v>66</v>
      </c>
    </row>
    <row r="275" spans="1:8">
      <c r="A275" s="126">
        <v>265</v>
      </c>
      <c r="B275" s="69">
        <f t="shared" si="12"/>
        <v>32.340000000000003</v>
      </c>
      <c r="C275" s="65"/>
      <c r="D275" s="146">
        <v>21500</v>
      </c>
      <c r="E275" s="145"/>
      <c r="F275" s="146">
        <f t="shared" si="13"/>
        <v>10907</v>
      </c>
      <c r="G275" s="159">
        <f t="shared" si="14"/>
        <v>7978</v>
      </c>
      <c r="H275" s="155">
        <v>66</v>
      </c>
    </row>
    <row r="276" spans="1:8">
      <c r="A276" s="126">
        <v>266</v>
      </c>
      <c r="B276" s="69">
        <f t="shared" si="12"/>
        <v>32.340000000000003</v>
      </c>
      <c r="C276" s="65"/>
      <c r="D276" s="146">
        <v>21500</v>
      </c>
      <c r="E276" s="145"/>
      <c r="F276" s="146">
        <f t="shared" si="13"/>
        <v>10907</v>
      </c>
      <c r="G276" s="159">
        <f t="shared" si="14"/>
        <v>7978</v>
      </c>
      <c r="H276" s="155">
        <v>66</v>
      </c>
    </row>
    <row r="277" spans="1:8">
      <c r="A277" s="126">
        <v>267</v>
      </c>
      <c r="B277" s="69">
        <f t="shared" si="12"/>
        <v>32.35</v>
      </c>
      <c r="C277" s="65"/>
      <c r="D277" s="146">
        <v>21500</v>
      </c>
      <c r="E277" s="145"/>
      <c r="F277" s="146">
        <f t="shared" si="13"/>
        <v>10904</v>
      </c>
      <c r="G277" s="159">
        <f t="shared" si="14"/>
        <v>7975</v>
      </c>
      <c r="H277" s="155">
        <v>66</v>
      </c>
    </row>
    <row r="278" spans="1:8">
      <c r="A278" s="126">
        <v>268</v>
      </c>
      <c r="B278" s="69">
        <f t="shared" si="12"/>
        <v>32.35</v>
      </c>
      <c r="C278" s="65"/>
      <c r="D278" s="146">
        <v>21500</v>
      </c>
      <c r="E278" s="145"/>
      <c r="F278" s="146">
        <f t="shared" si="13"/>
        <v>10904</v>
      </c>
      <c r="G278" s="159">
        <f t="shared" si="14"/>
        <v>7975</v>
      </c>
      <c r="H278" s="155">
        <v>66</v>
      </c>
    </row>
    <row r="279" spans="1:8">
      <c r="A279" s="126">
        <v>269</v>
      </c>
      <c r="B279" s="69">
        <f t="shared" si="12"/>
        <v>32.36</v>
      </c>
      <c r="C279" s="65"/>
      <c r="D279" s="146">
        <v>21500</v>
      </c>
      <c r="E279" s="145"/>
      <c r="F279" s="146">
        <f t="shared" si="13"/>
        <v>10900</v>
      </c>
      <c r="G279" s="159">
        <f t="shared" si="14"/>
        <v>7973</v>
      </c>
      <c r="H279" s="155">
        <v>66</v>
      </c>
    </row>
    <row r="280" spans="1:8">
      <c r="A280" s="126">
        <v>270</v>
      </c>
      <c r="B280" s="69">
        <f t="shared" si="12"/>
        <v>32.36</v>
      </c>
      <c r="C280" s="65"/>
      <c r="D280" s="146">
        <v>21500</v>
      </c>
      <c r="E280" s="145"/>
      <c r="F280" s="146">
        <f t="shared" si="13"/>
        <v>10900</v>
      </c>
      <c r="G280" s="159">
        <f t="shared" si="14"/>
        <v>7973</v>
      </c>
      <c r="H280" s="155">
        <v>66</v>
      </c>
    </row>
    <row r="281" spans="1:8">
      <c r="A281" s="126">
        <v>271</v>
      </c>
      <c r="B281" s="69">
        <f t="shared" si="12"/>
        <v>32.369999999999997</v>
      </c>
      <c r="C281" s="65"/>
      <c r="D281" s="146">
        <v>21500</v>
      </c>
      <c r="E281" s="145"/>
      <c r="F281" s="146">
        <f t="shared" si="13"/>
        <v>10897</v>
      </c>
      <c r="G281" s="159">
        <f t="shared" si="14"/>
        <v>7970</v>
      </c>
      <c r="H281" s="155">
        <v>66</v>
      </c>
    </row>
    <row r="282" spans="1:8">
      <c r="A282" s="126">
        <v>272</v>
      </c>
      <c r="B282" s="69">
        <f t="shared" si="12"/>
        <v>32.369999999999997</v>
      </c>
      <c r="C282" s="65"/>
      <c r="D282" s="146">
        <v>21500</v>
      </c>
      <c r="E282" s="145"/>
      <c r="F282" s="146">
        <f t="shared" si="13"/>
        <v>10897</v>
      </c>
      <c r="G282" s="159">
        <f t="shared" si="14"/>
        <v>7970</v>
      </c>
      <c r="H282" s="155">
        <v>66</v>
      </c>
    </row>
    <row r="283" spans="1:8">
      <c r="A283" s="126">
        <v>273</v>
      </c>
      <c r="B283" s="69">
        <f t="shared" si="12"/>
        <v>32.369999999999997</v>
      </c>
      <c r="C283" s="65"/>
      <c r="D283" s="146">
        <v>21500</v>
      </c>
      <c r="E283" s="145"/>
      <c r="F283" s="146">
        <f t="shared" si="13"/>
        <v>10897</v>
      </c>
      <c r="G283" s="159">
        <f t="shared" si="14"/>
        <v>7970</v>
      </c>
      <c r="H283" s="155">
        <v>66</v>
      </c>
    </row>
    <row r="284" spans="1:8">
      <c r="A284" s="126">
        <v>274</v>
      </c>
      <c r="B284" s="69">
        <f t="shared" si="12"/>
        <v>32.380000000000003</v>
      </c>
      <c r="C284" s="65"/>
      <c r="D284" s="146">
        <v>21500</v>
      </c>
      <c r="E284" s="145"/>
      <c r="F284" s="146">
        <f t="shared" si="13"/>
        <v>10894</v>
      </c>
      <c r="G284" s="159">
        <f t="shared" si="14"/>
        <v>7968</v>
      </c>
      <c r="H284" s="155">
        <v>66</v>
      </c>
    </row>
    <row r="285" spans="1:8">
      <c r="A285" s="126">
        <v>275</v>
      </c>
      <c r="B285" s="69">
        <f t="shared" si="12"/>
        <v>32.380000000000003</v>
      </c>
      <c r="C285" s="65"/>
      <c r="D285" s="146">
        <v>21500</v>
      </c>
      <c r="E285" s="145"/>
      <c r="F285" s="146">
        <f t="shared" si="13"/>
        <v>10894</v>
      </c>
      <c r="G285" s="159">
        <f t="shared" si="14"/>
        <v>7968</v>
      </c>
      <c r="H285" s="155">
        <v>66</v>
      </c>
    </row>
    <row r="286" spans="1:8">
      <c r="A286" s="126">
        <v>276</v>
      </c>
      <c r="B286" s="69">
        <f t="shared" si="12"/>
        <v>32.39</v>
      </c>
      <c r="C286" s="65"/>
      <c r="D286" s="146">
        <v>21500</v>
      </c>
      <c r="E286" s="145"/>
      <c r="F286" s="146">
        <f t="shared" si="13"/>
        <v>10890</v>
      </c>
      <c r="G286" s="159">
        <f t="shared" si="14"/>
        <v>7965</v>
      </c>
      <c r="H286" s="155">
        <v>66</v>
      </c>
    </row>
    <row r="287" spans="1:8">
      <c r="A287" s="126">
        <v>277</v>
      </c>
      <c r="B287" s="69">
        <f t="shared" si="12"/>
        <v>32.39</v>
      </c>
      <c r="C287" s="65"/>
      <c r="D287" s="146">
        <v>21500</v>
      </c>
      <c r="E287" s="145"/>
      <c r="F287" s="146">
        <f t="shared" si="13"/>
        <v>10890</v>
      </c>
      <c r="G287" s="159">
        <f t="shared" si="14"/>
        <v>7965</v>
      </c>
      <c r="H287" s="155">
        <v>66</v>
      </c>
    </row>
    <row r="288" spans="1:8">
      <c r="A288" s="126">
        <v>278</v>
      </c>
      <c r="B288" s="69">
        <f t="shared" si="12"/>
        <v>32.39</v>
      </c>
      <c r="C288" s="65"/>
      <c r="D288" s="146">
        <v>21500</v>
      </c>
      <c r="E288" s="145"/>
      <c r="F288" s="146">
        <f t="shared" si="13"/>
        <v>10890</v>
      </c>
      <c r="G288" s="159">
        <f t="shared" si="14"/>
        <v>7965</v>
      </c>
      <c r="H288" s="155">
        <v>66</v>
      </c>
    </row>
    <row r="289" spans="1:8">
      <c r="A289" s="126">
        <v>279</v>
      </c>
      <c r="B289" s="69">
        <f t="shared" si="12"/>
        <v>32.4</v>
      </c>
      <c r="C289" s="65"/>
      <c r="D289" s="146">
        <v>21500</v>
      </c>
      <c r="E289" s="145"/>
      <c r="F289" s="146">
        <f t="shared" si="13"/>
        <v>10887</v>
      </c>
      <c r="G289" s="159">
        <f t="shared" si="14"/>
        <v>7963</v>
      </c>
      <c r="H289" s="155">
        <v>66</v>
      </c>
    </row>
    <row r="290" spans="1:8">
      <c r="A290" s="126">
        <v>280</v>
      </c>
      <c r="B290" s="69">
        <f t="shared" si="12"/>
        <v>32.4</v>
      </c>
      <c r="C290" s="65"/>
      <c r="D290" s="146">
        <v>21500</v>
      </c>
      <c r="E290" s="145"/>
      <c r="F290" s="146">
        <f t="shared" si="13"/>
        <v>10887</v>
      </c>
      <c r="G290" s="159">
        <f t="shared" si="14"/>
        <v>7963</v>
      </c>
      <c r="H290" s="155">
        <v>66</v>
      </c>
    </row>
    <row r="291" spans="1:8">
      <c r="A291" s="126">
        <v>281</v>
      </c>
      <c r="B291" s="69">
        <f t="shared" si="12"/>
        <v>32.409999999999997</v>
      </c>
      <c r="C291" s="65"/>
      <c r="D291" s="146">
        <v>21500</v>
      </c>
      <c r="E291" s="145"/>
      <c r="F291" s="146">
        <f t="shared" si="13"/>
        <v>10884</v>
      </c>
      <c r="G291" s="159">
        <f t="shared" si="14"/>
        <v>7961</v>
      </c>
      <c r="H291" s="155">
        <v>66</v>
      </c>
    </row>
    <row r="292" spans="1:8">
      <c r="A292" s="126">
        <v>282</v>
      </c>
      <c r="B292" s="69">
        <f t="shared" si="12"/>
        <v>32.409999999999997</v>
      </c>
      <c r="C292" s="65"/>
      <c r="D292" s="146">
        <v>21500</v>
      </c>
      <c r="E292" s="145"/>
      <c r="F292" s="146">
        <f t="shared" si="13"/>
        <v>10884</v>
      </c>
      <c r="G292" s="159">
        <f t="shared" si="14"/>
        <v>7961</v>
      </c>
      <c r="H292" s="155">
        <v>66</v>
      </c>
    </row>
    <row r="293" spans="1:8">
      <c r="A293" s="126">
        <v>283</v>
      </c>
      <c r="B293" s="69">
        <f t="shared" si="12"/>
        <v>32.409999999999997</v>
      </c>
      <c r="C293" s="65"/>
      <c r="D293" s="146">
        <v>21500</v>
      </c>
      <c r="E293" s="145"/>
      <c r="F293" s="146">
        <f t="shared" si="13"/>
        <v>10884</v>
      </c>
      <c r="G293" s="159">
        <f t="shared" si="14"/>
        <v>7961</v>
      </c>
      <c r="H293" s="155">
        <v>66</v>
      </c>
    </row>
    <row r="294" spans="1:8">
      <c r="A294" s="126">
        <v>284</v>
      </c>
      <c r="B294" s="69">
        <f t="shared" si="12"/>
        <v>32.42</v>
      </c>
      <c r="C294" s="65"/>
      <c r="D294" s="146">
        <v>21500</v>
      </c>
      <c r="E294" s="145"/>
      <c r="F294" s="146">
        <f t="shared" si="13"/>
        <v>10880</v>
      </c>
      <c r="G294" s="159">
        <f t="shared" si="14"/>
        <v>7958</v>
      </c>
      <c r="H294" s="155">
        <v>66</v>
      </c>
    </row>
    <row r="295" spans="1:8">
      <c r="A295" s="126">
        <v>285</v>
      </c>
      <c r="B295" s="69">
        <f t="shared" si="12"/>
        <v>32.42</v>
      </c>
      <c r="C295" s="65"/>
      <c r="D295" s="146">
        <v>21500</v>
      </c>
      <c r="E295" s="145"/>
      <c r="F295" s="146">
        <f t="shared" si="13"/>
        <v>10880</v>
      </c>
      <c r="G295" s="159">
        <f t="shared" si="14"/>
        <v>7958</v>
      </c>
      <c r="H295" s="155">
        <v>66</v>
      </c>
    </row>
    <row r="296" spans="1:8">
      <c r="A296" s="126">
        <v>286</v>
      </c>
      <c r="B296" s="69">
        <f t="shared" si="12"/>
        <v>32.43</v>
      </c>
      <c r="C296" s="65"/>
      <c r="D296" s="146">
        <v>21500</v>
      </c>
      <c r="E296" s="145"/>
      <c r="F296" s="146">
        <f t="shared" si="13"/>
        <v>10877</v>
      </c>
      <c r="G296" s="159">
        <f t="shared" si="14"/>
        <v>7956</v>
      </c>
      <c r="H296" s="155">
        <v>66</v>
      </c>
    </row>
    <row r="297" spans="1:8">
      <c r="A297" s="126">
        <v>287</v>
      </c>
      <c r="B297" s="69">
        <f t="shared" si="12"/>
        <v>32.43</v>
      </c>
      <c r="C297" s="65"/>
      <c r="D297" s="146">
        <v>21500</v>
      </c>
      <c r="E297" s="145"/>
      <c r="F297" s="146">
        <f t="shared" si="13"/>
        <v>10877</v>
      </c>
      <c r="G297" s="159">
        <f t="shared" si="14"/>
        <v>7956</v>
      </c>
      <c r="H297" s="155">
        <v>66</v>
      </c>
    </row>
    <row r="298" spans="1:8">
      <c r="A298" s="126">
        <v>288</v>
      </c>
      <c r="B298" s="69">
        <f t="shared" si="12"/>
        <v>32.43</v>
      </c>
      <c r="C298" s="65"/>
      <c r="D298" s="146">
        <v>21500</v>
      </c>
      <c r="E298" s="145"/>
      <c r="F298" s="146">
        <f t="shared" si="13"/>
        <v>10877</v>
      </c>
      <c r="G298" s="159">
        <f t="shared" si="14"/>
        <v>7956</v>
      </c>
      <c r="H298" s="155">
        <v>66</v>
      </c>
    </row>
    <row r="299" spans="1:8">
      <c r="A299" s="126">
        <v>289</v>
      </c>
      <c r="B299" s="69">
        <f t="shared" si="12"/>
        <v>32.44</v>
      </c>
      <c r="C299" s="65"/>
      <c r="D299" s="146">
        <v>21500</v>
      </c>
      <c r="E299" s="145"/>
      <c r="F299" s="146">
        <f t="shared" si="13"/>
        <v>10874</v>
      </c>
      <c r="G299" s="159">
        <f t="shared" si="14"/>
        <v>7953</v>
      </c>
      <c r="H299" s="155">
        <v>66</v>
      </c>
    </row>
    <row r="300" spans="1:8">
      <c r="A300" s="126">
        <v>290</v>
      </c>
      <c r="B300" s="69">
        <f t="shared" si="12"/>
        <v>32.44</v>
      </c>
      <c r="C300" s="65"/>
      <c r="D300" s="146">
        <v>21500</v>
      </c>
      <c r="E300" s="145"/>
      <c r="F300" s="146">
        <f t="shared" si="13"/>
        <v>10874</v>
      </c>
      <c r="G300" s="159">
        <f t="shared" si="14"/>
        <v>7953</v>
      </c>
      <c r="H300" s="155">
        <v>66</v>
      </c>
    </row>
    <row r="301" spans="1:8">
      <c r="A301" s="126">
        <v>291</v>
      </c>
      <c r="B301" s="69">
        <f t="shared" si="12"/>
        <v>32.450000000000003</v>
      </c>
      <c r="C301" s="65"/>
      <c r="D301" s="146">
        <v>21500</v>
      </c>
      <c r="E301" s="145"/>
      <c r="F301" s="146">
        <f t="shared" si="13"/>
        <v>10870</v>
      </c>
      <c r="G301" s="159">
        <f t="shared" si="14"/>
        <v>7951</v>
      </c>
      <c r="H301" s="155">
        <v>66</v>
      </c>
    </row>
    <row r="302" spans="1:8">
      <c r="A302" s="126">
        <v>292</v>
      </c>
      <c r="B302" s="69">
        <f t="shared" si="12"/>
        <v>32.450000000000003</v>
      </c>
      <c r="C302" s="65"/>
      <c r="D302" s="146">
        <v>21500</v>
      </c>
      <c r="E302" s="145"/>
      <c r="F302" s="146">
        <f t="shared" si="13"/>
        <v>10870</v>
      </c>
      <c r="G302" s="159">
        <f t="shared" si="14"/>
        <v>7951</v>
      </c>
      <c r="H302" s="155">
        <v>66</v>
      </c>
    </row>
    <row r="303" spans="1:8">
      <c r="A303" s="126">
        <v>293</v>
      </c>
      <c r="B303" s="69">
        <f t="shared" si="12"/>
        <v>32.450000000000003</v>
      </c>
      <c r="C303" s="65"/>
      <c r="D303" s="146">
        <v>21500</v>
      </c>
      <c r="E303" s="145"/>
      <c r="F303" s="146">
        <f t="shared" si="13"/>
        <v>10870</v>
      </c>
      <c r="G303" s="159">
        <f t="shared" si="14"/>
        <v>7951</v>
      </c>
      <c r="H303" s="155">
        <v>66</v>
      </c>
    </row>
    <row r="304" spans="1:8">
      <c r="A304" s="126">
        <v>294</v>
      </c>
      <c r="B304" s="69">
        <f t="shared" si="12"/>
        <v>32.46</v>
      </c>
      <c r="C304" s="65"/>
      <c r="D304" s="146">
        <v>21500</v>
      </c>
      <c r="E304" s="145"/>
      <c r="F304" s="146">
        <f t="shared" si="13"/>
        <v>10867</v>
      </c>
      <c r="G304" s="159">
        <f t="shared" si="14"/>
        <v>7948</v>
      </c>
      <c r="H304" s="155">
        <v>66</v>
      </c>
    </row>
    <row r="305" spans="1:8">
      <c r="A305" s="126">
        <v>295</v>
      </c>
      <c r="B305" s="69">
        <f t="shared" si="12"/>
        <v>32.46</v>
      </c>
      <c r="C305" s="65"/>
      <c r="D305" s="146">
        <v>21500</v>
      </c>
      <c r="E305" s="145"/>
      <c r="F305" s="146">
        <f t="shared" si="13"/>
        <v>10867</v>
      </c>
      <c r="G305" s="159">
        <f t="shared" si="14"/>
        <v>7948</v>
      </c>
      <c r="H305" s="155">
        <v>66</v>
      </c>
    </row>
    <row r="306" spans="1:8">
      <c r="A306" s="126">
        <v>296</v>
      </c>
      <c r="B306" s="69">
        <f t="shared" si="12"/>
        <v>32.46</v>
      </c>
      <c r="C306" s="65"/>
      <c r="D306" s="146">
        <v>21500</v>
      </c>
      <c r="E306" s="145"/>
      <c r="F306" s="146">
        <f t="shared" si="13"/>
        <v>10867</v>
      </c>
      <c r="G306" s="159">
        <f t="shared" si="14"/>
        <v>7948</v>
      </c>
      <c r="H306" s="155">
        <v>66</v>
      </c>
    </row>
    <row r="307" spans="1:8">
      <c r="A307" s="126">
        <v>297</v>
      </c>
      <c r="B307" s="69">
        <f t="shared" si="12"/>
        <v>32.47</v>
      </c>
      <c r="C307" s="65"/>
      <c r="D307" s="146">
        <v>21500</v>
      </c>
      <c r="E307" s="145"/>
      <c r="F307" s="146">
        <f t="shared" si="13"/>
        <v>10864</v>
      </c>
      <c r="G307" s="159">
        <f t="shared" si="14"/>
        <v>7946</v>
      </c>
      <c r="H307" s="155">
        <v>66</v>
      </c>
    </row>
    <row r="308" spans="1:8">
      <c r="A308" s="126">
        <v>298</v>
      </c>
      <c r="B308" s="69">
        <f t="shared" si="12"/>
        <v>32.47</v>
      </c>
      <c r="C308" s="65"/>
      <c r="D308" s="146">
        <v>21500</v>
      </c>
      <c r="E308" s="145"/>
      <c r="F308" s="146">
        <f t="shared" si="13"/>
        <v>10864</v>
      </c>
      <c r="G308" s="159">
        <f t="shared" si="14"/>
        <v>7946</v>
      </c>
      <c r="H308" s="155">
        <v>66</v>
      </c>
    </row>
    <row r="309" spans="1:8">
      <c r="A309" s="126">
        <v>299</v>
      </c>
      <c r="B309" s="69">
        <f t="shared" si="12"/>
        <v>32.479999999999997</v>
      </c>
      <c r="C309" s="65"/>
      <c r="D309" s="146">
        <v>21500</v>
      </c>
      <c r="E309" s="145"/>
      <c r="F309" s="146">
        <f t="shared" si="13"/>
        <v>10860</v>
      </c>
      <c r="G309" s="159">
        <f t="shared" si="14"/>
        <v>7943</v>
      </c>
      <c r="H309" s="155">
        <v>66</v>
      </c>
    </row>
    <row r="310" spans="1:8" ht="13.5" thickBot="1">
      <c r="A310" s="97">
        <v>300</v>
      </c>
      <c r="B310" s="66">
        <f t="shared" si="12"/>
        <v>32.479999999999997</v>
      </c>
      <c r="C310" s="67"/>
      <c r="D310" s="152">
        <v>21500</v>
      </c>
      <c r="E310" s="149"/>
      <c r="F310" s="152">
        <f t="shared" si="13"/>
        <v>10860</v>
      </c>
      <c r="G310" s="161">
        <f t="shared" si="14"/>
        <v>7943</v>
      </c>
      <c r="H310" s="149">
        <v>66</v>
      </c>
    </row>
  </sheetData>
  <mergeCells count="2">
    <mergeCell ref="A8:B8"/>
    <mergeCell ref="G9:H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43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260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62</v>
      </c>
      <c r="B7" s="36"/>
      <c r="C7" s="61"/>
      <c r="D7" s="62"/>
      <c r="E7" s="61">
        <v>22.57</v>
      </c>
      <c r="I7" s="30"/>
    </row>
    <row r="8" spans="1:9" ht="15.75">
      <c r="A8" s="39" t="s">
        <v>226</v>
      </c>
      <c r="B8" s="36"/>
      <c r="C8" s="61"/>
      <c r="D8" s="62"/>
      <c r="E8" s="61" t="s">
        <v>64</v>
      </c>
      <c r="I8" s="30"/>
    </row>
    <row r="9" spans="1:9" ht="15.75">
      <c r="A9" s="39" t="s">
        <v>227</v>
      </c>
      <c r="B9" s="36"/>
      <c r="C9" s="61"/>
      <c r="D9" s="62"/>
      <c r="E9" s="61">
        <v>41.749300000000005</v>
      </c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142"/>
      <c r="B11" s="143" t="s">
        <v>197</v>
      </c>
      <c r="C11" s="144"/>
      <c r="D11" s="143" t="s">
        <v>198</v>
      </c>
      <c r="E11" s="144"/>
      <c r="F11" s="51" t="s">
        <v>199</v>
      </c>
      <c r="G11" s="507"/>
      <c r="H11" s="506"/>
    </row>
    <row r="12" spans="1:9" ht="45.75" thickBot="1">
      <c r="A12" s="137" t="s">
        <v>31</v>
      </c>
      <c r="B12" s="138" t="s">
        <v>158</v>
      </c>
      <c r="C12" s="139" t="s">
        <v>159</v>
      </c>
      <c r="D12" s="140" t="s">
        <v>201</v>
      </c>
      <c r="E12" s="141" t="s">
        <v>202</v>
      </c>
      <c r="F12" s="189" t="s">
        <v>199</v>
      </c>
      <c r="G12" s="160" t="s">
        <v>627</v>
      </c>
      <c r="H12" s="190" t="s">
        <v>204</v>
      </c>
    </row>
    <row r="13" spans="1:9">
      <c r="A13" s="126" t="s">
        <v>32</v>
      </c>
      <c r="B13" s="69"/>
      <c r="C13" s="57">
        <v>22.57</v>
      </c>
      <c r="D13" s="124"/>
      <c r="E13" s="154">
        <v>12590</v>
      </c>
      <c r="F13" s="153">
        <f>ROUND(12*1.3589*(1/C13*E13)+H13,0)</f>
        <v>9162</v>
      </c>
      <c r="G13" s="165">
        <f t="shared" ref="G13:G76" si="0">ROUND(12*(1/C13*E13),0)</f>
        <v>6694</v>
      </c>
      <c r="H13" s="154">
        <v>66</v>
      </c>
    </row>
    <row r="14" spans="1:9">
      <c r="A14" s="126">
        <v>13</v>
      </c>
      <c r="B14" s="59"/>
      <c r="C14" s="65">
        <f>ROUND(-0.0009*POWER(A14,2)+0.2862*A14+19,2)</f>
        <v>22.57</v>
      </c>
      <c r="D14" s="124"/>
      <c r="E14" s="155">
        <v>12590</v>
      </c>
      <c r="F14" s="146">
        <f t="shared" ref="F14:F77" si="1">ROUND(12*1.3589*(1/C14*E14)+H14,0)</f>
        <v>9162</v>
      </c>
      <c r="G14" s="159">
        <f t="shared" si="0"/>
        <v>6694</v>
      </c>
      <c r="H14" s="155">
        <v>66</v>
      </c>
    </row>
    <row r="15" spans="1:9">
      <c r="A15" s="126">
        <v>14</v>
      </c>
      <c r="B15" s="59"/>
      <c r="C15" s="65">
        <f t="shared" ref="C15:C78" si="2">ROUND(-0.0009*POWER(A15,2)+0.2862*A15+19,2)</f>
        <v>22.83</v>
      </c>
      <c r="D15" s="124"/>
      <c r="E15" s="155">
        <v>12590</v>
      </c>
      <c r="F15" s="146">
        <f t="shared" si="1"/>
        <v>9059</v>
      </c>
      <c r="G15" s="159">
        <f t="shared" si="0"/>
        <v>6618</v>
      </c>
      <c r="H15" s="155">
        <v>66</v>
      </c>
    </row>
    <row r="16" spans="1:9">
      <c r="A16" s="126">
        <v>15</v>
      </c>
      <c r="B16" s="59"/>
      <c r="C16" s="65">
        <f t="shared" si="2"/>
        <v>23.09</v>
      </c>
      <c r="D16" s="124"/>
      <c r="E16" s="155">
        <v>12590</v>
      </c>
      <c r="F16" s="146">
        <f t="shared" si="1"/>
        <v>8957</v>
      </c>
      <c r="G16" s="159">
        <f t="shared" si="0"/>
        <v>6543</v>
      </c>
      <c r="H16" s="155">
        <v>66</v>
      </c>
    </row>
    <row r="17" spans="1:8">
      <c r="A17" s="126">
        <v>16</v>
      </c>
      <c r="B17" s="59"/>
      <c r="C17" s="65">
        <f t="shared" si="2"/>
        <v>23.35</v>
      </c>
      <c r="D17" s="124"/>
      <c r="E17" s="155">
        <v>12590</v>
      </c>
      <c r="F17" s="146">
        <f t="shared" si="1"/>
        <v>8858</v>
      </c>
      <c r="G17" s="159">
        <f t="shared" si="0"/>
        <v>6470</v>
      </c>
      <c r="H17" s="155">
        <v>66</v>
      </c>
    </row>
    <row r="18" spans="1:8">
      <c r="A18" s="126">
        <v>17</v>
      </c>
      <c r="B18" s="59"/>
      <c r="C18" s="65">
        <f t="shared" si="2"/>
        <v>23.61</v>
      </c>
      <c r="D18" s="124"/>
      <c r="E18" s="155">
        <v>12590</v>
      </c>
      <c r="F18" s="146">
        <f t="shared" si="1"/>
        <v>8762</v>
      </c>
      <c r="G18" s="159">
        <f t="shared" si="0"/>
        <v>6399</v>
      </c>
      <c r="H18" s="155">
        <v>66</v>
      </c>
    </row>
    <row r="19" spans="1:8">
      <c r="A19" s="126">
        <v>18</v>
      </c>
      <c r="B19" s="59"/>
      <c r="C19" s="65">
        <f t="shared" si="2"/>
        <v>23.86</v>
      </c>
      <c r="D19" s="124"/>
      <c r="E19" s="155">
        <v>12590</v>
      </c>
      <c r="F19" s="146">
        <f t="shared" si="1"/>
        <v>8670</v>
      </c>
      <c r="G19" s="159">
        <f t="shared" si="0"/>
        <v>6332</v>
      </c>
      <c r="H19" s="155">
        <v>66</v>
      </c>
    </row>
    <row r="20" spans="1:8">
      <c r="A20" s="126">
        <v>19</v>
      </c>
      <c r="B20" s="59"/>
      <c r="C20" s="65">
        <f t="shared" si="2"/>
        <v>24.11</v>
      </c>
      <c r="D20" s="124"/>
      <c r="E20" s="155">
        <v>12590</v>
      </c>
      <c r="F20" s="146">
        <f t="shared" si="1"/>
        <v>8581</v>
      </c>
      <c r="G20" s="159">
        <f t="shared" si="0"/>
        <v>6266</v>
      </c>
      <c r="H20" s="155">
        <v>66</v>
      </c>
    </row>
    <row r="21" spans="1:8">
      <c r="A21" s="126">
        <v>20</v>
      </c>
      <c r="B21" s="59"/>
      <c r="C21" s="65">
        <f t="shared" si="2"/>
        <v>24.36</v>
      </c>
      <c r="D21" s="124"/>
      <c r="E21" s="155">
        <v>12590</v>
      </c>
      <c r="F21" s="146">
        <f t="shared" si="1"/>
        <v>8494</v>
      </c>
      <c r="G21" s="159">
        <f t="shared" si="0"/>
        <v>6202</v>
      </c>
      <c r="H21" s="155">
        <v>66</v>
      </c>
    </row>
    <row r="22" spans="1:8">
      <c r="A22" s="126">
        <v>21</v>
      </c>
      <c r="B22" s="59"/>
      <c r="C22" s="65">
        <f t="shared" si="2"/>
        <v>24.61</v>
      </c>
      <c r="D22" s="124"/>
      <c r="E22" s="155">
        <v>12590</v>
      </c>
      <c r="F22" s="146">
        <f t="shared" si="1"/>
        <v>8408</v>
      </c>
      <c r="G22" s="159">
        <f t="shared" si="0"/>
        <v>6139</v>
      </c>
      <c r="H22" s="155">
        <v>66</v>
      </c>
    </row>
    <row r="23" spans="1:8">
      <c r="A23" s="126">
        <v>22</v>
      </c>
      <c r="B23" s="59"/>
      <c r="C23" s="65">
        <f t="shared" si="2"/>
        <v>24.86</v>
      </c>
      <c r="D23" s="124"/>
      <c r="E23" s="155">
        <v>12590</v>
      </c>
      <c r="F23" s="146">
        <f t="shared" si="1"/>
        <v>8324</v>
      </c>
      <c r="G23" s="159">
        <f t="shared" si="0"/>
        <v>6077</v>
      </c>
      <c r="H23" s="155">
        <v>66</v>
      </c>
    </row>
    <row r="24" spans="1:8">
      <c r="A24" s="126">
        <v>23</v>
      </c>
      <c r="B24" s="59"/>
      <c r="C24" s="65">
        <f t="shared" si="2"/>
        <v>25.11</v>
      </c>
      <c r="D24" s="124"/>
      <c r="E24" s="155">
        <v>12590</v>
      </c>
      <c r="F24" s="146">
        <f t="shared" si="1"/>
        <v>8242</v>
      </c>
      <c r="G24" s="159">
        <f t="shared" si="0"/>
        <v>6017</v>
      </c>
      <c r="H24" s="155">
        <v>66</v>
      </c>
    </row>
    <row r="25" spans="1:8">
      <c r="A25" s="126">
        <v>24</v>
      </c>
      <c r="B25" s="59"/>
      <c r="C25" s="65">
        <f t="shared" si="2"/>
        <v>25.35</v>
      </c>
      <c r="D25" s="124"/>
      <c r="E25" s="155">
        <v>12590</v>
      </c>
      <c r="F25" s="146">
        <f t="shared" si="1"/>
        <v>8165</v>
      </c>
      <c r="G25" s="159">
        <f t="shared" si="0"/>
        <v>5960</v>
      </c>
      <c r="H25" s="155">
        <v>66</v>
      </c>
    </row>
    <row r="26" spans="1:8">
      <c r="A26" s="126">
        <v>25</v>
      </c>
      <c r="B26" s="59"/>
      <c r="C26" s="65">
        <f t="shared" si="2"/>
        <v>25.59</v>
      </c>
      <c r="D26" s="124"/>
      <c r="E26" s="155">
        <v>12590</v>
      </c>
      <c r="F26" s="146">
        <f t="shared" si="1"/>
        <v>8089</v>
      </c>
      <c r="G26" s="159">
        <f t="shared" si="0"/>
        <v>5904</v>
      </c>
      <c r="H26" s="155">
        <v>66</v>
      </c>
    </row>
    <row r="27" spans="1:8">
      <c r="A27" s="126">
        <v>26</v>
      </c>
      <c r="B27" s="59"/>
      <c r="C27" s="65">
        <f t="shared" si="2"/>
        <v>25.83</v>
      </c>
      <c r="D27" s="124"/>
      <c r="E27" s="155">
        <v>12590</v>
      </c>
      <c r="F27" s="146">
        <f t="shared" si="1"/>
        <v>8014</v>
      </c>
      <c r="G27" s="159">
        <f t="shared" si="0"/>
        <v>5849</v>
      </c>
      <c r="H27" s="155">
        <v>66</v>
      </c>
    </row>
    <row r="28" spans="1:8">
      <c r="A28" s="126">
        <v>27</v>
      </c>
      <c r="B28" s="59"/>
      <c r="C28" s="65">
        <f t="shared" si="2"/>
        <v>26.07</v>
      </c>
      <c r="D28" s="124"/>
      <c r="E28" s="155">
        <v>12590</v>
      </c>
      <c r="F28" s="146">
        <f t="shared" si="1"/>
        <v>7941</v>
      </c>
      <c r="G28" s="159">
        <f t="shared" si="0"/>
        <v>5795</v>
      </c>
      <c r="H28" s="155">
        <v>66</v>
      </c>
    </row>
    <row r="29" spans="1:8">
      <c r="A29" s="126">
        <v>28</v>
      </c>
      <c r="B29" s="59"/>
      <c r="C29" s="65">
        <f t="shared" si="2"/>
        <v>26.31</v>
      </c>
      <c r="D29" s="124"/>
      <c r="E29" s="155">
        <v>12590</v>
      </c>
      <c r="F29" s="146">
        <f t="shared" si="1"/>
        <v>7869</v>
      </c>
      <c r="G29" s="159">
        <f t="shared" si="0"/>
        <v>5742</v>
      </c>
      <c r="H29" s="155">
        <v>66</v>
      </c>
    </row>
    <row r="30" spans="1:8">
      <c r="A30" s="126">
        <v>29</v>
      </c>
      <c r="B30" s="59"/>
      <c r="C30" s="65">
        <f t="shared" si="2"/>
        <v>26.54</v>
      </c>
      <c r="D30" s="124"/>
      <c r="E30" s="155">
        <v>12590</v>
      </c>
      <c r="F30" s="146">
        <f t="shared" si="1"/>
        <v>7802</v>
      </c>
      <c r="G30" s="159">
        <f t="shared" si="0"/>
        <v>5693</v>
      </c>
      <c r="H30" s="155">
        <v>66</v>
      </c>
    </row>
    <row r="31" spans="1:8">
      <c r="A31" s="126">
        <v>30</v>
      </c>
      <c r="B31" s="59"/>
      <c r="C31" s="65">
        <f t="shared" si="2"/>
        <v>26.78</v>
      </c>
      <c r="D31" s="124"/>
      <c r="E31" s="155">
        <v>12590</v>
      </c>
      <c r="F31" s="146">
        <f t="shared" si="1"/>
        <v>7732</v>
      </c>
      <c r="G31" s="159">
        <f t="shared" si="0"/>
        <v>5642</v>
      </c>
      <c r="H31" s="155">
        <v>66</v>
      </c>
    </row>
    <row r="32" spans="1:8">
      <c r="A32" s="126">
        <v>31</v>
      </c>
      <c r="B32" s="59"/>
      <c r="C32" s="65">
        <f t="shared" si="2"/>
        <v>27.01</v>
      </c>
      <c r="D32" s="124"/>
      <c r="E32" s="155">
        <v>12590</v>
      </c>
      <c r="F32" s="146">
        <f t="shared" si="1"/>
        <v>7667</v>
      </c>
      <c r="G32" s="159">
        <f t="shared" si="0"/>
        <v>5593</v>
      </c>
      <c r="H32" s="155">
        <v>66</v>
      </c>
    </row>
    <row r="33" spans="1:8">
      <c r="A33" s="126">
        <v>32</v>
      </c>
      <c r="B33" s="59"/>
      <c r="C33" s="65">
        <f t="shared" si="2"/>
        <v>27.24</v>
      </c>
      <c r="D33" s="124"/>
      <c r="E33" s="155">
        <v>12590</v>
      </c>
      <c r="F33" s="146">
        <f t="shared" si="1"/>
        <v>7603</v>
      </c>
      <c r="G33" s="159">
        <f t="shared" si="0"/>
        <v>5546</v>
      </c>
      <c r="H33" s="155">
        <v>66</v>
      </c>
    </row>
    <row r="34" spans="1:8">
      <c r="A34" s="126">
        <v>33</v>
      </c>
      <c r="B34" s="59"/>
      <c r="C34" s="65">
        <f t="shared" si="2"/>
        <v>27.46</v>
      </c>
      <c r="D34" s="124"/>
      <c r="E34" s="155">
        <v>12590</v>
      </c>
      <c r="F34" s="146">
        <f t="shared" si="1"/>
        <v>7542</v>
      </c>
      <c r="G34" s="159">
        <f t="shared" si="0"/>
        <v>5502</v>
      </c>
      <c r="H34" s="155">
        <v>66</v>
      </c>
    </row>
    <row r="35" spans="1:8">
      <c r="A35" s="126">
        <v>34</v>
      </c>
      <c r="B35" s="59"/>
      <c r="C35" s="65">
        <f t="shared" si="2"/>
        <v>27.69</v>
      </c>
      <c r="D35" s="124"/>
      <c r="E35" s="155">
        <v>12590</v>
      </c>
      <c r="F35" s="146">
        <f t="shared" si="1"/>
        <v>7480</v>
      </c>
      <c r="G35" s="159">
        <f t="shared" si="0"/>
        <v>5456</v>
      </c>
      <c r="H35" s="155">
        <v>66</v>
      </c>
    </row>
    <row r="36" spans="1:8">
      <c r="A36" s="126">
        <v>35</v>
      </c>
      <c r="B36" s="59"/>
      <c r="C36" s="65">
        <f t="shared" si="2"/>
        <v>27.91</v>
      </c>
      <c r="D36" s="124"/>
      <c r="E36" s="155">
        <v>12590</v>
      </c>
      <c r="F36" s="146">
        <f t="shared" si="1"/>
        <v>7422</v>
      </c>
      <c r="G36" s="159">
        <f t="shared" si="0"/>
        <v>5413</v>
      </c>
      <c r="H36" s="155">
        <v>66</v>
      </c>
    </row>
    <row r="37" spans="1:8">
      <c r="A37" s="126">
        <v>36</v>
      </c>
      <c r="B37" s="59"/>
      <c r="C37" s="65">
        <f t="shared" si="2"/>
        <v>28.14</v>
      </c>
      <c r="D37" s="124"/>
      <c r="E37" s="155">
        <v>12590</v>
      </c>
      <c r="F37" s="146">
        <f t="shared" si="1"/>
        <v>7362</v>
      </c>
      <c r="G37" s="159">
        <f t="shared" si="0"/>
        <v>5369</v>
      </c>
      <c r="H37" s="155">
        <v>66</v>
      </c>
    </row>
    <row r="38" spans="1:8">
      <c r="A38" s="126">
        <v>37</v>
      </c>
      <c r="B38" s="59"/>
      <c r="C38" s="65">
        <f t="shared" si="2"/>
        <v>28.36</v>
      </c>
      <c r="D38" s="124"/>
      <c r="E38" s="155">
        <v>12590</v>
      </c>
      <c r="F38" s="146">
        <f t="shared" si="1"/>
        <v>7305</v>
      </c>
      <c r="G38" s="159">
        <f t="shared" si="0"/>
        <v>5327</v>
      </c>
      <c r="H38" s="155">
        <v>66</v>
      </c>
    </row>
    <row r="39" spans="1:8">
      <c r="A39" s="126">
        <v>38</v>
      </c>
      <c r="B39" s="59"/>
      <c r="C39" s="65">
        <f t="shared" si="2"/>
        <v>28.58</v>
      </c>
      <c r="D39" s="124"/>
      <c r="E39" s="155">
        <v>12590</v>
      </c>
      <c r="F39" s="146">
        <f t="shared" si="1"/>
        <v>7249</v>
      </c>
      <c r="G39" s="159">
        <f t="shared" si="0"/>
        <v>5286</v>
      </c>
      <c r="H39" s="155">
        <v>66</v>
      </c>
    </row>
    <row r="40" spans="1:8">
      <c r="A40" s="126">
        <v>39</v>
      </c>
      <c r="B40" s="59"/>
      <c r="C40" s="65">
        <f t="shared" si="2"/>
        <v>28.79</v>
      </c>
      <c r="D40" s="124"/>
      <c r="E40" s="155">
        <v>12590</v>
      </c>
      <c r="F40" s="146">
        <f t="shared" si="1"/>
        <v>7197</v>
      </c>
      <c r="G40" s="159">
        <f t="shared" si="0"/>
        <v>5248</v>
      </c>
      <c r="H40" s="155">
        <v>66</v>
      </c>
    </row>
    <row r="41" spans="1:8">
      <c r="A41" s="126">
        <v>40</v>
      </c>
      <c r="B41" s="59"/>
      <c r="C41" s="65">
        <f t="shared" si="2"/>
        <v>29.01</v>
      </c>
      <c r="D41" s="124"/>
      <c r="E41" s="155">
        <v>12590</v>
      </c>
      <c r="F41" s="146">
        <f t="shared" si="1"/>
        <v>7143</v>
      </c>
      <c r="G41" s="159">
        <f t="shared" si="0"/>
        <v>5208</v>
      </c>
      <c r="H41" s="155">
        <v>66</v>
      </c>
    </row>
    <row r="42" spans="1:8">
      <c r="A42" s="126">
        <v>41</v>
      </c>
      <c r="B42" s="59"/>
      <c r="C42" s="65">
        <f t="shared" si="2"/>
        <v>29.22</v>
      </c>
      <c r="D42" s="124"/>
      <c r="E42" s="155">
        <v>12590</v>
      </c>
      <c r="F42" s="146">
        <f t="shared" si="1"/>
        <v>7092</v>
      </c>
      <c r="G42" s="159">
        <f t="shared" si="0"/>
        <v>5170</v>
      </c>
      <c r="H42" s="155">
        <v>66</v>
      </c>
    </row>
    <row r="43" spans="1:8">
      <c r="A43" s="126">
        <v>42</v>
      </c>
      <c r="B43" s="59"/>
      <c r="C43" s="65">
        <f t="shared" si="2"/>
        <v>29.43</v>
      </c>
      <c r="D43" s="124"/>
      <c r="E43" s="155">
        <v>12590</v>
      </c>
      <c r="F43" s="146">
        <f t="shared" si="1"/>
        <v>7042</v>
      </c>
      <c r="G43" s="159">
        <f t="shared" si="0"/>
        <v>5134</v>
      </c>
      <c r="H43" s="155">
        <v>66</v>
      </c>
    </row>
    <row r="44" spans="1:8">
      <c r="A44" s="126">
        <v>43</v>
      </c>
      <c r="B44" s="59"/>
      <c r="C44" s="65">
        <f t="shared" si="2"/>
        <v>29.64</v>
      </c>
      <c r="D44" s="124"/>
      <c r="E44" s="155">
        <v>12590</v>
      </c>
      <c r="F44" s="146">
        <f t="shared" si="1"/>
        <v>6993</v>
      </c>
      <c r="G44" s="159">
        <f t="shared" si="0"/>
        <v>5097</v>
      </c>
      <c r="H44" s="155">
        <v>66</v>
      </c>
    </row>
    <row r="45" spans="1:8">
      <c r="A45" s="126">
        <v>44</v>
      </c>
      <c r="B45" s="59"/>
      <c r="C45" s="65">
        <f t="shared" si="2"/>
        <v>29.85</v>
      </c>
      <c r="D45" s="124"/>
      <c r="E45" s="155">
        <v>12590</v>
      </c>
      <c r="F45" s="146">
        <f t="shared" si="1"/>
        <v>6944</v>
      </c>
      <c r="G45" s="159">
        <f t="shared" si="0"/>
        <v>5061</v>
      </c>
      <c r="H45" s="155">
        <v>66</v>
      </c>
    </row>
    <row r="46" spans="1:8">
      <c r="A46" s="126">
        <v>45</v>
      </c>
      <c r="B46" s="59"/>
      <c r="C46" s="65">
        <f t="shared" si="2"/>
        <v>30.06</v>
      </c>
      <c r="D46" s="124"/>
      <c r="E46" s="155">
        <v>12590</v>
      </c>
      <c r="F46" s="146">
        <f t="shared" si="1"/>
        <v>6896</v>
      </c>
      <c r="G46" s="159">
        <f t="shared" si="0"/>
        <v>5026</v>
      </c>
      <c r="H46" s="155">
        <v>66</v>
      </c>
    </row>
    <row r="47" spans="1:8">
      <c r="A47" s="126">
        <v>46</v>
      </c>
      <c r="B47" s="59"/>
      <c r="C47" s="65">
        <f t="shared" si="2"/>
        <v>30.26</v>
      </c>
      <c r="D47" s="124"/>
      <c r="E47" s="155">
        <v>12590</v>
      </c>
      <c r="F47" s="146">
        <f t="shared" si="1"/>
        <v>6851</v>
      </c>
      <c r="G47" s="159">
        <f t="shared" si="0"/>
        <v>4993</v>
      </c>
      <c r="H47" s="155">
        <v>66</v>
      </c>
    </row>
    <row r="48" spans="1:8">
      <c r="A48" s="126">
        <v>47</v>
      </c>
      <c r="B48" s="59"/>
      <c r="C48" s="65">
        <f t="shared" si="2"/>
        <v>30.46</v>
      </c>
      <c r="D48" s="124"/>
      <c r="E48" s="155">
        <v>12590</v>
      </c>
      <c r="F48" s="146">
        <f t="shared" si="1"/>
        <v>6806</v>
      </c>
      <c r="G48" s="159">
        <f t="shared" si="0"/>
        <v>4960</v>
      </c>
      <c r="H48" s="155">
        <v>66</v>
      </c>
    </row>
    <row r="49" spans="1:8">
      <c r="A49" s="126">
        <v>48</v>
      </c>
      <c r="B49" s="59"/>
      <c r="C49" s="65">
        <f t="shared" si="2"/>
        <v>30.66</v>
      </c>
      <c r="D49" s="124"/>
      <c r="E49" s="155">
        <v>12590</v>
      </c>
      <c r="F49" s="146">
        <f t="shared" si="1"/>
        <v>6762</v>
      </c>
      <c r="G49" s="159">
        <f t="shared" si="0"/>
        <v>4928</v>
      </c>
      <c r="H49" s="155">
        <v>66</v>
      </c>
    </row>
    <row r="50" spans="1:8">
      <c r="A50" s="126">
        <v>49</v>
      </c>
      <c r="B50" s="59"/>
      <c r="C50" s="65">
        <f t="shared" si="2"/>
        <v>30.86</v>
      </c>
      <c r="D50" s="124"/>
      <c r="E50" s="155">
        <v>12590</v>
      </c>
      <c r="F50" s="146">
        <f t="shared" si="1"/>
        <v>6719</v>
      </c>
      <c r="G50" s="159">
        <f t="shared" si="0"/>
        <v>4896</v>
      </c>
      <c r="H50" s="155">
        <v>66</v>
      </c>
    </row>
    <row r="51" spans="1:8">
      <c r="A51" s="126">
        <v>50</v>
      </c>
      <c r="B51" s="59"/>
      <c r="C51" s="65">
        <f t="shared" si="2"/>
        <v>31.06</v>
      </c>
      <c r="D51" s="124"/>
      <c r="E51" s="155">
        <v>12590</v>
      </c>
      <c r="F51" s="146">
        <f t="shared" si="1"/>
        <v>6676</v>
      </c>
      <c r="G51" s="159">
        <f t="shared" si="0"/>
        <v>4864</v>
      </c>
      <c r="H51" s="155">
        <v>66</v>
      </c>
    </row>
    <row r="52" spans="1:8">
      <c r="A52" s="126">
        <v>51</v>
      </c>
      <c r="B52" s="59"/>
      <c r="C52" s="65">
        <f t="shared" si="2"/>
        <v>31.26</v>
      </c>
      <c r="D52" s="124"/>
      <c r="E52" s="155">
        <v>12590</v>
      </c>
      <c r="F52" s="146">
        <f t="shared" si="1"/>
        <v>6634</v>
      </c>
      <c r="G52" s="159">
        <f t="shared" si="0"/>
        <v>4833</v>
      </c>
      <c r="H52" s="155">
        <v>66</v>
      </c>
    </row>
    <row r="53" spans="1:8">
      <c r="A53" s="126">
        <v>52</v>
      </c>
      <c r="B53" s="59"/>
      <c r="C53" s="65">
        <f t="shared" si="2"/>
        <v>31.45</v>
      </c>
      <c r="D53" s="124"/>
      <c r="E53" s="155">
        <v>12590</v>
      </c>
      <c r="F53" s="146">
        <f t="shared" si="1"/>
        <v>6594</v>
      </c>
      <c r="G53" s="159">
        <f t="shared" si="0"/>
        <v>4804</v>
      </c>
      <c r="H53" s="155">
        <v>66</v>
      </c>
    </row>
    <row r="54" spans="1:8">
      <c r="A54" s="126">
        <v>53</v>
      </c>
      <c r="B54" s="59"/>
      <c r="C54" s="65">
        <f t="shared" si="2"/>
        <v>31.64</v>
      </c>
      <c r="D54" s="124"/>
      <c r="E54" s="155">
        <v>12590</v>
      </c>
      <c r="F54" s="146">
        <f t="shared" si="1"/>
        <v>6555</v>
      </c>
      <c r="G54" s="159">
        <f t="shared" si="0"/>
        <v>4775</v>
      </c>
      <c r="H54" s="155">
        <v>66</v>
      </c>
    </row>
    <row r="55" spans="1:8">
      <c r="A55" s="126">
        <v>54</v>
      </c>
      <c r="B55" s="59"/>
      <c r="C55" s="65">
        <f t="shared" si="2"/>
        <v>31.83</v>
      </c>
      <c r="D55" s="124"/>
      <c r="E55" s="155">
        <v>12590</v>
      </c>
      <c r="F55" s="146">
        <f t="shared" si="1"/>
        <v>6516</v>
      </c>
      <c r="G55" s="159">
        <f t="shared" si="0"/>
        <v>4746</v>
      </c>
      <c r="H55" s="155">
        <v>66</v>
      </c>
    </row>
    <row r="56" spans="1:8">
      <c r="A56" s="126">
        <v>55</v>
      </c>
      <c r="B56" s="59"/>
      <c r="C56" s="65">
        <f t="shared" si="2"/>
        <v>32.020000000000003</v>
      </c>
      <c r="D56" s="124"/>
      <c r="E56" s="155">
        <v>12590</v>
      </c>
      <c r="F56" s="146">
        <f t="shared" si="1"/>
        <v>6478</v>
      </c>
      <c r="G56" s="159">
        <f t="shared" si="0"/>
        <v>4718</v>
      </c>
      <c r="H56" s="155">
        <v>66</v>
      </c>
    </row>
    <row r="57" spans="1:8">
      <c r="A57" s="126">
        <v>56</v>
      </c>
      <c r="B57" s="59"/>
      <c r="C57" s="65">
        <f t="shared" si="2"/>
        <v>32.200000000000003</v>
      </c>
      <c r="D57" s="124"/>
      <c r="E57" s="155">
        <v>12590</v>
      </c>
      <c r="F57" s="146">
        <f t="shared" si="1"/>
        <v>6442</v>
      </c>
      <c r="G57" s="159">
        <f t="shared" si="0"/>
        <v>4692</v>
      </c>
      <c r="H57" s="155">
        <v>66</v>
      </c>
    </row>
    <row r="58" spans="1:8">
      <c r="A58" s="126">
        <v>57</v>
      </c>
      <c r="B58" s="59"/>
      <c r="C58" s="65">
        <f t="shared" si="2"/>
        <v>32.39</v>
      </c>
      <c r="D58" s="124"/>
      <c r="E58" s="155">
        <v>12590</v>
      </c>
      <c r="F58" s="146">
        <f t="shared" si="1"/>
        <v>6404</v>
      </c>
      <c r="G58" s="159">
        <f t="shared" si="0"/>
        <v>4664</v>
      </c>
      <c r="H58" s="155">
        <v>66</v>
      </c>
    </row>
    <row r="59" spans="1:8">
      <c r="A59" s="126">
        <v>58</v>
      </c>
      <c r="B59" s="59"/>
      <c r="C59" s="65">
        <f t="shared" si="2"/>
        <v>32.57</v>
      </c>
      <c r="D59" s="124"/>
      <c r="E59" s="155">
        <v>12590</v>
      </c>
      <c r="F59" s="146">
        <f t="shared" si="1"/>
        <v>6369</v>
      </c>
      <c r="G59" s="159">
        <f t="shared" si="0"/>
        <v>4639</v>
      </c>
      <c r="H59" s="155">
        <v>66</v>
      </c>
    </row>
    <row r="60" spans="1:8">
      <c r="A60" s="126">
        <v>59</v>
      </c>
      <c r="B60" s="59"/>
      <c r="C60" s="65">
        <f t="shared" si="2"/>
        <v>32.75</v>
      </c>
      <c r="D60" s="124"/>
      <c r="E60" s="155">
        <v>12590</v>
      </c>
      <c r="F60" s="146">
        <f t="shared" si="1"/>
        <v>6335</v>
      </c>
      <c r="G60" s="159">
        <f t="shared" si="0"/>
        <v>4613</v>
      </c>
      <c r="H60" s="155">
        <v>66</v>
      </c>
    </row>
    <row r="61" spans="1:8">
      <c r="A61" s="126">
        <v>60</v>
      </c>
      <c r="B61" s="59"/>
      <c r="C61" s="65">
        <f t="shared" si="2"/>
        <v>32.93</v>
      </c>
      <c r="D61" s="124"/>
      <c r="E61" s="155">
        <v>12590</v>
      </c>
      <c r="F61" s="146">
        <f t="shared" si="1"/>
        <v>6301</v>
      </c>
      <c r="G61" s="159">
        <f t="shared" si="0"/>
        <v>4588</v>
      </c>
      <c r="H61" s="155">
        <v>66</v>
      </c>
    </row>
    <row r="62" spans="1:8">
      <c r="A62" s="126">
        <v>61</v>
      </c>
      <c r="B62" s="59"/>
      <c r="C62" s="65">
        <f t="shared" si="2"/>
        <v>33.11</v>
      </c>
      <c r="D62" s="124"/>
      <c r="E62" s="155">
        <v>12590</v>
      </c>
      <c r="F62" s="146">
        <f t="shared" si="1"/>
        <v>6267</v>
      </c>
      <c r="G62" s="159">
        <f t="shared" si="0"/>
        <v>4563</v>
      </c>
      <c r="H62" s="155">
        <v>66</v>
      </c>
    </row>
    <row r="63" spans="1:8">
      <c r="A63" s="126">
        <v>62</v>
      </c>
      <c r="B63" s="59"/>
      <c r="C63" s="65">
        <f t="shared" si="2"/>
        <v>33.28</v>
      </c>
      <c r="D63" s="124"/>
      <c r="E63" s="155">
        <v>12590</v>
      </c>
      <c r="F63" s="146">
        <f t="shared" si="1"/>
        <v>6235</v>
      </c>
      <c r="G63" s="159">
        <f t="shared" si="0"/>
        <v>4540</v>
      </c>
      <c r="H63" s="155">
        <v>66</v>
      </c>
    </row>
    <row r="64" spans="1:8">
      <c r="A64" s="126">
        <v>63</v>
      </c>
      <c r="B64" s="59"/>
      <c r="C64" s="65">
        <f t="shared" si="2"/>
        <v>33.46</v>
      </c>
      <c r="D64" s="124"/>
      <c r="E64" s="155">
        <v>12590</v>
      </c>
      <c r="F64" s="146">
        <f t="shared" si="1"/>
        <v>6202</v>
      </c>
      <c r="G64" s="159">
        <f t="shared" si="0"/>
        <v>4515</v>
      </c>
      <c r="H64" s="155">
        <v>66</v>
      </c>
    </row>
    <row r="65" spans="1:8">
      <c r="A65" s="126">
        <v>64</v>
      </c>
      <c r="B65" s="59"/>
      <c r="C65" s="65">
        <f t="shared" si="2"/>
        <v>33.630000000000003</v>
      </c>
      <c r="D65" s="124"/>
      <c r="E65" s="155">
        <v>12590</v>
      </c>
      <c r="F65" s="146">
        <f t="shared" si="1"/>
        <v>6171</v>
      </c>
      <c r="G65" s="159">
        <f t="shared" si="0"/>
        <v>4492</v>
      </c>
      <c r="H65" s="155">
        <v>66</v>
      </c>
    </row>
    <row r="66" spans="1:8">
      <c r="A66" s="126">
        <v>65</v>
      </c>
      <c r="B66" s="59"/>
      <c r="C66" s="65">
        <f t="shared" si="2"/>
        <v>33.799999999999997</v>
      </c>
      <c r="D66" s="124"/>
      <c r="E66" s="155">
        <v>12590</v>
      </c>
      <c r="F66" s="146">
        <f t="shared" si="1"/>
        <v>6140</v>
      </c>
      <c r="G66" s="159">
        <f t="shared" si="0"/>
        <v>4470</v>
      </c>
      <c r="H66" s="155">
        <v>66</v>
      </c>
    </row>
    <row r="67" spans="1:8">
      <c r="A67" s="126">
        <v>66</v>
      </c>
      <c r="B67" s="59"/>
      <c r="C67" s="65">
        <f t="shared" si="2"/>
        <v>33.97</v>
      </c>
      <c r="D67" s="124"/>
      <c r="E67" s="155">
        <v>12590</v>
      </c>
      <c r="F67" s="146">
        <f t="shared" si="1"/>
        <v>6110</v>
      </c>
      <c r="G67" s="159">
        <f t="shared" si="0"/>
        <v>4447</v>
      </c>
      <c r="H67" s="155">
        <v>66</v>
      </c>
    </row>
    <row r="68" spans="1:8">
      <c r="A68" s="126">
        <v>67</v>
      </c>
      <c r="B68" s="59"/>
      <c r="C68" s="65">
        <f t="shared" si="2"/>
        <v>34.14</v>
      </c>
      <c r="D68" s="124"/>
      <c r="E68" s="155">
        <v>12590</v>
      </c>
      <c r="F68" s="146">
        <f t="shared" si="1"/>
        <v>6080</v>
      </c>
      <c r="G68" s="159">
        <f t="shared" si="0"/>
        <v>4425</v>
      </c>
      <c r="H68" s="155">
        <v>66</v>
      </c>
    </row>
    <row r="69" spans="1:8">
      <c r="A69" s="126">
        <v>68</v>
      </c>
      <c r="B69" s="59"/>
      <c r="C69" s="65">
        <f t="shared" si="2"/>
        <v>34.299999999999997</v>
      </c>
      <c r="D69" s="124"/>
      <c r="E69" s="155">
        <v>12590</v>
      </c>
      <c r="F69" s="146">
        <f t="shared" si="1"/>
        <v>6051</v>
      </c>
      <c r="G69" s="159">
        <f t="shared" si="0"/>
        <v>4405</v>
      </c>
      <c r="H69" s="155">
        <v>66</v>
      </c>
    </row>
    <row r="70" spans="1:8">
      <c r="A70" s="126">
        <v>69</v>
      </c>
      <c r="B70" s="59"/>
      <c r="C70" s="65">
        <f t="shared" si="2"/>
        <v>34.46</v>
      </c>
      <c r="D70" s="124"/>
      <c r="E70" s="155">
        <v>12590</v>
      </c>
      <c r="F70" s="146">
        <f t="shared" si="1"/>
        <v>6024</v>
      </c>
      <c r="G70" s="159">
        <f t="shared" si="0"/>
        <v>4384</v>
      </c>
      <c r="H70" s="155">
        <v>66</v>
      </c>
    </row>
    <row r="71" spans="1:8">
      <c r="A71" s="126">
        <v>70</v>
      </c>
      <c r="B71" s="59"/>
      <c r="C71" s="65">
        <f t="shared" si="2"/>
        <v>34.619999999999997</v>
      </c>
      <c r="D71" s="124"/>
      <c r="E71" s="155">
        <v>12590</v>
      </c>
      <c r="F71" s="146">
        <f t="shared" si="1"/>
        <v>5996</v>
      </c>
      <c r="G71" s="159">
        <f t="shared" si="0"/>
        <v>4364</v>
      </c>
      <c r="H71" s="155">
        <v>66</v>
      </c>
    </row>
    <row r="72" spans="1:8">
      <c r="A72" s="126">
        <v>71</v>
      </c>
      <c r="B72" s="59"/>
      <c r="C72" s="65">
        <f t="shared" si="2"/>
        <v>34.78</v>
      </c>
      <c r="D72" s="124"/>
      <c r="E72" s="155">
        <v>12590</v>
      </c>
      <c r="F72" s="146">
        <f t="shared" si="1"/>
        <v>5969</v>
      </c>
      <c r="G72" s="159">
        <f t="shared" si="0"/>
        <v>4344</v>
      </c>
      <c r="H72" s="155">
        <v>66</v>
      </c>
    </row>
    <row r="73" spans="1:8">
      <c r="A73" s="126">
        <v>72</v>
      </c>
      <c r="B73" s="59"/>
      <c r="C73" s="65">
        <f t="shared" si="2"/>
        <v>34.94</v>
      </c>
      <c r="D73" s="124"/>
      <c r="E73" s="155">
        <v>12590</v>
      </c>
      <c r="F73" s="146">
        <f t="shared" si="1"/>
        <v>5942</v>
      </c>
      <c r="G73" s="159">
        <f t="shared" si="0"/>
        <v>4324</v>
      </c>
      <c r="H73" s="155">
        <v>66</v>
      </c>
    </row>
    <row r="74" spans="1:8">
      <c r="A74" s="126">
        <v>73</v>
      </c>
      <c r="B74" s="59"/>
      <c r="C74" s="65">
        <f t="shared" si="2"/>
        <v>35.1</v>
      </c>
      <c r="D74" s="124"/>
      <c r="E74" s="155">
        <v>12590</v>
      </c>
      <c r="F74" s="146">
        <f t="shared" si="1"/>
        <v>5915</v>
      </c>
      <c r="G74" s="159">
        <f t="shared" si="0"/>
        <v>4304</v>
      </c>
      <c r="H74" s="155">
        <v>66</v>
      </c>
    </row>
    <row r="75" spans="1:8">
      <c r="A75" s="126">
        <v>74</v>
      </c>
      <c r="B75" s="59"/>
      <c r="C75" s="65">
        <f t="shared" si="2"/>
        <v>35.25</v>
      </c>
      <c r="D75" s="124"/>
      <c r="E75" s="155">
        <v>12590</v>
      </c>
      <c r="F75" s="146">
        <f t="shared" si="1"/>
        <v>5890</v>
      </c>
      <c r="G75" s="159">
        <f t="shared" si="0"/>
        <v>4286</v>
      </c>
      <c r="H75" s="155">
        <v>66</v>
      </c>
    </row>
    <row r="76" spans="1:8">
      <c r="A76" s="126">
        <v>75</v>
      </c>
      <c r="B76" s="59"/>
      <c r="C76" s="65">
        <f t="shared" si="2"/>
        <v>35.4</v>
      </c>
      <c r="D76" s="124"/>
      <c r="E76" s="155">
        <v>12590</v>
      </c>
      <c r="F76" s="146">
        <f t="shared" si="1"/>
        <v>5866</v>
      </c>
      <c r="G76" s="159">
        <f t="shared" si="0"/>
        <v>4268</v>
      </c>
      <c r="H76" s="155">
        <v>66</v>
      </c>
    </row>
    <row r="77" spans="1:8">
      <c r="A77" s="126">
        <v>76</v>
      </c>
      <c r="B77" s="59"/>
      <c r="C77" s="65">
        <f t="shared" si="2"/>
        <v>35.549999999999997</v>
      </c>
      <c r="D77" s="124"/>
      <c r="E77" s="155">
        <v>12590</v>
      </c>
      <c r="F77" s="146">
        <f t="shared" si="1"/>
        <v>5841</v>
      </c>
      <c r="G77" s="159">
        <f t="shared" ref="G77:G140" si="3">ROUND(12*(1/C77*E77),0)</f>
        <v>4250</v>
      </c>
      <c r="H77" s="155">
        <v>66</v>
      </c>
    </row>
    <row r="78" spans="1:8">
      <c r="A78" s="126">
        <v>77</v>
      </c>
      <c r="B78" s="59"/>
      <c r="C78" s="65">
        <f t="shared" si="2"/>
        <v>35.700000000000003</v>
      </c>
      <c r="D78" s="124"/>
      <c r="E78" s="155">
        <v>12590</v>
      </c>
      <c r="F78" s="146">
        <f t="shared" ref="F78:F141" si="4">ROUND(12*1.3589*(1/C78*E78)+H78,0)</f>
        <v>5817</v>
      </c>
      <c r="G78" s="159">
        <f t="shared" si="3"/>
        <v>4232</v>
      </c>
      <c r="H78" s="155">
        <v>66</v>
      </c>
    </row>
    <row r="79" spans="1:8">
      <c r="A79" s="126">
        <v>78</v>
      </c>
      <c r="B79" s="59"/>
      <c r="C79" s="65">
        <f t="shared" ref="C79:C142" si="5">ROUND(-0.0009*POWER(A79,2)+0.2862*A79+19,2)</f>
        <v>35.85</v>
      </c>
      <c r="D79" s="124"/>
      <c r="E79" s="155">
        <v>12590</v>
      </c>
      <c r="F79" s="146">
        <f t="shared" si="4"/>
        <v>5793</v>
      </c>
      <c r="G79" s="159">
        <f t="shared" si="3"/>
        <v>4214</v>
      </c>
      <c r="H79" s="155">
        <v>66</v>
      </c>
    </row>
    <row r="80" spans="1:8">
      <c r="A80" s="126">
        <v>79</v>
      </c>
      <c r="B80" s="59"/>
      <c r="C80" s="65">
        <f t="shared" si="5"/>
        <v>35.99</v>
      </c>
      <c r="D80" s="124"/>
      <c r="E80" s="155">
        <v>12590</v>
      </c>
      <c r="F80" s="146">
        <f t="shared" si="4"/>
        <v>5770</v>
      </c>
      <c r="G80" s="159">
        <f t="shared" si="3"/>
        <v>4198</v>
      </c>
      <c r="H80" s="155">
        <v>66</v>
      </c>
    </row>
    <row r="81" spans="1:8">
      <c r="A81" s="126">
        <v>80</v>
      </c>
      <c r="B81" s="59"/>
      <c r="C81" s="65">
        <f t="shared" si="5"/>
        <v>36.14</v>
      </c>
      <c r="D81" s="124"/>
      <c r="E81" s="155">
        <v>12590</v>
      </c>
      <c r="F81" s="146">
        <f t="shared" si="4"/>
        <v>5747</v>
      </c>
      <c r="G81" s="159">
        <f t="shared" si="3"/>
        <v>4180</v>
      </c>
      <c r="H81" s="155">
        <v>66</v>
      </c>
    </row>
    <row r="82" spans="1:8">
      <c r="A82" s="126">
        <v>81</v>
      </c>
      <c r="B82" s="59"/>
      <c r="C82" s="65">
        <f t="shared" si="5"/>
        <v>36.28</v>
      </c>
      <c r="D82" s="124"/>
      <c r="E82" s="155">
        <v>12590</v>
      </c>
      <c r="F82" s="146">
        <f t="shared" si="4"/>
        <v>5725</v>
      </c>
      <c r="G82" s="159">
        <f t="shared" si="3"/>
        <v>4164</v>
      </c>
      <c r="H82" s="155">
        <v>66</v>
      </c>
    </row>
    <row r="83" spans="1:8">
      <c r="A83" s="126">
        <v>82</v>
      </c>
      <c r="B83" s="59"/>
      <c r="C83" s="65">
        <f t="shared" si="5"/>
        <v>36.42</v>
      </c>
      <c r="D83" s="124"/>
      <c r="E83" s="155">
        <v>12590</v>
      </c>
      <c r="F83" s="146">
        <f t="shared" si="4"/>
        <v>5703</v>
      </c>
      <c r="G83" s="159">
        <f t="shared" si="3"/>
        <v>4148</v>
      </c>
      <c r="H83" s="155">
        <v>66</v>
      </c>
    </row>
    <row r="84" spans="1:8">
      <c r="A84" s="126">
        <v>83</v>
      </c>
      <c r="B84" s="59"/>
      <c r="C84" s="65">
        <f t="shared" si="5"/>
        <v>36.549999999999997</v>
      </c>
      <c r="D84" s="124"/>
      <c r="E84" s="155">
        <v>12590</v>
      </c>
      <c r="F84" s="146">
        <f t="shared" si="4"/>
        <v>5683</v>
      </c>
      <c r="G84" s="159">
        <f t="shared" si="3"/>
        <v>4134</v>
      </c>
      <c r="H84" s="155">
        <v>66</v>
      </c>
    </row>
    <row r="85" spans="1:8">
      <c r="A85" s="126">
        <v>84</v>
      </c>
      <c r="B85" s="59"/>
      <c r="C85" s="65">
        <f t="shared" si="5"/>
        <v>36.69</v>
      </c>
      <c r="D85" s="124"/>
      <c r="E85" s="155">
        <v>12590</v>
      </c>
      <c r="F85" s="146">
        <f t="shared" si="4"/>
        <v>5662</v>
      </c>
      <c r="G85" s="159">
        <f t="shared" si="3"/>
        <v>4118</v>
      </c>
      <c r="H85" s="155">
        <v>66</v>
      </c>
    </row>
    <row r="86" spans="1:8">
      <c r="A86" s="126">
        <v>85</v>
      </c>
      <c r="B86" s="59"/>
      <c r="C86" s="65">
        <f t="shared" si="5"/>
        <v>36.82</v>
      </c>
      <c r="D86" s="124"/>
      <c r="E86" s="155">
        <v>12590</v>
      </c>
      <c r="F86" s="146">
        <f t="shared" si="4"/>
        <v>5642</v>
      </c>
      <c r="G86" s="159">
        <f t="shared" si="3"/>
        <v>4103</v>
      </c>
      <c r="H86" s="155">
        <v>66</v>
      </c>
    </row>
    <row r="87" spans="1:8">
      <c r="A87" s="126">
        <v>86</v>
      </c>
      <c r="B87" s="59"/>
      <c r="C87" s="65">
        <f t="shared" si="5"/>
        <v>36.96</v>
      </c>
      <c r="D87" s="124"/>
      <c r="E87" s="155">
        <v>12590</v>
      </c>
      <c r="F87" s="146">
        <f t="shared" si="4"/>
        <v>5621</v>
      </c>
      <c r="G87" s="159">
        <f t="shared" si="3"/>
        <v>4088</v>
      </c>
      <c r="H87" s="155">
        <v>66</v>
      </c>
    </row>
    <row r="88" spans="1:8">
      <c r="A88" s="126">
        <v>87</v>
      </c>
      <c r="B88" s="59"/>
      <c r="C88" s="65">
        <f t="shared" si="5"/>
        <v>37.090000000000003</v>
      </c>
      <c r="D88" s="124"/>
      <c r="E88" s="155">
        <v>12590</v>
      </c>
      <c r="F88" s="146">
        <f t="shared" si="4"/>
        <v>5601</v>
      </c>
      <c r="G88" s="159">
        <f t="shared" si="3"/>
        <v>4073</v>
      </c>
      <c r="H88" s="155">
        <v>66</v>
      </c>
    </row>
    <row r="89" spans="1:8">
      <c r="A89" s="126">
        <v>88</v>
      </c>
      <c r="B89" s="59"/>
      <c r="C89" s="65">
        <f t="shared" si="5"/>
        <v>37.22</v>
      </c>
      <c r="D89" s="124"/>
      <c r="E89" s="155">
        <v>12590</v>
      </c>
      <c r="F89" s="146">
        <f t="shared" si="4"/>
        <v>5582</v>
      </c>
      <c r="G89" s="159">
        <f t="shared" si="3"/>
        <v>4059</v>
      </c>
      <c r="H89" s="155">
        <v>66</v>
      </c>
    </row>
    <row r="90" spans="1:8">
      <c r="A90" s="126">
        <v>89</v>
      </c>
      <c r="B90" s="59"/>
      <c r="C90" s="65">
        <f t="shared" si="5"/>
        <v>37.340000000000003</v>
      </c>
      <c r="D90" s="124"/>
      <c r="E90" s="155">
        <v>12590</v>
      </c>
      <c r="F90" s="146">
        <f t="shared" si="4"/>
        <v>5564</v>
      </c>
      <c r="G90" s="159">
        <f t="shared" si="3"/>
        <v>4046</v>
      </c>
      <c r="H90" s="155">
        <v>66</v>
      </c>
    </row>
    <row r="91" spans="1:8">
      <c r="A91" s="126">
        <v>90</v>
      </c>
      <c r="B91" s="59"/>
      <c r="C91" s="65">
        <f t="shared" si="5"/>
        <v>37.47</v>
      </c>
      <c r="D91" s="124"/>
      <c r="E91" s="155">
        <v>12590</v>
      </c>
      <c r="F91" s="146">
        <f t="shared" si="4"/>
        <v>5545</v>
      </c>
      <c r="G91" s="159">
        <f t="shared" si="3"/>
        <v>4032</v>
      </c>
      <c r="H91" s="155">
        <v>66</v>
      </c>
    </row>
    <row r="92" spans="1:8">
      <c r="A92" s="126">
        <v>91</v>
      </c>
      <c r="B92" s="59"/>
      <c r="C92" s="65">
        <f t="shared" si="5"/>
        <v>37.590000000000003</v>
      </c>
      <c r="D92" s="124"/>
      <c r="E92" s="155">
        <v>12590</v>
      </c>
      <c r="F92" s="146">
        <f t="shared" si="4"/>
        <v>5528</v>
      </c>
      <c r="G92" s="159">
        <f t="shared" si="3"/>
        <v>4019</v>
      </c>
      <c r="H92" s="155">
        <v>66</v>
      </c>
    </row>
    <row r="93" spans="1:8">
      <c r="A93" s="126">
        <v>92</v>
      </c>
      <c r="B93" s="59"/>
      <c r="C93" s="65">
        <f t="shared" si="5"/>
        <v>37.71</v>
      </c>
      <c r="D93" s="124"/>
      <c r="E93" s="155">
        <v>12590</v>
      </c>
      <c r="F93" s="146">
        <f t="shared" si="4"/>
        <v>5510</v>
      </c>
      <c r="G93" s="159">
        <f t="shared" si="3"/>
        <v>4006</v>
      </c>
      <c r="H93" s="155">
        <v>66</v>
      </c>
    </row>
    <row r="94" spans="1:8">
      <c r="A94" s="126">
        <v>93</v>
      </c>
      <c r="B94" s="59"/>
      <c r="C94" s="65">
        <f t="shared" si="5"/>
        <v>37.83</v>
      </c>
      <c r="D94" s="124"/>
      <c r="E94" s="155">
        <v>12590</v>
      </c>
      <c r="F94" s="146">
        <f t="shared" si="4"/>
        <v>5493</v>
      </c>
      <c r="G94" s="159">
        <f t="shared" si="3"/>
        <v>3994</v>
      </c>
      <c r="H94" s="155">
        <v>66</v>
      </c>
    </row>
    <row r="95" spans="1:8">
      <c r="A95" s="126">
        <v>94</v>
      </c>
      <c r="B95" s="59"/>
      <c r="C95" s="65">
        <f t="shared" si="5"/>
        <v>37.950000000000003</v>
      </c>
      <c r="D95" s="124"/>
      <c r="E95" s="155">
        <v>12590</v>
      </c>
      <c r="F95" s="146">
        <f t="shared" si="4"/>
        <v>5476</v>
      </c>
      <c r="G95" s="159">
        <f t="shared" si="3"/>
        <v>3981</v>
      </c>
      <c r="H95" s="155">
        <v>66</v>
      </c>
    </row>
    <row r="96" spans="1:8">
      <c r="A96" s="126">
        <v>95</v>
      </c>
      <c r="B96" s="59"/>
      <c r="C96" s="65">
        <f t="shared" si="5"/>
        <v>38.07</v>
      </c>
      <c r="D96" s="124"/>
      <c r="E96" s="155">
        <v>12590</v>
      </c>
      <c r="F96" s="146">
        <f t="shared" si="4"/>
        <v>5459</v>
      </c>
      <c r="G96" s="159">
        <f t="shared" si="3"/>
        <v>3968</v>
      </c>
      <c r="H96" s="155">
        <v>66</v>
      </c>
    </row>
    <row r="97" spans="1:8">
      <c r="A97" s="126">
        <v>96</v>
      </c>
      <c r="B97" s="59"/>
      <c r="C97" s="65">
        <f t="shared" si="5"/>
        <v>38.18</v>
      </c>
      <c r="D97" s="124"/>
      <c r="E97" s="155">
        <v>12590</v>
      </c>
      <c r="F97" s="146">
        <f t="shared" si="4"/>
        <v>5443</v>
      </c>
      <c r="G97" s="159">
        <f t="shared" si="3"/>
        <v>3957</v>
      </c>
      <c r="H97" s="155">
        <v>66</v>
      </c>
    </row>
    <row r="98" spans="1:8">
      <c r="A98" s="126">
        <v>97</v>
      </c>
      <c r="B98" s="59"/>
      <c r="C98" s="65">
        <f t="shared" si="5"/>
        <v>38.29</v>
      </c>
      <c r="D98" s="124"/>
      <c r="E98" s="155">
        <v>12590</v>
      </c>
      <c r="F98" s="146">
        <f t="shared" si="4"/>
        <v>5428</v>
      </c>
      <c r="G98" s="159">
        <f t="shared" si="3"/>
        <v>3946</v>
      </c>
      <c r="H98" s="155">
        <v>66</v>
      </c>
    </row>
    <row r="99" spans="1:8">
      <c r="A99" s="126">
        <v>98</v>
      </c>
      <c r="B99" s="59"/>
      <c r="C99" s="65">
        <f t="shared" si="5"/>
        <v>38.4</v>
      </c>
      <c r="D99" s="124"/>
      <c r="E99" s="155">
        <v>12590</v>
      </c>
      <c r="F99" s="146">
        <f t="shared" si="4"/>
        <v>5412</v>
      </c>
      <c r="G99" s="159">
        <f t="shared" si="3"/>
        <v>3934</v>
      </c>
      <c r="H99" s="155">
        <v>66</v>
      </c>
    </row>
    <row r="100" spans="1:8">
      <c r="A100" s="126">
        <v>99</v>
      </c>
      <c r="B100" s="59"/>
      <c r="C100" s="65">
        <f t="shared" si="5"/>
        <v>38.51</v>
      </c>
      <c r="D100" s="124"/>
      <c r="E100" s="155">
        <v>12590</v>
      </c>
      <c r="F100" s="146">
        <f t="shared" si="4"/>
        <v>5397</v>
      </c>
      <c r="G100" s="159">
        <f t="shared" si="3"/>
        <v>3923</v>
      </c>
      <c r="H100" s="155">
        <v>66</v>
      </c>
    </row>
    <row r="101" spans="1:8">
      <c r="A101" s="126">
        <v>100</v>
      </c>
      <c r="B101" s="59"/>
      <c r="C101" s="65">
        <f t="shared" si="5"/>
        <v>38.619999999999997</v>
      </c>
      <c r="D101" s="124"/>
      <c r="E101" s="155">
        <v>12590</v>
      </c>
      <c r="F101" s="146">
        <f t="shared" si="4"/>
        <v>5382</v>
      </c>
      <c r="G101" s="159">
        <f t="shared" si="3"/>
        <v>3912</v>
      </c>
      <c r="H101" s="155">
        <v>66</v>
      </c>
    </row>
    <row r="102" spans="1:8">
      <c r="A102" s="126">
        <v>101</v>
      </c>
      <c r="B102" s="59"/>
      <c r="C102" s="65">
        <f t="shared" si="5"/>
        <v>38.729999999999997</v>
      </c>
      <c r="D102" s="124"/>
      <c r="E102" s="155">
        <v>12590</v>
      </c>
      <c r="F102" s="146">
        <f t="shared" si="4"/>
        <v>5367</v>
      </c>
      <c r="G102" s="159">
        <f t="shared" si="3"/>
        <v>3901</v>
      </c>
      <c r="H102" s="155">
        <v>66</v>
      </c>
    </row>
    <row r="103" spans="1:8">
      <c r="A103" s="126">
        <v>102</v>
      </c>
      <c r="B103" s="59"/>
      <c r="C103" s="65">
        <f t="shared" si="5"/>
        <v>38.83</v>
      </c>
      <c r="D103" s="124"/>
      <c r="E103" s="155">
        <v>12590</v>
      </c>
      <c r="F103" s="146">
        <f t="shared" si="4"/>
        <v>5353</v>
      </c>
      <c r="G103" s="159">
        <f t="shared" si="3"/>
        <v>3891</v>
      </c>
      <c r="H103" s="155">
        <v>66</v>
      </c>
    </row>
    <row r="104" spans="1:8">
      <c r="A104" s="126">
        <v>103</v>
      </c>
      <c r="B104" s="59"/>
      <c r="C104" s="65">
        <f t="shared" si="5"/>
        <v>38.93</v>
      </c>
      <c r="D104" s="124"/>
      <c r="E104" s="155">
        <v>12590</v>
      </c>
      <c r="F104" s="146">
        <f t="shared" si="4"/>
        <v>5340</v>
      </c>
      <c r="G104" s="159">
        <f t="shared" si="3"/>
        <v>3881</v>
      </c>
      <c r="H104" s="155">
        <v>66</v>
      </c>
    </row>
    <row r="105" spans="1:8">
      <c r="A105" s="126">
        <v>104</v>
      </c>
      <c r="B105" s="59"/>
      <c r="C105" s="65">
        <f t="shared" si="5"/>
        <v>39.03</v>
      </c>
      <c r="D105" s="124"/>
      <c r="E105" s="155">
        <v>12590</v>
      </c>
      <c r="F105" s="146">
        <f t="shared" si="4"/>
        <v>5326</v>
      </c>
      <c r="G105" s="159">
        <f t="shared" si="3"/>
        <v>3871</v>
      </c>
      <c r="H105" s="155">
        <v>66</v>
      </c>
    </row>
    <row r="106" spans="1:8">
      <c r="A106" s="126">
        <v>105</v>
      </c>
      <c r="B106" s="59"/>
      <c r="C106" s="65">
        <f t="shared" si="5"/>
        <v>39.130000000000003</v>
      </c>
      <c r="D106" s="124"/>
      <c r="E106" s="155">
        <v>12590</v>
      </c>
      <c r="F106" s="146">
        <f t="shared" si="4"/>
        <v>5313</v>
      </c>
      <c r="G106" s="159">
        <f t="shared" si="3"/>
        <v>3861</v>
      </c>
      <c r="H106" s="155">
        <v>66</v>
      </c>
    </row>
    <row r="107" spans="1:8">
      <c r="A107" s="126">
        <v>106</v>
      </c>
      <c r="B107" s="59"/>
      <c r="C107" s="65">
        <f t="shared" si="5"/>
        <v>39.22</v>
      </c>
      <c r="D107" s="124"/>
      <c r="E107" s="155">
        <v>12590</v>
      </c>
      <c r="F107" s="146">
        <f t="shared" si="4"/>
        <v>5301</v>
      </c>
      <c r="G107" s="159">
        <f t="shared" si="3"/>
        <v>3852</v>
      </c>
      <c r="H107" s="155">
        <v>66</v>
      </c>
    </row>
    <row r="108" spans="1:8">
      <c r="A108" s="126">
        <v>107</v>
      </c>
      <c r="B108" s="59"/>
      <c r="C108" s="65">
        <f t="shared" si="5"/>
        <v>39.32</v>
      </c>
      <c r="D108" s="124"/>
      <c r="E108" s="155">
        <v>12590</v>
      </c>
      <c r="F108" s="146">
        <f t="shared" si="4"/>
        <v>5287</v>
      </c>
      <c r="G108" s="159">
        <f t="shared" si="3"/>
        <v>3842</v>
      </c>
      <c r="H108" s="155">
        <v>66</v>
      </c>
    </row>
    <row r="109" spans="1:8">
      <c r="A109" s="126">
        <v>108</v>
      </c>
      <c r="B109" s="59"/>
      <c r="C109" s="65">
        <f t="shared" si="5"/>
        <v>39.409999999999997</v>
      </c>
      <c r="D109" s="124"/>
      <c r="E109" s="155">
        <v>12590</v>
      </c>
      <c r="F109" s="146">
        <f t="shared" si="4"/>
        <v>5275</v>
      </c>
      <c r="G109" s="159">
        <f t="shared" si="3"/>
        <v>3834</v>
      </c>
      <c r="H109" s="155">
        <v>66</v>
      </c>
    </row>
    <row r="110" spans="1:8">
      <c r="A110" s="126">
        <v>109</v>
      </c>
      <c r="B110" s="59"/>
      <c r="C110" s="65">
        <f t="shared" si="5"/>
        <v>39.5</v>
      </c>
      <c r="D110" s="124"/>
      <c r="E110" s="155">
        <v>12590</v>
      </c>
      <c r="F110" s="146">
        <f t="shared" si="4"/>
        <v>5264</v>
      </c>
      <c r="G110" s="159">
        <f t="shared" si="3"/>
        <v>3825</v>
      </c>
      <c r="H110" s="155">
        <v>66</v>
      </c>
    </row>
    <row r="111" spans="1:8">
      <c r="A111" s="126">
        <v>110</v>
      </c>
      <c r="B111" s="59"/>
      <c r="C111" s="65">
        <f t="shared" si="5"/>
        <v>39.590000000000003</v>
      </c>
      <c r="D111" s="124"/>
      <c r="E111" s="155">
        <v>12590</v>
      </c>
      <c r="F111" s="146">
        <f t="shared" si="4"/>
        <v>5252</v>
      </c>
      <c r="G111" s="159">
        <f t="shared" si="3"/>
        <v>3816</v>
      </c>
      <c r="H111" s="155">
        <v>66</v>
      </c>
    </row>
    <row r="112" spans="1:8">
      <c r="A112" s="126">
        <v>111</v>
      </c>
      <c r="B112" s="59"/>
      <c r="C112" s="65">
        <f t="shared" si="5"/>
        <v>39.68</v>
      </c>
      <c r="D112" s="124"/>
      <c r="E112" s="155">
        <v>12590</v>
      </c>
      <c r="F112" s="146">
        <f t="shared" si="4"/>
        <v>5240</v>
      </c>
      <c r="G112" s="159">
        <f t="shared" si="3"/>
        <v>3807</v>
      </c>
      <c r="H112" s="155">
        <v>66</v>
      </c>
    </row>
    <row r="113" spans="1:8">
      <c r="A113" s="126">
        <v>112</v>
      </c>
      <c r="B113" s="59"/>
      <c r="C113" s="65">
        <f t="shared" si="5"/>
        <v>39.76</v>
      </c>
      <c r="D113" s="124"/>
      <c r="E113" s="155">
        <v>12590</v>
      </c>
      <c r="F113" s="146">
        <f t="shared" si="4"/>
        <v>5230</v>
      </c>
      <c r="G113" s="159">
        <f t="shared" si="3"/>
        <v>3800</v>
      </c>
      <c r="H113" s="155">
        <v>66</v>
      </c>
    </row>
    <row r="114" spans="1:8">
      <c r="A114" s="126">
        <v>113</v>
      </c>
      <c r="B114" s="59"/>
      <c r="C114" s="65">
        <f t="shared" si="5"/>
        <v>39.85</v>
      </c>
      <c r="D114" s="124"/>
      <c r="E114" s="155">
        <v>12590</v>
      </c>
      <c r="F114" s="146">
        <f t="shared" si="4"/>
        <v>5218</v>
      </c>
      <c r="G114" s="159">
        <f t="shared" si="3"/>
        <v>3791</v>
      </c>
      <c r="H114" s="155">
        <v>66</v>
      </c>
    </row>
    <row r="115" spans="1:8">
      <c r="A115" s="126">
        <v>114</v>
      </c>
      <c r="B115" s="59"/>
      <c r="C115" s="65">
        <f t="shared" si="5"/>
        <v>39.93</v>
      </c>
      <c r="D115" s="124"/>
      <c r="E115" s="155">
        <v>12590</v>
      </c>
      <c r="F115" s="146">
        <f t="shared" si="4"/>
        <v>5208</v>
      </c>
      <c r="G115" s="159">
        <f t="shared" si="3"/>
        <v>3784</v>
      </c>
      <c r="H115" s="155">
        <v>66</v>
      </c>
    </row>
    <row r="116" spans="1:8">
      <c r="A116" s="126">
        <v>115</v>
      </c>
      <c r="B116" s="59"/>
      <c r="C116" s="65">
        <f t="shared" si="5"/>
        <v>40.01</v>
      </c>
      <c r="D116" s="124"/>
      <c r="E116" s="155">
        <v>12590</v>
      </c>
      <c r="F116" s="146">
        <f t="shared" si="4"/>
        <v>5197</v>
      </c>
      <c r="G116" s="159">
        <f t="shared" si="3"/>
        <v>3776</v>
      </c>
      <c r="H116" s="155">
        <v>66</v>
      </c>
    </row>
    <row r="117" spans="1:8">
      <c r="A117" s="126">
        <v>116</v>
      </c>
      <c r="B117" s="59"/>
      <c r="C117" s="65">
        <f t="shared" si="5"/>
        <v>40.090000000000003</v>
      </c>
      <c r="D117" s="124"/>
      <c r="E117" s="155">
        <v>12590</v>
      </c>
      <c r="F117" s="146">
        <f t="shared" si="4"/>
        <v>5187</v>
      </c>
      <c r="G117" s="159">
        <f t="shared" si="3"/>
        <v>3769</v>
      </c>
      <c r="H117" s="155">
        <v>66</v>
      </c>
    </row>
    <row r="118" spans="1:8">
      <c r="A118" s="126">
        <v>117</v>
      </c>
      <c r="B118" s="59"/>
      <c r="C118" s="65">
        <f t="shared" si="5"/>
        <v>40.17</v>
      </c>
      <c r="D118" s="124"/>
      <c r="E118" s="155">
        <v>12590</v>
      </c>
      <c r="F118" s="146">
        <f t="shared" si="4"/>
        <v>5177</v>
      </c>
      <c r="G118" s="159">
        <f t="shared" si="3"/>
        <v>3761</v>
      </c>
      <c r="H118" s="155">
        <v>66</v>
      </c>
    </row>
    <row r="119" spans="1:8">
      <c r="A119" s="126">
        <v>118</v>
      </c>
      <c r="B119" s="59"/>
      <c r="C119" s="65">
        <f t="shared" si="5"/>
        <v>40.24</v>
      </c>
      <c r="D119" s="124"/>
      <c r="E119" s="155">
        <v>12590</v>
      </c>
      <c r="F119" s="146">
        <f t="shared" si="4"/>
        <v>5168</v>
      </c>
      <c r="G119" s="159">
        <f t="shared" si="3"/>
        <v>3754</v>
      </c>
      <c r="H119" s="155">
        <v>66</v>
      </c>
    </row>
    <row r="120" spans="1:8">
      <c r="A120" s="126">
        <v>119</v>
      </c>
      <c r="B120" s="59"/>
      <c r="C120" s="65">
        <f t="shared" si="5"/>
        <v>40.31</v>
      </c>
      <c r="D120" s="124"/>
      <c r="E120" s="155">
        <v>12590</v>
      </c>
      <c r="F120" s="146">
        <f t="shared" si="4"/>
        <v>5159</v>
      </c>
      <c r="G120" s="159">
        <f t="shared" si="3"/>
        <v>3748</v>
      </c>
      <c r="H120" s="155">
        <v>66</v>
      </c>
    </row>
    <row r="121" spans="1:8">
      <c r="A121" s="126">
        <v>120</v>
      </c>
      <c r="B121" s="59"/>
      <c r="C121" s="65">
        <f t="shared" si="5"/>
        <v>40.380000000000003</v>
      </c>
      <c r="D121" s="124"/>
      <c r="E121" s="155">
        <v>12590</v>
      </c>
      <c r="F121" s="146">
        <f t="shared" si="4"/>
        <v>5150</v>
      </c>
      <c r="G121" s="159">
        <f t="shared" si="3"/>
        <v>3741</v>
      </c>
      <c r="H121" s="155">
        <v>66</v>
      </c>
    </row>
    <row r="122" spans="1:8">
      <c r="A122" s="126">
        <v>121</v>
      </c>
      <c r="B122" s="59"/>
      <c r="C122" s="65">
        <f t="shared" si="5"/>
        <v>40.450000000000003</v>
      </c>
      <c r="D122" s="124"/>
      <c r="E122" s="155">
        <v>12590</v>
      </c>
      <c r="F122" s="146">
        <f t="shared" si="4"/>
        <v>5141</v>
      </c>
      <c r="G122" s="159">
        <f t="shared" si="3"/>
        <v>3735</v>
      </c>
      <c r="H122" s="155">
        <v>66</v>
      </c>
    </row>
    <row r="123" spans="1:8">
      <c r="A123" s="126">
        <v>122</v>
      </c>
      <c r="B123" s="59"/>
      <c r="C123" s="65">
        <f t="shared" si="5"/>
        <v>40.520000000000003</v>
      </c>
      <c r="D123" s="124"/>
      <c r="E123" s="155">
        <v>12590</v>
      </c>
      <c r="F123" s="146">
        <f t="shared" si="4"/>
        <v>5133</v>
      </c>
      <c r="G123" s="159">
        <f t="shared" si="3"/>
        <v>3729</v>
      </c>
      <c r="H123" s="155">
        <v>66</v>
      </c>
    </row>
    <row r="124" spans="1:8">
      <c r="A124" s="126">
        <v>123</v>
      </c>
      <c r="B124" s="59"/>
      <c r="C124" s="65">
        <f t="shared" si="5"/>
        <v>40.590000000000003</v>
      </c>
      <c r="D124" s="124"/>
      <c r="E124" s="155">
        <v>12590</v>
      </c>
      <c r="F124" s="146">
        <f t="shared" si="4"/>
        <v>5124</v>
      </c>
      <c r="G124" s="159">
        <f t="shared" si="3"/>
        <v>3722</v>
      </c>
      <c r="H124" s="155">
        <v>66</v>
      </c>
    </row>
    <row r="125" spans="1:8">
      <c r="A125" s="126">
        <v>124</v>
      </c>
      <c r="B125" s="59"/>
      <c r="C125" s="65">
        <f t="shared" si="5"/>
        <v>40.65</v>
      </c>
      <c r="D125" s="124"/>
      <c r="E125" s="155">
        <v>12590</v>
      </c>
      <c r="F125" s="146">
        <f t="shared" si="4"/>
        <v>5116</v>
      </c>
      <c r="G125" s="159">
        <f t="shared" si="3"/>
        <v>3717</v>
      </c>
      <c r="H125" s="155">
        <v>66</v>
      </c>
    </row>
    <row r="126" spans="1:8">
      <c r="A126" s="126">
        <v>125</v>
      </c>
      <c r="B126" s="59"/>
      <c r="C126" s="65">
        <f t="shared" si="5"/>
        <v>40.71</v>
      </c>
      <c r="D126" s="124"/>
      <c r="E126" s="155">
        <v>12590</v>
      </c>
      <c r="F126" s="146">
        <f t="shared" si="4"/>
        <v>5109</v>
      </c>
      <c r="G126" s="159">
        <f t="shared" si="3"/>
        <v>3711</v>
      </c>
      <c r="H126" s="155">
        <v>66</v>
      </c>
    </row>
    <row r="127" spans="1:8">
      <c r="A127" s="126">
        <v>126</v>
      </c>
      <c r="B127" s="59"/>
      <c r="C127" s="65">
        <f t="shared" si="5"/>
        <v>40.770000000000003</v>
      </c>
      <c r="D127" s="124"/>
      <c r="E127" s="155">
        <v>12590</v>
      </c>
      <c r="F127" s="146">
        <f t="shared" si="4"/>
        <v>5102</v>
      </c>
      <c r="G127" s="159">
        <f t="shared" si="3"/>
        <v>3706</v>
      </c>
      <c r="H127" s="155">
        <v>66</v>
      </c>
    </row>
    <row r="128" spans="1:8">
      <c r="A128" s="126">
        <v>127</v>
      </c>
      <c r="B128" s="59"/>
      <c r="C128" s="65">
        <f t="shared" si="5"/>
        <v>40.83</v>
      </c>
      <c r="D128" s="124"/>
      <c r="E128" s="155">
        <v>12590</v>
      </c>
      <c r="F128" s="146">
        <f t="shared" si="4"/>
        <v>5094</v>
      </c>
      <c r="G128" s="159">
        <f t="shared" si="3"/>
        <v>3700</v>
      </c>
      <c r="H128" s="155">
        <v>66</v>
      </c>
    </row>
    <row r="129" spans="1:8">
      <c r="A129" s="126">
        <v>128</v>
      </c>
      <c r="B129" s="59"/>
      <c r="C129" s="65">
        <f t="shared" si="5"/>
        <v>40.89</v>
      </c>
      <c r="D129" s="124"/>
      <c r="E129" s="155">
        <v>12590</v>
      </c>
      <c r="F129" s="146">
        <f t="shared" si="4"/>
        <v>5087</v>
      </c>
      <c r="G129" s="159">
        <f t="shared" si="3"/>
        <v>3695</v>
      </c>
      <c r="H129" s="155">
        <v>66</v>
      </c>
    </row>
    <row r="130" spans="1:8">
      <c r="A130" s="126">
        <v>129</v>
      </c>
      <c r="B130" s="59"/>
      <c r="C130" s="65">
        <f t="shared" si="5"/>
        <v>40.94</v>
      </c>
      <c r="D130" s="124"/>
      <c r="E130" s="155">
        <v>12590</v>
      </c>
      <c r="F130" s="146">
        <f t="shared" si="4"/>
        <v>5081</v>
      </c>
      <c r="G130" s="159">
        <f t="shared" si="3"/>
        <v>3690</v>
      </c>
      <c r="H130" s="155">
        <v>66</v>
      </c>
    </row>
    <row r="131" spans="1:8">
      <c r="A131" s="126">
        <v>130</v>
      </c>
      <c r="B131" s="59"/>
      <c r="C131" s="65">
        <f t="shared" si="5"/>
        <v>41</v>
      </c>
      <c r="D131" s="124"/>
      <c r="E131" s="155">
        <v>12590</v>
      </c>
      <c r="F131" s="146">
        <f t="shared" si="4"/>
        <v>5073</v>
      </c>
      <c r="G131" s="159">
        <f t="shared" si="3"/>
        <v>3685</v>
      </c>
      <c r="H131" s="155">
        <v>66</v>
      </c>
    </row>
    <row r="132" spans="1:8">
      <c r="A132" s="126">
        <v>131</v>
      </c>
      <c r="B132" s="59"/>
      <c r="C132" s="65">
        <f t="shared" si="5"/>
        <v>41.05</v>
      </c>
      <c r="D132" s="124"/>
      <c r="E132" s="155">
        <v>12590</v>
      </c>
      <c r="F132" s="146">
        <f t="shared" si="4"/>
        <v>5067</v>
      </c>
      <c r="G132" s="159">
        <f t="shared" si="3"/>
        <v>3680</v>
      </c>
      <c r="H132" s="155">
        <v>66</v>
      </c>
    </row>
    <row r="133" spans="1:8">
      <c r="A133" s="126">
        <v>132</v>
      </c>
      <c r="B133" s="59"/>
      <c r="C133" s="65">
        <f t="shared" si="5"/>
        <v>41.1</v>
      </c>
      <c r="D133" s="124"/>
      <c r="E133" s="155">
        <v>12590</v>
      </c>
      <c r="F133" s="146">
        <f t="shared" si="4"/>
        <v>5061</v>
      </c>
      <c r="G133" s="159">
        <f t="shared" si="3"/>
        <v>3676</v>
      </c>
      <c r="H133" s="155">
        <v>66</v>
      </c>
    </row>
    <row r="134" spans="1:8">
      <c r="A134" s="126">
        <v>133</v>
      </c>
      <c r="B134" s="59"/>
      <c r="C134" s="65">
        <f t="shared" si="5"/>
        <v>41.14</v>
      </c>
      <c r="D134" s="124"/>
      <c r="E134" s="155">
        <v>12590</v>
      </c>
      <c r="F134" s="146">
        <f t="shared" si="4"/>
        <v>5056</v>
      </c>
      <c r="G134" s="159">
        <f t="shared" si="3"/>
        <v>3672</v>
      </c>
      <c r="H134" s="155">
        <v>66</v>
      </c>
    </row>
    <row r="135" spans="1:8">
      <c r="A135" s="126">
        <v>134</v>
      </c>
      <c r="B135" s="59"/>
      <c r="C135" s="65">
        <f t="shared" si="5"/>
        <v>41.19</v>
      </c>
      <c r="D135" s="124"/>
      <c r="E135" s="155">
        <v>12590</v>
      </c>
      <c r="F135" s="146">
        <f t="shared" si="4"/>
        <v>5050</v>
      </c>
      <c r="G135" s="159">
        <f t="shared" si="3"/>
        <v>3668</v>
      </c>
      <c r="H135" s="155">
        <v>66</v>
      </c>
    </row>
    <row r="136" spans="1:8">
      <c r="A136" s="126">
        <v>135</v>
      </c>
      <c r="B136" s="59"/>
      <c r="C136" s="65">
        <f t="shared" si="5"/>
        <v>41.23</v>
      </c>
      <c r="D136" s="124"/>
      <c r="E136" s="155">
        <v>12590</v>
      </c>
      <c r="F136" s="146">
        <f t="shared" si="4"/>
        <v>5045</v>
      </c>
      <c r="G136" s="159">
        <f t="shared" si="3"/>
        <v>3664</v>
      </c>
      <c r="H136" s="155">
        <v>66</v>
      </c>
    </row>
    <row r="137" spans="1:8">
      <c r="A137" s="126">
        <v>136</v>
      </c>
      <c r="B137" s="59"/>
      <c r="C137" s="65">
        <f t="shared" si="5"/>
        <v>41.28</v>
      </c>
      <c r="D137" s="124"/>
      <c r="E137" s="155">
        <v>12590</v>
      </c>
      <c r="F137" s="146">
        <f t="shared" si="4"/>
        <v>5039</v>
      </c>
      <c r="G137" s="159">
        <f t="shared" si="3"/>
        <v>3660</v>
      </c>
      <c r="H137" s="155">
        <v>66</v>
      </c>
    </row>
    <row r="138" spans="1:8">
      <c r="A138" s="126">
        <v>137</v>
      </c>
      <c r="B138" s="59"/>
      <c r="C138" s="65">
        <f t="shared" si="5"/>
        <v>41.32</v>
      </c>
      <c r="D138" s="124"/>
      <c r="E138" s="155">
        <v>12590</v>
      </c>
      <c r="F138" s="146">
        <f t="shared" si="4"/>
        <v>5035</v>
      </c>
      <c r="G138" s="159">
        <f t="shared" si="3"/>
        <v>3656</v>
      </c>
      <c r="H138" s="155">
        <v>66</v>
      </c>
    </row>
    <row r="139" spans="1:8">
      <c r="A139" s="126">
        <v>138</v>
      </c>
      <c r="B139" s="59"/>
      <c r="C139" s="65">
        <f t="shared" si="5"/>
        <v>41.36</v>
      </c>
      <c r="D139" s="124"/>
      <c r="E139" s="155">
        <v>12590</v>
      </c>
      <c r="F139" s="146">
        <f t="shared" si="4"/>
        <v>5030</v>
      </c>
      <c r="G139" s="159">
        <f t="shared" si="3"/>
        <v>3653</v>
      </c>
      <c r="H139" s="155">
        <v>66</v>
      </c>
    </row>
    <row r="140" spans="1:8">
      <c r="A140" s="126">
        <v>139</v>
      </c>
      <c r="B140" s="59"/>
      <c r="C140" s="65">
        <f t="shared" si="5"/>
        <v>41.39</v>
      </c>
      <c r="D140" s="124"/>
      <c r="E140" s="155">
        <v>12590</v>
      </c>
      <c r="F140" s="146">
        <f t="shared" si="4"/>
        <v>5026</v>
      </c>
      <c r="G140" s="159">
        <f t="shared" si="3"/>
        <v>3650</v>
      </c>
      <c r="H140" s="155">
        <v>66</v>
      </c>
    </row>
    <row r="141" spans="1:8">
      <c r="A141" s="126">
        <v>140</v>
      </c>
      <c r="B141" s="59"/>
      <c r="C141" s="65">
        <f t="shared" si="5"/>
        <v>41.43</v>
      </c>
      <c r="D141" s="124"/>
      <c r="E141" s="155">
        <v>12590</v>
      </c>
      <c r="F141" s="146">
        <f t="shared" si="4"/>
        <v>5021</v>
      </c>
      <c r="G141" s="159">
        <f t="shared" ref="G141:G204" si="6">ROUND(12*(1/C141*E141),0)</f>
        <v>3647</v>
      </c>
      <c r="H141" s="155">
        <v>66</v>
      </c>
    </row>
    <row r="142" spans="1:8">
      <c r="A142" s="126">
        <v>141</v>
      </c>
      <c r="B142" s="59"/>
      <c r="C142" s="65">
        <f t="shared" si="5"/>
        <v>41.46</v>
      </c>
      <c r="D142" s="124"/>
      <c r="E142" s="155">
        <v>12590</v>
      </c>
      <c r="F142" s="146">
        <f t="shared" ref="F142:F205" si="7">ROUND(12*1.3589*(1/C142*E142)+H142,0)</f>
        <v>5018</v>
      </c>
      <c r="G142" s="159">
        <f t="shared" si="6"/>
        <v>3644</v>
      </c>
      <c r="H142" s="155">
        <v>66</v>
      </c>
    </row>
    <row r="143" spans="1:8">
      <c r="A143" s="126">
        <v>142</v>
      </c>
      <c r="B143" s="59"/>
      <c r="C143" s="65">
        <f t="shared" ref="C143:C161" si="8">ROUND(-0.0009*POWER(A143,2)+0.2862*A143+19,2)</f>
        <v>41.49</v>
      </c>
      <c r="D143" s="124"/>
      <c r="E143" s="155">
        <v>12590</v>
      </c>
      <c r="F143" s="146">
        <f t="shared" si="7"/>
        <v>5014</v>
      </c>
      <c r="G143" s="159">
        <f t="shared" si="6"/>
        <v>3641</v>
      </c>
      <c r="H143" s="155">
        <v>66</v>
      </c>
    </row>
    <row r="144" spans="1:8">
      <c r="A144" s="126">
        <v>143</v>
      </c>
      <c r="B144" s="59"/>
      <c r="C144" s="65">
        <f t="shared" si="8"/>
        <v>41.52</v>
      </c>
      <c r="D144" s="124"/>
      <c r="E144" s="155">
        <v>12590</v>
      </c>
      <c r="F144" s="146">
        <f t="shared" si="7"/>
        <v>5011</v>
      </c>
      <c r="G144" s="159">
        <f t="shared" si="6"/>
        <v>3639</v>
      </c>
      <c r="H144" s="155">
        <v>66</v>
      </c>
    </row>
    <row r="145" spans="1:8">
      <c r="A145" s="126">
        <v>144</v>
      </c>
      <c r="B145" s="59"/>
      <c r="C145" s="65">
        <f t="shared" si="8"/>
        <v>41.55</v>
      </c>
      <c r="D145" s="124"/>
      <c r="E145" s="155">
        <v>12590</v>
      </c>
      <c r="F145" s="146">
        <f t="shared" si="7"/>
        <v>5007</v>
      </c>
      <c r="G145" s="159">
        <f t="shared" si="6"/>
        <v>3636</v>
      </c>
      <c r="H145" s="155">
        <v>66</v>
      </c>
    </row>
    <row r="146" spans="1:8">
      <c r="A146" s="126">
        <v>145</v>
      </c>
      <c r="B146" s="59"/>
      <c r="C146" s="65">
        <f t="shared" si="8"/>
        <v>41.58</v>
      </c>
      <c r="D146" s="124"/>
      <c r="E146" s="155">
        <v>12590</v>
      </c>
      <c r="F146" s="146">
        <f t="shared" si="7"/>
        <v>5004</v>
      </c>
      <c r="G146" s="159">
        <f t="shared" si="6"/>
        <v>3633</v>
      </c>
      <c r="H146" s="155">
        <v>66</v>
      </c>
    </row>
    <row r="147" spans="1:8">
      <c r="A147" s="126">
        <v>146</v>
      </c>
      <c r="B147" s="59"/>
      <c r="C147" s="65">
        <f t="shared" si="8"/>
        <v>41.6</v>
      </c>
      <c r="D147" s="124"/>
      <c r="E147" s="155">
        <v>12590</v>
      </c>
      <c r="F147" s="146">
        <f t="shared" si="7"/>
        <v>5001</v>
      </c>
      <c r="G147" s="159">
        <f t="shared" si="6"/>
        <v>3632</v>
      </c>
      <c r="H147" s="155">
        <v>66</v>
      </c>
    </row>
    <row r="148" spans="1:8">
      <c r="A148" s="126">
        <v>147</v>
      </c>
      <c r="B148" s="59"/>
      <c r="C148" s="65">
        <f t="shared" si="8"/>
        <v>41.62</v>
      </c>
      <c r="D148" s="124"/>
      <c r="E148" s="155">
        <v>12590</v>
      </c>
      <c r="F148" s="146">
        <f t="shared" si="7"/>
        <v>4999</v>
      </c>
      <c r="G148" s="159">
        <f t="shared" si="6"/>
        <v>3630</v>
      </c>
      <c r="H148" s="155">
        <v>66</v>
      </c>
    </row>
    <row r="149" spans="1:8">
      <c r="A149" s="126">
        <v>148</v>
      </c>
      <c r="B149" s="59"/>
      <c r="C149" s="65">
        <f t="shared" si="8"/>
        <v>41.64</v>
      </c>
      <c r="D149" s="124"/>
      <c r="E149" s="155">
        <v>12590</v>
      </c>
      <c r="F149" s="146">
        <f t="shared" si="7"/>
        <v>4996</v>
      </c>
      <c r="G149" s="159">
        <f t="shared" si="6"/>
        <v>3628</v>
      </c>
      <c r="H149" s="155">
        <v>66</v>
      </c>
    </row>
    <row r="150" spans="1:8">
      <c r="A150" s="126">
        <v>149</v>
      </c>
      <c r="B150" s="59"/>
      <c r="C150" s="65">
        <f t="shared" si="8"/>
        <v>41.66</v>
      </c>
      <c r="D150" s="124"/>
      <c r="E150" s="155">
        <v>12590</v>
      </c>
      <c r="F150" s="146">
        <f t="shared" si="7"/>
        <v>4994</v>
      </c>
      <c r="G150" s="159">
        <f t="shared" si="6"/>
        <v>3627</v>
      </c>
      <c r="H150" s="155">
        <v>66</v>
      </c>
    </row>
    <row r="151" spans="1:8">
      <c r="A151" s="126">
        <v>150</v>
      </c>
      <c r="B151" s="59"/>
      <c r="C151" s="65">
        <f t="shared" si="8"/>
        <v>41.68</v>
      </c>
      <c r="D151" s="124"/>
      <c r="E151" s="155">
        <v>12590</v>
      </c>
      <c r="F151" s="146">
        <f t="shared" si="7"/>
        <v>4992</v>
      </c>
      <c r="G151" s="159">
        <f t="shared" si="6"/>
        <v>3625</v>
      </c>
      <c r="H151" s="155">
        <v>66</v>
      </c>
    </row>
    <row r="152" spans="1:8">
      <c r="A152" s="126">
        <v>151</v>
      </c>
      <c r="B152" s="59"/>
      <c r="C152" s="65">
        <f t="shared" si="8"/>
        <v>41.7</v>
      </c>
      <c r="D152" s="124"/>
      <c r="E152" s="155">
        <v>12590</v>
      </c>
      <c r="F152" s="146">
        <f t="shared" si="7"/>
        <v>4989</v>
      </c>
      <c r="G152" s="159">
        <f t="shared" si="6"/>
        <v>3623</v>
      </c>
      <c r="H152" s="155">
        <v>66</v>
      </c>
    </row>
    <row r="153" spans="1:8">
      <c r="A153" s="126">
        <v>152</v>
      </c>
      <c r="B153" s="59"/>
      <c r="C153" s="65">
        <f t="shared" si="8"/>
        <v>41.71</v>
      </c>
      <c r="D153" s="124"/>
      <c r="E153" s="155">
        <v>12590</v>
      </c>
      <c r="F153" s="146">
        <f t="shared" si="7"/>
        <v>4988</v>
      </c>
      <c r="G153" s="159">
        <f t="shared" si="6"/>
        <v>3622</v>
      </c>
      <c r="H153" s="155">
        <v>66</v>
      </c>
    </row>
    <row r="154" spans="1:8">
      <c r="A154" s="126">
        <v>153</v>
      </c>
      <c r="B154" s="59"/>
      <c r="C154" s="65">
        <f t="shared" si="8"/>
        <v>41.72</v>
      </c>
      <c r="D154" s="124"/>
      <c r="E154" s="155">
        <v>12590</v>
      </c>
      <c r="F154" s="146">
        <f t="shared" si="7"/>
        <v>4987</v>
      </c>
      <c r="G154" s="159">
        <f t="shared" si="6"/>
        <v>3621</v>
      </c>
      <c r="H154" s="155">
        <v>66</v>
      </c>
    </row>
    <row r="155" spans="1:8">
      <c r="A155" s="126">
        <v>154</v>
      </c>
      <c r="B155" s="59"/>
      <c r="C155" s="65">
        <f t="shared" si="8"/>
        <v>41.73</v>
      </c>
      <c r="D155" s="124"/>
      <c r="E155" s="155">
        <v>12590</v>
      </c>
      <c r="F155" s="146">
        <f t="shared" si="7"/>
        <v>4986</v>
      </c>
      <c r="G155" s="159">
        <f t="shared" si="6"/>
        <v>3620</v>
      </c>
      <c r="H155" s="155">
        <v>66</v>
      </c>
    </row>
    <row r="156" spans="1:8">
      <c r="A156" s="126">
        <v>155</v>
      </c>
      <c r="B156" s="59"/>
      <c r="C156" s="65">
        <f t="shared" si="8"/>
        <v>41.74</v>
      </c>
      <c r="D156" s="124"/>
      <c r="E156" s="155">
        <v>12590</v>
      </c>
      <c r="F156" s="146">
        <f t="shared" si="7"/>
        <v>4985</v>
      </c>
      <c r="G156" s="159">
        <f t="shared" si="6"/>
        <v>3620</v>
      </c>
      <c r="H156" s="155">
        <v>66</v>
      </c>
    </row>
    <row r="157" spans="1:8">
      <c r="A157" s="126">
        <v>156</v>
      </c>
      <c r="B157" s="59"/>
      <c r="C157" s="65">
        <f t="shared" si="8"/>
        <v>41.74</v>
      </c>
      <c r="D157" s="124"/>
      <c r="E157" s="155">
        <v>12590</v>
      </c>
      <c r="F157" s="146">
        <f t="shared" si="7"/>
        <v>4985</v>
      </c>
      <c r="G157" s="159">
        <f t="shared" si="6"/>
        <v>3620</v>
      </c>
      <c r="H157" s="155">
        <v>66</v>
      </c>
    </row>
    <row r="158" spans="1:8">
      <c r="A158" s="126">
        <v>157</v>
      </c>
      <c r="B158" s="59"/>
      <c r="C158" s="65">
        <f t="shared" si="8"/>
        <v>41.75</v>
      </c>
      <c r="D158" s="124"/>
      <c r="E158" s="155">
        <v>12590</v>
      </c>
      <c r="F158" s="146">
        <f t="shared" si="7"/>
        <v>4983</v>
      </c>
      <c r="G158" s="159">
        <f t="shared" si="6"/>
        <v>3619</v>
      </c>
      <c r="H158" s="155">
        <v>66</v>
      </c>
    </row>
    <row r="159" spans="1:8">
      <c r="A159" s="126">
        <v>158</v>
      </c>
      <c r="B159" s="59"/>
      <c r="C159" s="65">
        <f t="shared" si="8"/>
        <v>41.75</v>
      </c>
      <c r="D159" s="124"/>
      <c r="E159" s="155">
        <v>12590</v>
      </c>
      <c r="F159" s="146">
        <f t="shared" si="7"/>
        <v>4983</v>
      </c>
      <c r="G159" s="159">
        <f t="shared" si="6"/>
        <v>3619</v>
      </c>
      <c r="H159" s="155">
        <v>66</v>
      </c>
    </row>
    <row r="160" spans="1:8">
      <c r="A160" s="126">
        <v>159</v>
      </c>
      <c r="B160" s="59"/>
      <c r="C160" s="65">
        <f t="shared" si="8"/>
        <v>41.75</v>
      </c>
      <c r="D160" s="124"/>
      <c r="E160" s="155">
        <v>12590</v>
      </c>
      <c r="F160" s="146">
        <f t="shared" si="7"/>
        <v>4983</v>
      </c>
      <c r="G160" s="159">
        <f t="shared" si="6"/>
        <v>3619</v>
      </c>
      <c r="H160" s="155">
        <v>66</v>
      </c>
    </row>
    <row r="161" spans="1:8">
      <c r="A161" s="126">
        <v>160</v>
      </c>
      <c r="B161" s="59"/>
      <c r="C161" s="65">
        <f t="shared" si="8"/>
        <v>41.75</v>
      </c>
      <c r="D161" s="124"/>
      <c r="E161" s="155">
        <v>12590</v>
      </c>
      <c r="F161" s="146">
        <f t="shared" si="7"/>
        <v>4983</v>
      </c>
      <c r="G161" s="159">
        <f t="shared" si="6"/>
        <v>3619</v>
      </c>
      <c r="H161" s="155">
        <v>66</v>
      </c>
    </row>
    <row r="162" spans="1:8">
      <c r="A162" s="126">
        <v>161</v>
      </c>
      <c r="B162" s="59"/>
      <c r="C162" s="65">
        <v>41.75</v>
      </c>
      <c r="D162" s="124"/>
      <c r="E162" s="155">
        <v>12590</v>
      </c>
      <c r="F162" s="146">
        <f t="shared" si="7"/>
        <v>4983</v>
      </c>
      <c r="G162" s="159">
        <f t="shared" si="6"/>
        <v>3619</v>
      </c>
      <c r="H162" s="155">
        <v>66</v>
      </c>
    </row>
    <row r="163" spans="1:8">
      <c r="A163" s="126">
        <v>162</v>
      </c>
      <c r="B163" s="59"/>
      <c r="C163" s="65">
        <v>41.75</v>
      </c>
      <c r="D163" s="124"/>
      <c r="E163" s="155">
        <v>12590</v>
      </c>
      <c r="F163" s="146">
        <f t="shared" si="7"/>
        <v>4983</v>
      </c>
      <c r="G163" s="159">
        <f t="shared" si="6"/>
        <v>3619</v>
      </c>
      <c r="H163" s="155">
        <v>66</v>
      </c>
    </row>
    <row r="164" spans="1:8">
      <c r="A164" s="126">
        <v>163</v>
      </c>
      <c r="B164" s="59"/>
      <c r="C164" s="65">
        <v>41.75</v>
      </c>
      <c r="D164" s="124"/>
      <c r="E164" s="155">
        <v>12590</v>
      </c>
      <c r="F164" s="146">
        <f t="shared" si="7"/>
        <v>4983</v>
      </c>
      <c r="G164" s="159">
        <f t="shared" si="6"/>
        <v>3619</v>
      </c>
      <c r="H164" s="155">
        <v>66</v>
      </c>
    </row>
    <row r="165" spans="1:8">
      <c r="A165" s="126">
        <v>164</v>
      </c>
      <c r="B165" s="59"/>
      <c r="C165" s="65">
        <v>41.75</v>
      </c>
      <c r="D165" s="124"/>
      <c r="E165" s="155">
        <v>12590</v>
      </c>
      <c r="F165" s="146">
        <f t="shared" si="7"/>
        <v>4983</v>
      </c>
      <c r="G165" s="159">
        <f t="shared" si="6"/>
        <v>3619</v>
      </c>
      <c r="H165" s="155">
        <v>66</v>
      </c>
    </row>
    <row r="166" spans="1:8">
      <c r="A166" s="126">
        <v>165</v>
      </c>
      <c r="B166" s="59"/>
      <c r="C166" s="65">
        <v>41.75</v>
      </c>
      <c r="D166" s="124"/>
      <c r="E166" s="155">
        <v>12590</v>
      </c>
      <c r="F166" s="146">
        <f t="shared" si="7"/>
        <v>4983</v>
      </c>
      <c r="G166" s="159">
        <f t="shared" si="6"/>
        <v>3619</v>
      </c>
      <c r="H166" s="155">
        <v>66</v>
      </c>
    </row>
    <row r="167" spans="1:8">
      <c r="A167" s="126">
        <v>166</v>
      </c>
      <c r="B167" s="59"/>
      <c r="C167" s="65">
        <v>41.75</v>
      </c>
      <c r="D167" s="124"/>
      <c r="E167" s="155">
        <v>12590</v>
      </c>
      <c r="F167" s="146">
        <f t="shared" si="7"/>
        <v>4983</v>
      </c>
      <c r="G167" s="159">
        <f t="shared" si="6"/>
        <v>3619</v>
      </c>
      <c r="H167" s="155">
        <v>66</v>
      </c>
    </row>
    <row r="168" spans="1:8">
      <c r="A168" s="126">
        <v>167</v>
      </c>
      <c r="B168" s="59"/>
      <c r="C168" s="65">
        <v>41.75</v>
      </c>
      <c r="D168" s="124"/>
      <c r="E168" s="155">
        <v>12590</v>
      </c>
      <c r="F168" s="146">
        <f t="shared" si="7"/>
        <v>4983</v>
      </c>
      <c r="G168" s="159">
        <f t="shared" si="6"/>
        <v>3619</v>
      </c>
      <c r="H168" s="155">
        <v>66</v>
      </c>
    </row>
    <row r="169" spans="1:8">
      <c r="A169" s="126">
        <v>168</v>
      </c>
      <c r="B169" s="59"/>
      <c r="C169" s="65">
        <v>41.75</v>
      </c>
      <c r="D169" s="124"/>
      <c r="E169" s="155">
        <v>12590</v>
      </c>
      <c r="F169" s="146">
        <f t="shared" si="7"/>
        <v>4983</v>
      </c>
      <c r="G169" s="159">
        <f t="shared" si="6"/>
        <v>3619</v>
      </c>
      <c r="H169" s="155">
        <v>66</v>
      </c>
    </row>
    <row r="170" spans="1:8">
      <c r="A170" s="126">
        <v>169</v>
      </c>
      <c r="B170" s="59"/>
      <c r="C170" s="65">
        <v>41.75</v>
      </c>
      <c r="D170" s="124"/>
      <c r="E170" s="155">
        <v>12590</v>
      </c>
      <c r="F170" s="146">
        <f t="shared" si="7"/>
        <v>4983</v>
      </c>
      <c r="G170" s="159">
        <f t="shared" si="6"/>
        <v>3619</v>
      </c>
      <c r="H170" s="155">
        <v>66</v>
      </c>
    </row>
    <row r="171" spans="1:8">
      <c r="A171" s="126">
        <v>170</v>
      </c>
      <c r="B171" s="59"/>
      <c r="C171" s="65">
        <v>41.75</v>
      </c>
      <c r="D171" s="124"/>
      <c r="E171" s="155">
        <v>12590</v>
      </c>
      <c r="F171" s="146">
        <f t="shared" si="7"/>
        <v>4983</v>
      </c>
      <c r="G171" s="159">
        <f t="shared" si="6"/>
        <v>3619</v>
      </c>
      <c r="H171" s="155">
        <v>66</v>
      </c>
    </row>
    <row r="172" spans="1:8">
      <c r="A172" s="126">
        <v>171</v>
      </c>
      <c r="B172" s="59"/>
      <c r="C172" s="65">
        <v>41.75</v>
      </c>
      <c r="D172" s="124"/>
      <c r="E172" s="155">
        <v>12590</v>
      </c>
      <c r="F172" s="146">
        <f t="shared" si="7"/>
        <v>4983</v>
      </c>
      <c r="G172" s="159">
        <f t="shared" si="6"/>
        <v>3619</v>
      </c>
      <c r="H172" s="155">
        <v>66</v>
      </c>
    </row>
    <row r="173" spans="1:8">
      <c r="A173" s="126">
        <v>172</v>
      </c>
      <c r="B173" s="59"/>
      <c r="C173" s="65">
        <v>41.75</v>
      </c>
      <c r="D173" s="124"/>
      <c r="E173" s="155">
        <v>12590</v>
      </c>
      <c r="F173" s="146">
        <f t="shared" si="7"/>
        <v>4983</v>
      </c>
      <c r="G173" s="159">
        <f t="shared" si="6"/>
        <v>3619</v>
      </c>
      <c r="H173" s="155">
        <v>66</v>
      </c>
    </row>
    <row r="174" spans="1:8">
      <c r="A174" s="126">
        <v>173</v>
      </c>
      <c r="B174" s="59"/>
      <c r="C174" s="65">
        <v>41.75</v>
      </c>
      <c r="D174" s="124"/>
      <c r="E174" s="155">
        <v>12590</v>
      </c>
      <c r="F174" s="146">
        <f t="shared" si="7"/>
        <v>4983</v>
      </c>
      <c r="G174" s="159">
        <f t="shared" si="6"/>
        <v>3619</v>
      </c>
      <c r="H174" s="155">
        <v>66</v>
      </c>
    </row>
    <row r="175" spans="1:8">
      <c r="A175" s="126">
        <v>174</v>
      </c>
      <c r="B175" s="59"/>
      <c r="C175" s="65">
        <v>41.75</v>
      </c>
      <c r="D175" s="124"/>
      <c r="E175" s="155">
        <v>12590</v>
      </c>
      <c r="F175" s="146">
        <f t="shared" si="7"/>
        <v>4983</v>
      </c>
      <c r="G175" s="159">
        <f t="shared" si="6"/>
        <v>3619</v>
      </c>
      <c r="H175" s="155">
        <v>66</v>
      </c>
    </row>
    <row r="176" spans="1:8">
      <c r="A176" s="126">
        <v>175</v>
      </c>
      <c r="B176" s="59"/>
      <c r="C176" s="65">
        <v>41.75</v>
      </c>
      <c r="D176" s="124"/>
      <c r="E176" s="155">
        <v>12590</v>
      </c>
      <c r="F176" s="146">
        <f t="shared" si="7"/>
        <v>4983</v>
      </c>
      <c r="G176" s="159">
        <f t="shared" si="6"/>
        <v>3619</v>
      </c>
      <c r="H176" s="155">
        <v>66</v>
      </c>
    </row>
    <row r="177" spans="1:8">
      <c r="A177" s="126">
        <v>176</v>
      </c>
      <c r="B177" s="59"/>
      <c r="C177" s="65">
        <v>41.75</v>
      </c>
      <c r="D177" s="124"/>
      <c r="E177" s="155">
        <v>12590</v>
      </c>
      <c r="F177" s="146">
        <f t="shared" si="7"/>
        <v>4983</v>
      </c>
      <c r="G177" s="159">
        <f t="shared" si="6"/>
        <v>3619</v>
      </c>
      <c r="H177" s="155">
        <v>66</v>
      </c>
    </row>
    <row r="178" spans="1:8">
      <c r="A178" s="126">
        <v>177</v>
      </c>
      <c r="B178" s="59"/>
      <c r="C178" s="65">
        <v>41.75</v>
      </c>
      <c r="D178" s="124"/>
      <c r="E178" s="155">
        <v>12590</v>
      </c>
      <c r="F178" s="146">
        <f t="shared" si="7"/>
        <v>4983</v>
      </c>
      <c r="G178" s="159">
        <f t="shared" si="6"/>
        <v>3619</v>
      </c>
      <c r="H178" s="155">
        <v>66</v>
      </c>
    </row>
    <row r="179" spans="1:8">
      <c r="A179" s="126">
        <v>178</v>
      </c>
      <c r="B179" s="59"/>
      <c r="C179" s="65">
        <v>41.75</v>
      </c>
      <c r="D179" s="124"/>
      <c r="E179" s="155">
        <v>12590</v>
      </c>
      <c r="F179" s="146">
        <f t="shared" si="7"/>
        <v>4983</v>
      </c>
      <c r="G179" s="159">
        <f t="shared" si="6"/>
        <v>3619</v>
      </c>
      <c r="H179" s="155">
        <v>66</v>
      </c>
    </row>
    <row r="180" spans="1:8">
      <c r="A180" s="126">
        <v>179</v>
      </c>
      <c r="B180" s="59"/>
      <c r="C180" s="65">
        <v>41.75</v>
      </c>
      <c r="D180" s="124"/>
      <c r="E180" s="155">
        <v>12590</v>
      </c>
      <c r="F180" s="146">
        <f t="shared" si="7"/>
        <v>4983</v>
      </c>
      <c r="G180" s="159">
        <f t="shared" si="6"/>
        <v>3619</v>
      </c>
      <c r="H180" s="155">
        <v>66</v>
      </c>
    </row>
    <row r="181" spans="1:8">
      <c r="A181" s="126">
        <v>180</v>
      </c>
      <c r="B181" s="59"/>
      <c r="C181" s="65">
        <v>41.75</v>
      </c>
      <c r="D181" s="124"/>
      <c r="E181" s="155">
        <v>12590</v>
      </c>
      <c r="F181" s="146">
        <f t="shared" si="7"/>
        <v>4983</v>
      </c>
      <c r="G181" s="159">
        <f t="shared" si="6"/>
        <v>3619</v>
      </c>
      <c r="H181" s="155">
        <v>66</v>
      </c>
    </row>
    <row r="182" spans="1:8">
      <c r="A182" s="126">
        <v>181</v>
      </c>
      <c r="B182" s="59"/>
      <c r="C182" s="65">
        <v>41.75</v>
      </c>
      <c r="D182" s="124"/>
      <c r="E182" s="155">
        <v>12590</v>
      </c>
      <c r="F182" s="146">
        <f t="shared" si="7"/>
        <v>4983</v>
      </c>
      <c r="G182" s="159">
        <f t="shared" si="6"/>
        <v>3619</v>
      </c>
      <c r="H182" s="155">
        <v>66</v>
      </c>
    </row>
    <row r="183" spans="1:8">
      <c r="A183" s="126">
        <v>182</v>
      </c>
      <c r="B183" s="59"/>
      <c r="C183" s="65">
        <v>41.75</v>
      </c>
      <c r="D183" s="124"/>
      <c r="E183" s="155">
        <v>12590</v>
      </c>
      <c r="F183" s="146">
        <f t="shared" si="7"/>
        <v>4983</v>
      </c>
      <c r="G183" s="159">
        <f t="shared" si="6"/>
        <v>3619</v>
      </c>
      <c r="H183" s="155">
        <v>66</v>
      </c>
    </row>
    <row r="184" spans="1:8">
      <c r="A184" s="126">
        <v>183</v>
      </c>
      <c r="B184" s="59"/>
      <c r="C184" s="65">
        <v>41.75</v>
      </c>
      <c r="D184" s="124"/>
      <c r="E184" s="155">
        <v>12590</v>
      </c>
      <c r="F184" s="146">
        <f t="shared" si="7"/>
        <v>4983</v>
      </c>
      <c r="G184" s="159">
        <f t="shared" si="6"/>
        <v>3619</v>
      </c>
      <c r="H184" s="155">
        <v>66</v>
      </c>
    </row>
    <row r="185" spans="1:8">
      <c r="A185" s="126">
        <v>184</v>
      </c>
      <c r="B185" s="59"/>
      <c r="C185" s="65">
        <v>41.75</v>
      </c>
      <c r="D185" s="124"/>
      <c r="E185" s="155">
        <v>12590</v>
      </c>
      <c r="F185" s="146">
        <f t="shared" si="7"/>
        <v>4983</v>
      </c>
      <c r="G185" s="159">
        <f t="shared" si="6"/>
        <v>3619</v>
      </c>
      <c r="H185" s="155">
        <v>66</v>
      </c>
    </row>
    <row r="186" spans="1:8">
      <c r="A186" s="126">
        <v>185</v>
      </c>
      <c r="B186" s="59"/>
      <c r="C186" s="65">
        <v>41.75</v>
      </c>
      <c r="D186" s="124"/>
      <c r="E186" s="155">
        <v>12590</v>
      </c>
      <c r="F186" s="146">
        <f t="shared" si="7"/>
        <v>4983</v>
      </c>
      <c r="G186" s="159">
        <f t="shared" si="6"/>
        <v>3619</v>
      </c>
      <c r="H186" s="155">
        <v>66</v>
      </c>
    </row>
    <row r="187" spans="1:8">
      <c r="A187" s="126">
        <v>186</v>
      </c>
      <c r="B187" s="59"/>
      <c r="C187" s="65">
        <v>41.75</v>
      </c>
      <c r="D187" s="124"/>
      <c r="E187" s="155">
        <v>12590</v>
      </c>
      <c r="F187" s="146">
        <f t="shared" si="7"/>
        <v>4983</v>
      </c>
      <c r="G187" s="159">
        <f t="shared" si="6"/>
        <v>3619</v>
      </c>
      <c r="H187" s="155">
        <v>66</v>
      </c>
    </row>
    <row r="188" spans="1:8">
      <c r="A188" s="126">
        <v>187</v>
      </c>
      <c r="B188" s="59"/>
      <c r="C188" s="65">
        <v>41.75</v>
      </c>
      <c r="D188" s="124"/>
      <c r="E188" s="155">
        <v>12590</v>
      </c>
      <c r="F188" s="146">
        <f t="shared" si="7"/>
        <v>4983</v>
      </c>
      <c r="G188" s="159">
        <f t="shared" si="6"/>
        <v>3619</v>
      </c>
      <c r="H188" s="155">
        <v>66</v>
      </c>
    </row>
    <row r="189" spans="1:8">
      <c r="A189" s="126">
        <v>188</v>
      </c>
      <c r="B189" s="59"/>
      <c r="C189" s="65">
        <v>41.75</v>
      </c>
      <c r="D189" s="124"/>
      <c r="E189" s="155">
        <v>12590</v>
      </c>
      <c r="F189" s="146">
        <f t="shared" si="7"/>
        <v>4983</v>
      </c>
      <c r="G189" s="159">
        <f t="shared" si="6"/>
        <v>3619</v>
      </c>
      <c r="H189" s="155">
        <v>66</v>
      </c>
    </row>
    <row r="190" spans="1:8">
      <c r="A190" s="126">
        <v>189</v>
      </c>
      <c r="B190" s="59"/>
      <c r="C190" s="65">
        <v>41.75</v>
      </c>
      <c r="D190" s="124"/>
      <c r="E190" s="155">
        <v>12590</v>
      </c>
      <c r="F190" s="146">
        <f t="shared" si="7"/>
        <v>4983</v>
      </c>
      <c r="G190" s="159">
        <f t="shared" si="6"/>
        <v>3619</v>
      </c>
      <c r="H190" s="155">
        <v>66</v>
      </c>
    </row>
    <row r="191" spans="1:8">
      <c r="A191" s="126">
        <v>190</v>
      </c>
      <c r="B191" s="59"/>
      <c r="C191" s="65">
        <v>41.75</v>
      </c>
      <c r="D191" s="124"/>
      <c r="E191" s="155">
        <v>12590</v>
      </c>
      <c r="F191" s="146">
        <f t="shared" si="7"/>
        <v>4983</v>
      </c>
      <c r="G191" s="159">
        <f t="shared" si="6"/>
        <v>3619</v>
      </c>
      <c r="H191" s="155">
        <v>66</v>
      </c>
    </row>
    <row r="192" spans="1:8">
      <c r="A192" s="126">
        <v>191</v>
      </c>
      <c r="B192" s="59"/>
      <c r="C192" s="65">
        <v>41.75</v>
      </c>
      <c r="D192" s="124"/>
      <c r="E192" s="155">
        <v>12590</v>
      </c>
      <c r="F192" s="146">
        <f t="shared" si="7"/>
        <v>4983</v>
      </c>
      <c r="G192" s="159">
        <f t="shared" si="6"/>
        <v>3619</v>
      </c>
      <c r="H192" s="155">
        <v>66</v>
      </c>
    </row>
    <row r="193" spans="1:8">
      <c r="A193" s="126">
        <v>192</v>
      </c>
      <c r="B193" s="59"/>
      <c r="C193" s="65">
        <v>41.75</v>
      </c>
      <c r="D193" s="124"/>
      <c r="E193" s="155">
        <v>12590</v>
      </c>
      <c r="F193" s="146">
        <f t="shared" si="7"/>
        <v>4983</v>
      </c>
      <c r="G193" s="159">
        <f t="shared" si="6"/>
        <v>3619</v>
      </c>
      <c r="H193" s="155">
        <v>66</v>
      </c>
    </row>
    <row r="194" spans="1:8">
      <c r="A194" s="126">
        <v>193</v>
      </c>
      <c r="B194" s="59"/>
      <c r="C194" s="65">
        <v>41.75</v>
      </c>
      <c r="D194" s="124"/>
      <c r="E194" s="155">
        <v>12590</v>
      </c>
      <c r="F194" s="146">
        <f t="shared" si="7"/>
        <v>4983</v>
      </c>
      <c r="G194" s="159">
        <f t="shared" si="6"/>
        <v>3619</v>
      </c>
      <c r="H194" s="155">
        <v>66</v>
      </c>
    </row>
    <row r="195" spans="1:8">
      <c r="A195" s="126">
        <v>194</v>
      </c>
      <c r="B195" s="59"/>
      <c r="C195" s="65">
        <v>41.75</v>
      </c>
      <c r="D195" s="124"/>
      <c r="E195" s="155">
        <v>12590</v>
      </c>
      <c r="F195" s="146">
        <f t="shared" si="7"/>
        <v>4983</v>
      </c>
      <c r="G195" s="159">
        <f t="shared" si="6"/>
        <v>3619</v>
      </c>
      <c r="H195" s="155">
        <v>66</v>
      </c>
    </row>
    <row r="196" spans="1:8">
      <c r="A196" s="126">
        <v>195</v>
      </c>
      <c r="B196" s="59"/>
      <c r="C196" s="65">
        <v>41.75</v>
      </c>
      <c r="D196" s="124"/>
      <c r="E196" s="155">
        <v>12590</v>
      </c>
      <c r="F196" s="146">
        <f t="shared" si="7"/>
        <v>4983</v>
      </c>
      <c r="G196" s="159">
        <f t="shared" si="6"/>
        <v>3619</v>
      </c>
      <c r="H196" s="155">
        <v>66</v>
      </c>
    </row>
    <row r="197" spans="1:8">
      <c r="A197" s="126">
        <v>196</v>
      </c>
      <c r="B197" s="59"/>
      <c r="C197" s="65">
        <v>41.75</v>
      </c>
      <c r="D197" s="124"/>
      <c r="E197" s="155">
        <v>12590</v>
      </c>
      <c r="F197" s="146">
        <f t="shared" si="7"/>
        <v>4983</v>
      </c>
      <c r="G197" s="159">
        <f t="shared" si="6"/>
        <v>3619</v>
      </c>
      <c r="H197" s="155">
        <v>66</v>
      </c>
    </row>
    <row r="198" spans="1:8">
      <c r="A198" s="126">
        <v>197</v>
      </c>
      <c r="B198" s="59"/>
      <c r="C198" s="65">
        <v>41.75</v>
      </c>
      <c r="D198" s="124"/>
      <c r="E198" s="155">
        <v>12590</v>
      </c>
      <c r="F198" s="146">
        <f t="shared" si="7"/>
        <v>4983</v>
      </c>
      <c r="G198" s="159">
        <f t="shared" si="6"/>
        <v>3619</v>
      </c>
      <c r="H198" s="155">
        <v>66</v>
      </c>
    </row>
    <row r="199" spans="1:8">
      <c r="A199" s="126">
        <v>198</v>
      </c>
      <c r="B199" s="59"/>
      <c r="C199" s="65">
        <v>41.75</v>
      </c>
      <c r="D199" s="124"/>
      <c r="E199" s="155">
        <v>12590</v>
      </c>
      <c r="F199" s="146">
        <f t="shared" si="7"/>
        <v>4983</v>
      </c>
      <c r="G199" s="159">
        <f t="shared" si="6"/>
        <v>3619</v>
      </c>
      <c r="H199" s="155">
        <v>66</v>
      </c>
    </row>
    <row r="200" spans="1:8">
      <c r="A200" s="126">
        <v>199</v>
      </c>
      <c r="B200" s="59"/>
      <c r="C200" s="65">
        <v>41.75</v>
      </c>
      <c r="D200" s="124"/>
      <c r="E200" s="155">
        <v>12590</v>
      </c>
      <c r="F200" s="146">
        <f t="shared" si="7"/>
        <v>4983</v>
      </c>
      <c r="G200" s="159">
        <f t="shared" si="6"/>
        <v>3619</v>
      </c>
      <c r="H200" s="155">
        <v>66</v>
      </c>
    </row>
    <row r="201" spans="1:8">
      <c r="A201" s="126">
        <v>200</v>
      </c>
      <c r="B201" s="59"/>
      <c r="C201" s="65">
        <v>41.75</v>
      </c>
      <c r="D201" s="124"/>
      <c r="E201" s="155">
        <v>12590</v>
      </c>
      <c r="F201" s="146">
        <f t="shared" si="7"/>
        <v>4983</v>
      </c>
      <c r="G201" s="159">
        <f t="shared" si="6"/>
        <v>3619</v>
      </c>
      <c r="H201" s="155">
        <v>66</v>
      </c>
    </row>
    <row r="202" spans="1:8">
      <c r="A202" s="126">
        <v>201</v>
      </c>
      <c r="B202" s="59"/>
      <c r="C202" s="65">
        <v>41.75</v>
      </c>
      <c r="D202" s="124"/>
      <c r="E202" s="155">
        <v>12590</v>
      </c>
      <c r="F202" s="146">
        <f t="shared" si="7"/>
        <v>4983</v>
      </c>
      <c r="G202" s="159">
        <f t="shared" si="6"/>
        <v>3619</v>
      </c>
      <c r="H202" s="155">
        <v>66</v>
      </c>
    </row>
    <row r="203" spans="1:8">
      <c r="A203" s="126">
        <v>202</v>
      </c>
      <c r="B203" s="59"/>
      <c r="C203" s="65">
        <v>41.75</v>
      </c>
      <c r="D203" s="124"/>
      <c r="E203" s="155">
        <v>12590</v>
      </c>
      <c r="F203" s="146">
        <f t="shared" si="7"/>
        <v>4983</v>
      </c>
      <c r="G203" s="159">
        <f t="shared" si="6"/>
        <v>3619</v>
      </c>
      <c r="H203" s="155">
        <v>66</v>
      </c>
    </row>
    <row r="204" spans="1:8">
      <c r="A204" s="126">
        <v>203</v>
      </c>
      <c r="B204" s="59"/>
      <c r="C204" s="65">
        <v>41.75</v>
      </c>
      <c r="D204" s="124"/>
      <c r="E204" s="155">
        <v>12590</v>
      </c>
      <c r="F204" s="146">
        <f t="shared" si="7"/>
        <v>4983</v>
      </c>
      <c r="G204" s="159">
        <f t="shared" si="6"/>
        <v>3619</v>
      </c>
      <c r="H204" s="155">
        <v>66</v>
      </c>
    </row>
    <row r="205" spans="1:8">
      <c r="A205" s="126">
        <v>204</v>
      </c>
      <c r="B205" s="59"/>
      <c r="C205" s="65">
        <v>41.75</v>
      </c>
      <c r="D205" s="124"/>
      <c r="E205" s="155">
        <v>12590</v>
      </c>
      <c r="F205" s="146">
        <f t="shared" si="7"/>
        <v>4983</v>
      </c>
      <c r="G205" s="159">
        <f t="shared" ref="G205:G268" si="9">ROUND(12*(1/C205*E205),0)</f>
        <v>3619</v>
      </c>
      <c r="H205" s="155">
        <v>66</v>
      </c>
    </row>
    <row r="206" spans="1:8">
      <c r="A206" s="126">
        <v>205</v>
      </c>
      <c r="B206" s="59"/>
      <c r="C206" s="65">
        <v>41.75</v>
      </c>
      <c r="D206" s="124"/>
      <c r="E206" s="155">
        <v>12590</v>
      </c>
      <c r="F206" s="146">
        <f t="shared" ref="F206:F269" si="10">ROUND(12*1.3589*(1/C206*E206)+H206,0)</f>
        <v>4983</v>
      </c>
      <c r="G206" s="159">
        <f t="shared" si="9"/>
        <v>3619</v>
      </c>
      <c r="H206" s="155">
        <v>66</v>
      </c>
    </row>
    <row r="207" spans="1:8">
      <c r="A207" s="126">
        <v>206</v>
      </c>
      <c r="B207" s="59"/>
      <c r="C207" s="65">
        <v>41.75</v>
      </c>
      <c r="D207" s="124"/>
      <c r="E207" s="155">
        <v>12590</v>
      </c>
      <c r="F207" s="146">
        <f t="shared" si="10"/>
        <v>4983</v>
      </c>
      <c r="G207" s="159">
        <f t="shared" si="9"/>
        <v>3619</v>
      </c>
      <c r="H207" s="155">
        <v>66</v>
      </c>
    </row>
    <row r="208" spans="1:8">
      <c r="A208" s="126">
        <v>207</v>
      </c>
      <c r="B208" s="59"/>
      <c r="C208" s="65">
        <v>41.75</v>
      </c>
      <c r="D208" s="124"/>
      <c r="E208" s="155">
        <v>12590</v>
      </c>
      <c r="F208" s="146">
        <f t="shared" si="10"/>
        <v>4983</v>
      </c>
      <c r="G208" s="159">
        <f t="shared" si="9"/>
        <v>3619</v>
      </c>
      <c r="H208" s="155">
        <v>66</v>
      </c>
    </row>
    <row r="209" spans="1:8">
      <c r="A209" s="126">
        <v>208</v>
      </c>
      <c r="B209" s="59"/>
      <c r="C209" s="65">
        <v>41.75</v>
      </c>
      <c r="D209" s="124"/>
      <c r="E209" s="155">
        <v>12590</v>
      </c>
      <c r="F209" s="146">
        <f t="shared" si="10"/>
        <v>4983</v>
      </c>
      <c r="G209" s="159">
        <f t="shared" si="9"/>
        <v>3619</v>
      </c>
      <c r="H209" s="155">
        <v>66</v>
      </c>
    </row>
    <row r="210" spans="1:8">
      <c r="A210" s="126">
        <v>209</v>
      </c>
      <c r="B210" s="59"/>
      <c r="C210" s="65">
        <v>41.75</v>
      </c>
      <c r="D210" s="124"/>
      <c r="E210" s="155">
        <v>12590</v>
      </c>
      <c r="F210" s="146">
        <f t="shared" si="10"/>
        <v>4983</v>
      </c>
      <c r="G210" s="159">
        <f t="shared" si="9"/>
        <v>3619</v>
      </c>
      <c r="H210" s="155">
        <v>66</v>
      </c>
    </row>
    <row r="211" spans="1:8">
      <c r="A211" s="126">
        <v>210</v>
      </c>
      <c r="B211" s="59"/>
      <c r="C211" s="65">
        <v>41.75</v>
      </c>
      <c r="D211" s="124"/>
      <c r="E211" s="155">
        <v>12590</v>
      </c>
      <c r="F211" s="146">
        <f t="shared" si="10"/>
        <v>4983</v>
      </c>
      <c r="G211" s="159">
        <f t="shared" si="9"/>
        <v>3619</v>
      </c>
      <c r="H211" s="155">
        <v>66</v>
      </c>
    </row>
    <row r="212" spans="1:8">
      <c r="A212" s="126">
        <v>211</v>
      </c>
      <c r="B212" s="59"/>
      <c r="C212" s="65">
        <v>41.75</v>
      </c>
      <c r="D212" s="124"/>
      <c r="E212" s="155">
        <v>12590</v>
      </c>
      <c r="F212" s="146">
        <f t="shared" si="10"/>
        <v>4983</v>
      </c>
      <c r="G212" s="159">
        <f t="shared" si="9"/>
        <v>3619</v>
      </c>
      <c r="H212" s="155">
        <v>66</v>
      </c>
    </row>
    <row r="213" spans="1:8">
      <c r="A213" s="126">
        <v>212</v>
      </c>
      <c r="B213" s="59"/>
      <c r="C213" s="65">
        <v>41.75</v>
      </c>
      <c r="D213" s="124"/>
      <c r="E213" s="155">
        <v>12590</v>
      </c>
      <c r="F213" s="146">
        <f t="shared" si="10"/>
        <v>4983</v>
      </c>
      <c r="G213" s="159">
        <f t="shared" si="9"/>
        <v>3619</v>
      </c>
      <c r="H213" s="155">
        <v>66</v>
      </c>
    </row>
    <row r="214" spans="1:8">
      <c r="A214" s="126">
        <v>213</v>
      </c>
      <c r="B214" s="59"/>
      <c r="C214" s="65">
        <v>41.75</v>
      </c>
      <c r="D214" s="124"/>
      <c r="E214" s="155">
        <v>12590</v>
      </c>
      <c r="F214" s="146">
        <f t="shared" si="10"/>
        <v>4983</v>
      </c>
      <c r="G214" s="159">
        <f t="shared" si="9"/>
        <v>3619</v>
      </c>
      <c r="H214" s="155">
        <v>66</v>
      </c>
    </row>
    <row r="215" spans="1:8">
      <c r="A215" s="126">
        <v>214</v>
      </c>
      <c r="B215" s="59"/>
      <c r="C215" s="65">
        <v>41.75</v>
      </c>
      <c r="D215" s="124"/>
      <c r="E215" s="155">
        <v>12590</v>
      </c>
      <c r="F215" s="146">
        <f t="shared" si="10"/>
        <v>4983</v>
      </c>
      <c r="G215" s="159">
        <f t="shared" si="9"/>
        <v>3619</v>
      </c>
      <c r="H215" s="155">
        <v>66</v>
      </c>
    </row>
    <row r="216" spans="1:8">
      <c r="A216" s="126">
        <v>215</v>
      </c>
      <c r="B216" s="59"/>
      <c r="C216" s="65">
        <v>41.75</v>
      </c>
      <c r="D216" s="124"/>
      <c r="E216" s="155">
        <v>12590</v>
      </c>
      <c r="F216" s="146">
        <f t="shared" si="10"/>
        <v>4983</v>
      </c>
      <c r="G216" s="159">
        <f t="shared" si="9"/>
        <v>3619</v>
      </c>
      <c r="H216" s="155">
        <v>66</v>
      </c>
    </row>
    <row r="217" spans="1:8">
      <c r="A217" s="126">
        <v>216</v>
      </c>
      <c r="B217" s="59"/>
      <c r="C217" s="65">
        <v>41.75</v>
      </c>
      <c r="D217" s="124"/>
      <c r="E217" s="155">
        <v>12590</v>
      </c>
      <c r="F217" s="146">
        <f t="shared" si="10"/>
        <v>4983</v>
      </c>
      <c r="G217" s="159">
        <f t="shared" si="9"/>
        <v>3619</v>
      </c>
      <c r="H217" s="155">
        <v>66</v>
      </c>
    </row>
    <row r="218" spans="1:8">
      <c r="A218" s="126">
        <v>217</v>
      </c>
      <c r="B218" s="59"/>
      <c r="C218" s="65">
        <v>41.75</v>
      </c>
      <c r="D218" s="124"/>
      <c r="E218" s="155">
        <v>12590</v>
      </c>
      <c r="F218" s="146">
        <f t="shared" si="10"/>
        <v>4983</v>
      </c>
      <c r="G218" s="159">
        <f t="shared" si="9"/>
        <v>3619</v>
      </c>
      <c r="H218" s="155">
        <v>66</v>
      </c>
    </row>
    <row r="219" spans="1:8">
      <c r="A219" s="126">
        <v>218</v>
      </c>
      <c r="B219" s="59"/>
      <c r="C219" s="65">
        <v>41.75</v>
      </c>
      <c r="D219" s="124"/>
      <c r="E219" s="155">
        <v>12590</v>
      </c>
      <c r="F219" s="146">
        <f t="shared" si="10"/>
        <v>4983</v>
      </c>
      <c r="G219" s="159">
        <f t="shared" si="9"/>
        <v>3619</v>
      </c>
      <c r="H219" s="155">
        <v>66</v>
      </c>
    </row>
    <row r="220" spans="1:8">
      <c r="A220" s="126">
        <v>219</v>
      </c>
      <c r="B220" s="59"/>
      <c r="C220" s="65">
        <v>41.75</v>
      </c>
      <c r="D220" s="124"/>
      <c r="E220" s="155">
        <v>12590</v>
      </c>
      <c r="F220" s="146">
        <f t="shared" si="10"/>
        <v>4983</v>
      </c>
      <c r="G220" s="159">
        <f t="shared" si="9"/>
        <v>3619</v>
      </c>
      <c r="H220" s="155">
        <v>66</v>
      </c>
    </row>
    <row r="221" spans="1:8">
      <c r="A221" s="126">
        <v>220</v>
      </c>
      <c r="B221" s="59"/>
      <c r="C221" s="65">
        <v>41.75</v>
      </c>
      <c r="D221" s="124"/>
      <c r="E221" s="155">
        <v>12590</v>
      </c>
      <c r="F221" s="146">
        <f t="shared" si="10"/>
        <v>4983</v>
      </c>
      <c r="G221" s="159">
        <f t="shared" si="9"/>
        <v>3619</v>
      </c>
      <c r="H221" s="155">
        <v>66</v>
      </c>
    </row>
    <row r="222" spans="1:8">
      <c r="A222" s="126">
        <v>221</v>
      </c>
      <c r="B222" s="59"/>
      <c r="C222" s="65">
        <v>41.75</v>
      </c>
      <c r="D222" s="124"/>
      <c r="E222" s="155">
        <v>12590</v>
      </c>
      <c r="F222" s="146">
        <f t="shared" si="10"/>
        <v>4983</v>
      </c>
      <c r="G222" s="159">
        <f t="shared" si="9"/>
        <v>3619</v>
      </c>
      <c r="H222" s="155">
        <v>66</v>
      </c>
    </row>
    <row r="223" spans="1:8">
      <c r="A223" s="126">
        <v>222</v>
      </c>
      <c r="B223" s="59"/>
      <c r="C223" s="65">
        <v>41.75</v>
      </c>
      <c r="D223" s="124"/>
      <c r="E223" s="155">
        <v>12590</v>
      </c>
      <c r="F223" s="146">
        <f t="shared" si="10"/>
        <v>4983</v>
      </c>
      <c r="G223" s="159">
        <f t="shared" si="9"/>
        <v>3619</v>
      </c>
      <c r="H223" s="155">
        <v>66</v>
      </c>
    </row>
    <row r="224" spans="1:8">
      <c r="A224" s="126">
        <v>223</v>
      </c>
      <c r="B224" s="59"/>
      <c r="C224" s="65">
        <v>41.75</v>
      </c>
      <c r="D224" s="124"/>
      <c r="E224" s="155">
        <v>12590</v>
      </c>
      <c r="F224" s="146">
        <f t="shared" si="10"/>
        <v>4983</v>
      </c>
      <c r="G224" s="159">
        <f t="shared" si="9"/>
        <v>3619</v>
      </c>
      <c r="H224" s="155">
        <v>66</v>
      </c>
    </row>
    <row r="225" spans="1:8">
      <c r="A225" s="126">
        <v>224</v>
      </c>
      <c r="B225" s="59"/>
      <c r="C225" s="65">
        <v>41.75</v>
      </c>
      <c r="D225" s="124"/>
      <c r="E225" s="155">
        <v>12590</v>
      </c>
      <c r="F225" s="146">
        <f t="shared" si="10"/>
        <v>4983</v>
      </c>
      <c r="G225" s="159">
        <f t="shared" si="9"/>
        <v>3619</v>
      </c>
      <c r="H225" s="155">
        <v>66</v>
      </c>
    </row>
    <row r="226" spans="1:8">
      <c r="A226" s="126">
        <v>225</v>
      </c>
      <c r="B226" s="59"/>
      <c r="C226" s="65">
        <v>41.75</v>
      </c>
      <c r="D226" s="124"/>
      <c r="E226" s="155">
        <v>12590</v>
      </c>
      <c r="F226" s="146">
        <f t="shared" si="10"/>
        <v>4983</v>
      </c>
      <c r="G226" s="159">
        <f t="shared" si="9"/>
        <v>3619</v>
      </c>
      <c r="H226" s="155">
        <v>66</v>
      </c>
    </row>
    <row r="227" spans="1:8">
      <c r="A227" s="126">
        <v>226</v>
      </c>
      <c r="B227" s="59"/>
      <c r="C227" s="65">
        <v>41.75</v>
      </c>
      <c r="D227" s="124"/>
      <c r="E227" s="155">
        <v>12590</v>
      </c>
      <c r="F227" s="146">
        <f t="shared" si="10"/>
        <v>4983</v>
      </c>
      <c r="G227" s="159">
        <f t="shared" si="9"/>
        <v>3619</v>
      </c>
      <c r="H227" s="155">
        <v>66</v>
      </c>
    </row>
    <row r="228" spans="1:8">
      <c r="A228" s="126">
        <v>227</v>
      </c>
      <c r="B228" s="59"/>
      <c r="C228" s="65">
        <v>41.75</v>
      </c>
      <c r="D228" s="124"/>
      <c r="E228" s="155">
        <v>12590</v>
      </c>
      <c r="F228" s="146">
        <f t="shared" si="10"/>
        <v>4983</v>
      </c>
      <c r="G228" s="159">
        <f t="shared" si="9"/>
        <v>3619</v>
      </c>
      <c r="H228" s="155">
        <v>66</v>
      </c>
    </row>
    <row r="229" spans="1:8">
      <c r="A229" s="126">
        <v>228</v>
      </c>
      <c r="B229" s="59"/>
      <c r="C229" s="65">
        <v>41.75</v>
      </c>
      <c r="D229" s="124"/>
      <c r="E229" s="155">
        <v>12590</v>
      </c>
      <c r="F229" s="146">
        <f t="shared" si="10"/>
        <v>4983</v>
      </c>
      <c r="G229" s="159">
        <f t="shared" si="9"/>
        <v>3619</v>
      </c>
      <c r="H229" s="155">
        <v>66</v>
      </c>
    </row>
    <row r="230" spans="1:8">
      <c r="A230" s="126">
        <v>229</v>
      </c>
      <c r="B230" s="59"/>
      <c r="C230" s="65">
        <v>41.75</v>
      </c>
      <c r="D230" s="124"/>
      <c r="E230" s="155">
        <v>12590</v>
      </c>
      <c r="F230" s="146">
        <f t="shared" si="10"/>
        <v>4983</v>
      </c>
      <c r="G230" s="159">
        <f t="shared" si="9"/>
        <v>3619</v>
      </c>
      <c r="H230" s="155">
        <v>66</v>
      </c>
    </row>
    <row r="231" spans="1:8">
      <c r="A231" s="126">
        <v>230</v>
      </c>
      <c r="B231" s="59"/>
      <c r="C231" s="65">
        <v>41.75</v>
      </c>
      <c r="D231" s="124"/>
      <c r="E231" s="155">
        <v>12590</v>
      </c>
      <c r="F231" s="146">
        <f t="shared" si="10"/>
        <v>4983</v>
      </c>
      <c r="G231" s="159">
        <f t="shared" si="9"/>
        <v>3619</v>
      </c>
      <c r="H231" s="155">
        <v>66</v>
      </c>
    </row>
    <row r="232" spans="1:8">
      <c r="A232" s="126">
        <v>231</v>
      </c>
      <c r="B232" s="59"/>
      <c r="C232" s="65">
        <v>41.75</v>
      </c>
      <c r="D232" s="124"/>
      <c r="E232" s="155">
        <v>12590</v>
      </c>
      <c r="F232" s="146">
        <f t="shared" si="10"/>
        <v>4983</v>
      </c>
      <c r="G232" s="159">
        <f t="shared" si="9"/>
        <v>3619</v>
      </c>
      <c r="H232" s="155">
        <v>66</v>
      </c>
    </row>
    <row r="233" spans="1:8">
      <c r="A233" s="126">
        <v>232</v>
      </c>
      <c r="B233" s="59"/>
      <c r="C233" s="65">
        <v>41.75</v>
      </c>
      <c r="D233" s="124"/>
      <c r="E233" s="155">
        <v>12590</v>
      </c>
      <c r="F233" s="146">
        <f t="shared" si="10"/>
        <v>4983</v>
      </c>
      <c r="G233" s="159">
        <f t="shared" si="9"/>
        <v>3619</v>
      </c>
      <c r="H233" s="155">
        <v>66</v>
      </c>
    </row>
    <row r="234" spans="1:8">
      <c r="A234" s="126">
        <v>233</v>
      </c>
      <c r="B234" s="59"/>
      <c r="C234" s="65">
        <v>41.75</v>
      </c>
      <c r="D234" s="124"/>
      <c r="E234" s="155">
        <v>12590</v>
      </c>
      <c r="F234" s="146">
        <f t="shared" si="10"/>
        <v>4983</v>
      </c>
      <c r="G234" s="159">
        <f t="shared" si="9"/>
        <v>3619</v>
      </c>
      <c r="H234" s="155">
        <v>66</v>
      </c>
    </row>
    <row r="235" spans="1:8">
      <c r="A235" s="126">
        <v>234</v>
      </c>
      <c r="B235" s="59"/>
      <c r="C235" s="65">
        <v>41.75</v>
      </c>
      <c r="D235" s="124"/>
      <c r="E235" s="155">
        <v>12590</v>
      </c>
      <c r="F235" s="146">
        <f t="shared" si="10"/>
        <v>4983</v>
      </c>
      <c r="G235" s="159">
        <f t="shared" si="9"/>
        <v>3619</v>
      </c>
      <c r="H235" s="155">
        <v>66</v>
      </c>
    </row>
    <row r="236" spans="1:8">
      <c r="A236" s="126">
        <v>235</v>
      </c>
      <c r="B236" s="59"/>
      <c r="C236" s="65">
        <v>41.75</v>
      </c>
      <c r="D236" s="124"/>
      <c r="E236" s="155">
        <v>12590</v>
      </c>
      <c r="F236" s="146">
        <f t="shared" si="10"/>
        <v>4983</v>
      </c>
      <c r="G236" s="159">
        <f t="shared" si="9"/>
        <v>3619</v>
      </c>
      <c r="H236" s="155">
        <v>66</v>
      </c>
    </row>
    <row r="237" spans="1:8">
      <c r="A237" s="126">
        <v>236</v>
      </c>
      <c r="B237" s="59"/>
      <c r="C237" s="65">
        <v>41.75</v>
      </c>
      <c r="D237" s="124"/>
      <c r="E237" s="155">
        <v>12590</v>
      </c>
      <c r="F237" s="146">
        <f t="shared" si="10"/>
        <v>4983</v>
      </c>
      <c r="G237" s="159">
        <f t="shared" si="9"/>
        <v>3619</v>
      </c>
      <c r="H237" s="155">
        <v>66</v>
      </c>
    </row>
    <row r="238" spans="1:8">
      <c r="A238" s="126">
        <v>237</v>
      </c>
      <c r="B238" s="59"/>
      <c r="C238" s="65">
        <v>41.75</v>
      </c>
      <c r="D238" s="124"/>
      <c r="E238" s="155">
        <v>12590</v>
      </c>
      <c r="F238" s="146">
        <f t="shared" si="10"/>
        <v>4983</v>
      </c>
      <c r="G238" s="159">
        <f t="shared" si="9"/>
        <v>3619</v>
      </c>
      <c r="H238" s="155">
        <v>66</v>
      </c>
    </row>
    <row r="239" spans="1:8">
      <c r="A239" s="126">
        <v>238</v>
      </c>
      <c r="B239" s="59"/>
      <c r="C239" s="65">
        <v>41.75</v>
      </c>
      <c r="D239" s="124"/>
      <c r="E239" s="155">
        <v>12590</v>
      </c>
      <c r="F239" s="146">
        <f t="shared" si="10"/>
        <v>4983</v>
      </c>
      <c r="G239" s="159">
        <f t="shared" si="9"/>
        <v>3619</v>
      </c>
      <c r="H239" s="155">
        <v>66</v>
      </c>
    </row>
    <row r="240" spans="1:8">
      <c r="A240" s="126">
        <v>239</v>
      </c>
      <c r="B240" s="59"/>
      <c r="C240" s="65">
        <v>41.75</v>
      </c>
      <c r="D240" s="124"/>
      <c r="E240" s="155">
        <v>12590</v>
      </c>
      <c r="F240" s="146">
        <f t="shared" si="10"/>
        <v>4983</v>
      </c>
      <c r="G240" s="159">
        <f t="shared" si="9"/>
        <v>3619</v>
      </c>
      <c r="H240" s="155">
        <v>66</v>
      </c>
    </row>
    <row r="241" spans="1:8">
      <c r="A241" s="126">
        <v>240</v>
      </c>
      <c r="B241" s="59"/>
      <c r="C241" s="65">
        <v>41.75</v>
      </c>
      <c r="D241" s="124"/>
      <c r="E241" s="155">
        <v>12590</v>
      </c>
      <c r="F241" s="146">
        <f t="shared" si="10"/>
        <v>4983</v>
      </c>
      <c r="G241" s="159">
        <f t="shared" si="9"/>
        <v>3619</v>
      </c>
      <c r="H241" s="155">
        <v>66</v>
      </c>
    </row>
    <row r="242" spans="1:8">
      <c r="A242" s="126">
        <v>241</v>
      </c>
      <c r="B242" s="59"/>
      <c r="C242" s="65">
        <v>41.75</v>
      </c>
      <c r="D242" s="124"/>
      <c r="E242" s="155">
        <v>12590</v>
      </c>
      <c r="F242" s="146">
        <f t="shared" si="10"/>
        <v>4983</v>
      </c>
      <c r="G242" s="159">
        <f t="shared" si="9"/>
        <v>3619</v>
      </c>
      <c r="H242" s="155">
        <v>66</v>
      </c>
    </row>
    <row r="243" spans="1:8">
      <c r="A243" s="126">
        <v>242</v>
      </c>
      <c r="B243" s="59"/>
      <c r="C243" s="65">
        <v>41.75</v>
      </c>
      <c r="D243" s="124"/>
      <c r="E243" s="155">
        <v>12590</v>
      </c>
      <c r="F243" s="146">
        <f t="shared" si="10"/>
        <v>4983</v>
      </c>
      <c r="G243" s="159">
        <f t="shared" si="9"/>
        <v>3619</v>
      </c>
      <c r="H243" s="155">
        <v>66</v>
      </c>
    </row>
    <row r="244" spans="1:8">
      <c r="A244" s="126">
        <v>243</v>
      </c>
      <c r="B244" s="59"/>
      <c r="C244" s="65">
        <v>41.75</v>
      </c>
      <c r="D244" s="124"/>
      <c r="E244" s="155">
        <v>12590</v>
      </c>
      <c r="F244" s="146">
        <f t="shared" si="10"/>
        <v>4983</v>
      </c>
      <c r="G244" s="159">
        <f t="shared" si="9"/>
        <v>3619</v>
      </c>
      <c r="H244" s="155">
        <v>66</v>
      </c>
    </row>
    <row r="245" spans="1:8">
      <c r="A245" s="126">
        <v>244</v>
      </c>
      <c r="B245" s="59"/>
      <c r="C245" s="65">
        <v>41.75</v>
      </c>
      <c r="D245" s="124"/>
      <c r="E245" s="155">
        <v>12590</v>
      </c>
      <c r="F245" s="146">
        <f t="shared" si="10"/>
        <v>4983</v>
      </c>
      <c r="G245" s="159">
        <f t="shared" si="9"/>
        <v>3619</v>
      </c>
      <c r="H245" s="155">
        <v>66</v>
      </c>
    </row>
    <row r="246" spans="1:8">
      <c r="A246" s="126">
        <v>245</v>
      </c>
      <c r="B246" s="59"/>
      <c r="C246" s="65">
        <v>41.75</v>
      </c>
      <c r="D246" s="124"/>
      <c r="E246" s="155">
        <v>12590</v>
      </c>
      <c r="F246" s="146">
        <f t="shared" si="10"/>
        <v>4983</v>
      </c>
      <c r="G246" s="159">
        <f t="shared" si="9"/>
        <v>3619</v>
      </c>
      <c r="H246" s="155">
        <v>66</v>
      </c>
    </row>
    <row r="247" spans="1:8">
      <c r="A247" s="126">
        <v>246</v>
      </c>
      <c r="B247" s="59"/>
      <c r="C247" s="65">
        <v>41.75</v>
      </c>
      <c r="D247" s="124"/>
      <c r="E247" s="155">
        <v>12590</v>
      </c>
      <c r="F247" s="146">
        <f t="shared" si="10"/>
        <v>4983</v>
      </c>
      <c r="G247" s="159">
        <f t="shared" si="9"/>
        <v>3619</v>
      </c>
      <c r="H247" s="155">
        <v>66</v>
      </c>
    </row>
    <row r="248" spans="1:8">
      <c r="A248" s="126">
        <v>247</v>
      </c>
      <c r="B248" s="59"/>
      <c r="C248" s="65">
        <v>41.75</v>
      </c>
      <c r="D248" s="124"/>
      <c r="E248" s="155">
        <v>12590</v>
      </c>
      <c r="F248" s="146">
        <f t="shared" si="10"/>
        <v>4983</v>
      </c>
      <c r="G248" s="159">
        <f t="shared" si="9"/>
        <v>3619</v>
      </c>
      <c r="H248" s="155">
        <v>66</v>
      </c>
    </row>
    <row r="249" spans="1:8">
      <c r="A249" s="126">
        <v>248</v>
      </c>
      <c r="B249" s="59"/>
      <c r="C249" s="65">
        <v>41.75</v>
      </c>
      <c r="D249" s="124"/>
      <c r="E249" s="155">
        <v>12590</v>
      </c>
      <c r="F249" s="146">
        <f t="shared" si="10"/>
        <v>4983</v>
      </c>
      <c r="G249" s="159">
        <f t="shared" si="9"/>
        <v>3619</v>
      </c>
      <c r="H249" s="155">
        <v>66</v>
      </c>
    </row>
    <row r="250" spans="1:8">
      <c r="A250" s="126">
        <v>249</v>
      </c>
      <c r="B250" s="59"/>
      <c r="C250" s="65">
        <v>41.75</v>
      </c>
      <c r="D250" s="124"/>
      <c r="E250" s="155">
        <v>12590</v>
      </c>
      <c r="F250" s="146">
        <f t="shared" si="10"/>
        <v>4983</v>
      </c>
      <c r="G250" s="159">
        <f t="shared" si="9"/>
        <v>3619</v>
      </c>
      <c r="H250" s="155">
        <v>66</v>
      </c>
    </row>
    <row r="251" spans="1:8">
      <c r="A251" s="126">
        <v>250</v>
      </c>
      <c r="B251" s="59"/>
      <c r="C251" s="65">
        <v>41.75</v>
      </c>
      <c r="D251" s="124"/>
      <c r="E251" s="155">
        <v>12590</v>
      </c>
      <c r="F251" s="146">
        <f t="shared" si="10"/>
        <v>4983</v>
      </c>
      <c r="G251" s="159">
        <f t="shared" si="9"/>
        <v>3619</v>
      </c>
      <c r="H251" s="155">
        <v>66</v>
      </c>
    </row>
    <row r="252" spans="1:8">
      <c r="A252" s="126">
        <v>251</v>
      </c>
      <c r="B252" s="59"/>
      <c r="C252" s="65">
        <v>41.75</v>
      </c>
      <c r="D252" s="124"/>
      <c r="E252" s="155">
        <v>12590</v>
      </c>
      <c r="F252" s="146">
        <f t="shared" si="10"/>
        <v>4983</v>
      </c>
      <c r="G252" s="159">
        <f t="shared" si="9"/>
        <v>3619</v>
      </c>
      <c r="H252" s="155">
        <v>66</v>
      </c>
    </row>
    <row r="253" spans="1:8">
      <c r="A253" s="126">
        <v>252</v>
      </c>
      <c r="B253" s="59"/>
      <c r="C253" s="65">
        <v>41.75</v>
      </c>
      <c r="D253" s="124"/>
      <c r="E253" s="155">
        <v>12590</v>
      </c>
      <c r="F253" s="146">
        <f t="shared" si="10"/>
        <v>4983</v>
      </c>
      <c r="G253" s="159">
        <f t="shared" si="9"/>
        <v>3619</v>
      </c>
      <c r="H253" s="155">
        <v>66</v>
      </c>
    </row>
    <row r="254" spans="1:8">
      <c r="A254" s="126">
        <v>253</v>
      </c>
      <c r="B254" s="59"/>
      <c r="C254" s="65">
        <v>41.75</v>
      </c>
      <c r="D254" s="124"/>
      <c r="E254" s="155">
        <v>12590</v>
      </c>
      <c r="F254" s="146">
        <f t="shared" si="10"/>
        <v>4983</v>
      </c>
      <c r="G254" s="159">
        <f t="shared" si="9"/>
        <v>3619</v>
      </c>
      <c r="H254" s="155">
        <v>66</v>
      </c>
    </row>
    <row r="255" spans="1:8">
      <c r="A255" s="126">
        <v>254</v>
      </c>
      <c r="B255" s="59"/>
      <c r="C255" s="65">
        <v>41.75</v>
      </c>
      <c r="D255" s="124"/>
      <c r="E255" s="155">
        <v>12590</v>
      </c>
      <c r="F255" s="146">
        <f t="shared" si="10"/>
        <v>4983</v>
      </c>
      <c r="G255" s="159">
        <f t="shared" si="9"/>
        <v>3619</v>
      </c>
      <c r="H255" s="155">
        <v>66</v>
      </c>
    </row>
    <row r="256" spans="1:8">
      <c r="A256" s="126">
        <v>255</v>
      </c>
      <c r="B256" s="59"/>
      <c r="C256" s="65">
        <v>41.75</v>
      </c>
      <c r="D256" s="124"/>
      <c r="E256" s="155">
        <v>12590</v>
      </c>
      <c r="F256" s="146">
        <f t="shared" si="10"/>
        <v>4983</v>
      </c>
      <c r="G256" s="159">
        <f t="shared" si="9"/>
        <v>3619</v>
      </c>
      <c r="H256" s="155">
        <v>66</v>
      </c>
    </row>
    <row r="257" spans="1:8">
      <c r="A257" s="126">
        <v>256</v>
      </c>
      <c r="B257" s="59"/>
      <c r="C257" s="65">
        <v>41.75</v>
      </c>
      <c r="D257" s="124"/>
      <c r="E257" s="155">
        <v>12590</v>
      </c>
      <c r="F257" s="146">
        <f t="shared" si="10"/>
        <v>4983</v>
      </c>
      <c r="G257" s="159">
        <f t="shared" si="9"/>
        <v>3619</v>
      </c>
      <c r="H257" s="155">
        <v>66</v>
      </c>
    </row>
    <row r="258" spans="1:8">
      <c r="A258" s="126">
        <v>257</v>
      </c>
      <c r="B258" s="59"/>
      <c r="C258" s="65">
        <v>41.75</v>
      </c>
      <c r="D258" s="124"/>
      <c r="E258" s="155">
        <v>12590</v>
      </c>
      <c r="F258" s="146">
        <f t="shared" si="10"/>
        <v>4983</v>
      </c>
      <c r="G258" s="159">
        <f t="shared" si="9"/>
        <v>3619</v>
      </c>
      <c r="H258" s="155">
        <v>66</v>
      </c>
    </row>
    <row r="259" spans="1:8">
      <c r="A259" s="126">
        <v>258</v>
      </c>
      <c r="B259" s="59"/>
      <c r="C259" s="65">
        <v>41.75</v>
      </c>
      <c r="D259" s="124"/>
      <c r="E259" s="155">
        <v>12590</v>
      </c>
      <c r="F259" s="146">
        <f t="shared" si="10"/>
        <v>4983</v>
      </c>
      <c r="G259" s="159">
        <f t="shared" si="9"/>
        <v>3619</v>
      </c>
      <c r="H259" s="155">
        <v>66</v>
      </c>
    </row>
    <row r="260" spans="1:8">
      <c r="A260" s="126">
        <v>259</v>
      </c>
      <c r="B260" s="59"/>
      <c r="C260" s="65">
        <v>41.75</v>
      </c>
      <c r="D260" s="124"/>
      <c r="E260" s="155">
        <v>12590</v>
      </c>
      <c r="F260" s="146">
        <f t="shared" si="10"/>
        <v>4983</v>
      </c>
      <c r="G260" s="159">
        <f t="shared" si="9"/>
        <v>3619</v>
      </c>
      <c r="H260" s="155">
        <v>66</v>
      </c>
    </row>
    <row r="261" spans="1:8">
      <c r="A261" s="126">
        <v>260</v>
      </c>
      <c r="B261" s="59"/>
      <c r="C261" s="65">
        <v>41.75</v>
      </c>
      <c r="D261" s="124"/>
      <c r="E261" s="155">
        <v>12590</v>
      </c>
      <c r="F261" s="146">
        <f t="shared" si="10"/>
        <v>4983</v>
      </c>
      <c r="G261" s="159">
        <f t="shared" si="9"/>
        <v>3619</v>
      </c>
      <c r="H261" s="155">
        <v>66</v>
      </c>
    </row>
    <row r="262" spans="1:8">
      <c r="A262" s="126">
        <v>261</v>
      </c>
      <c r="B262" s="59"/>
      <c r="C262" s="65">
        <v>41.75</v>
      </c>
      <c r="D262" s="124"/>
      <c r="E262" s="155">
        <v>12590</v>
      </c>
      <c r="F262" s="146">
        <f t="shared" si="10"/>
        <v>4983</v>
      </c>
      <c r="G262" s="159">
        <f t="shared" si="9"/>
        <v>3619</v>
      </c>
      <c r="H262" s="155">
        <v>66</v>
      </c>
    </row>
    <row r="263" spans="1:8">
      <c r="A263" s="126">
        <v>262</v>
      </c>
      <c r="B263" s="59"/>
      <c r="C263" s="65">
        <v>41.75</v>
      </c>
      <c r="D263" s="124"/>
      <c r="E263" s="155">
        <v>12590</v>
      </c>
      <c r="F263" s="146">
        <f t="shared" si="10"/>
        <v>4983</v>
      </c>
      <c r="G263" s="159">
        <f t="shared" si="9"/>
        <v>3619</v>
      </c>
      <c r="H263" s="155">
        <v>66</v>
      </c>
    </row>
    <row r="264" spans="1:8">
      <c r="A264" s="126">
        <v>263</v>
      </c>
      <c r="B264" s="59"/>
      <c r="C264" s="65">
        <v>41.75</v>
      </c>
      <c r="D264" s="124"/>
      <c r="E264" s="155">
        <v>12590</v>
      </c>
      <c r="F264" s="146">
        <f t="shared" si="10"/>
        <v>4983</v>
      </c>
      <c r="G264" s="159">
        <f t="shared" si="9"/>
        <v>3619</v>
      </c>
      <c r="H264" s="155">
        <v>66</v>
      </c>
    </row>
    <row r="265" spans="1:8">
      <c r="A265" s="126">
        <v>264</v>
      </c>
      <c r="B265" s="59"/>
      <c r="C265" s="65">
        <v>41.75</v>
      </c>
      <c r="D265" s="124"/>
      <c r="E265" s="155">
        <v>12590</v>
      </c>
      <c r="F265" s="146">
        <f t="shared" si="10"/>
        <v>4983</v>
      </c>
      <c r="G265" s="159">
        <f t="shared" si="9"/>
        <v>3619</v>
      </c>
      <c r="H265" s="155">
        <v>66</v>
      </c>
    </row>
    <row r="266" spans="1:8">
      <c r="A266" s="126">
        <v>265</v>
      </c>
      <c r="B266" s="59"/>
      <c r="C266" s="65">
        <v>41.75</v>
      </c>
      <c r="D266" s="124"/>
      <c r="E266" s="155">
        <v>12590</v>
      </c>
      <c r="F266" s="146">
        <f t="shared" si="10"/>
        <v>4983</v>
      </c>
      <c r="G266" s="159">
        <f t="shared" si="9"/>
        <v>3619</v>
      </c>
      <c r="H266" s="155">
        <v>66</v>
      </c>
    </row>
    <row r="267" spans="1:8">
      <c r="A267" s="126">
        <v>266</v>
      </c>
      <c r="B267" s="59"/>
      <c r="C267" s="65">
        <v>41.75</v>
      </c>
      <c r="D267" s="124"/>
      <c r="E267" s="155">
        <v>12590</v>
      </c>
      <c r="F267" s="146">
        <f t="shared" si="10"/>
        <v>4983</v>
      </c>
      <c r="G267" s="159">
        <f t="shared" si="9"/>
        <v>3619</v>
      </c>
      <c r="H267" s="155">
        <v>66</v>
      </c>
    </row>
    <row r="268" spans="1:8">
      <c r="A268" s="126">
        <v>267</v>
      </c>
      <c r="B268" s="59"/>
      <c r="C268" s="65">
        <v>41.75</v>
      </c>
      <c r="D268" s="124"/>
      <c r="E268" s="155">
        <v>12590</v>
      </c>
      <c r="F268" s="146">
        <f t="shared" si="10"/>
        <v>4983</v>
      </c>
      <c r="G268" s="159">
        <f t="shared" si="9"/>
        <v>3619</v>
      </c>
      <c r="H268" s="155">
        <v>66</v>
      </c>
    </row>
    <row r="269" spans="1:8">
      <c r="A269" s="126">
        <v>268</v>
      </c>
      <c r="B269" s="59"/>
      <c r="C269" s="65">
        <v>41.75</v>
      </c>
      <c r="D269" s="124"/>
      <c r="E269" s="155">
        <v>12590</v>
      </c>
      <c r="F269" s="146">
        <f t="shared" si="10"/>
        <v>4983</v>
      </c>
      <c r="G269" s="159">
        <f t="shared" ref="G269:G332" si="11">ROUND(12*(1/C269*E269),0)</f>
        <v>3619</v>
      </c>
      <c r="H269" s="155">
        <v>66</v>
      </c>
    </row>
    <row r="270" spans="1:8">
      <c r="A270" s="126">
        <v>269</v>
      </c>
      <c r="B270" s="59"/>
      <c r="C270" s="65">
        <v>41.75</v>
      </c>
      <c r="D270" s="124"/>
      <c r="E270" s="155">
        <v>12590</v>
      </c>
      <c r="F270" s="146">
        <f t="shared" ref="F270:F333" si="12">ROUND(12*1.3589*(1/C270*E270)+H270,0)</f>
        <v>4983</v>
      </c>
      <c r="G270" s="159">
        <f t="shared" si="11"/>
        <v>3619</v>
      </c>
      <c r="H270" s="155">
        <v>66</v>
      </c>
    </row>
    <row r="271" spans="1:8">
      <c r="A271" s="126">
        <v>270</v>
      </c>
      <c r="B271" s="59"/>
      <c r="C271" s="65">
        <v>41.75</v>
      </c>
      <c r="D271" s="124"/>
      <c r="E271" s="155">
        <v>12590</v>
      </c>
      <c r="F271" s="146">
        <f t="shared" si="12"/>
        <v>4983</v>
      </c>
      <c r="G271" s="159">
        <f t="shared" si="11"/>
        <v>3619</v>
      </c>
      <c r="H271" s="155">
        <v>66</v>
      </c>
    </row>
    <row r="272" spans="1:8">
      <c r="A272" s="126">
        <v>271</v>
      </c>
      <c r="B272" s="59"/>
      <c r="C272" s="65">
        <v>41.75</v>
      </c>
      <c r="D272" s="124"/>
      <c r="E272" s="155">
        <v>12590</v>
      </c>
      <c r="F272" s="146">
        <f t="shared" si="12"/>
        <v>4983</v>
      </c>
      <c r="G272" s="159">
        <f t="shared" si="11"/>
        <v>3619</v>
      </c>
      <c r="H272" s="155">
        <v>66</v>
      </c>
    </row>
    <row r="273" spans="1:8">
      <c r="A273" s="126">
        <v>272</v>
      </c>
      <c r="B273" s="59"/>
      <c r="C273" s="65">
        <v>41.75</v>
      </c>
      <c r="D273" s="124"/>
      <c r="E273" s="155">
        <v>12590</v>
      </c>
      <c r="F273" s="146">
        <f t="shared" si="12"/>
        <v>4983</v>
      </c>
      <c r="G273" s="159">
        <f t="shared" si="11"/>
        <v>3619</v>
      </c>
      <c r="H273" s="155">
        <v>66</v>
      </c>
    </row>
    <row r="274" spans="1:8">
      <c r="A274" s="126">
        <v>273</v>
      </c>
      <c r="B274" s="59"/>
      <c r="C274" s="65">
        <v>41.75</v>
      </c>
      <c r="D274" s="124"/>
      <c r="E274" s="155">
        <v>12590</v>
      </c>
      <c r="F274" s="146">
        <f t="shared" si="12"/>
        <v>4983</v>
      </c>
      <c r="G274" s="159">
        <f t="shared" si="11"/>
        <v>3619</v>
      </c>
      <c r="H274" s="155">
        <v>66</v>
      </c>
    </row>
    <row r="275" spans="1:8">
      <c r="A275" s="126">
        <v>274</v>
      </c>
      <c r="B275" s="59"/>
      <c r="C275" s="65">
        <v>41.75</v>
      </c>
      <c r="D275" s="124"/>
      <c r="E275" s="155">
        <v>12590</v>
      </c>
      <c r="F275" s="146">
        <f t="shared" si="12"/>
        <v>4983</v>
      </c>
      <c r="G275" s="159">
        <f t="shared" si="11"/>
        <v>3619</v>
      </c>
      <c r="H275" s="155">
        <v>66</v>
      </c>
    </row>
    <row r="276" spans="1:8">
      <c r="A276" s="126">
        <v>275</v>
      </c>
      <c r="B276" s="59"/>
      <c r="C276" s="65">
        <v>41.75</v>
      </c>
      <c r="D276" s="124"/>
      <c r="E276" s="155">
        <v>12590</v>
      </c>
      <c r="F276" s="146">
        <f t="shared" si="12"/>
        <v>4983</v>
      </c>
      <c r="G276" s="159">
        <f t="shared" si="11"/>
        <v>3619</v>
      </c>
      <c r="H276" s="155">
        <v>66</v>
      </c>
    </row>
    <row r="277" spans="1:8">
      <c r="A277" s="126">
        <v>276</v>
      </c>
      <c r="B277" s="59"/>
      <c r="C277" s="65">
        <v>41.75</v>
      </c>
      <c r="D277" s="124"/>
      <c r="E277" s="155">
        <v>12590</v>
      </c>
      <c r="F277" s="146">
        <f t="shared" si="12"/>
        <v>4983</v>
      </c>
      <c r="G277" s="159">
        <f t="shared" si="11"/>
        <v>3619</v>
      </c>
      <c r="H277" s="155">
        <v>66</v>
      </c>
    </row>
    <row r="278" spans="1:8">
      <c r="A278" s="126">
        <v>277</v>
      </c>
      <c r="B278" s="59"/>
      <c r="C278" s="65">
        <v>41.75</v>
      </c>
      <c r="D278" s="124"/>
      <c r="E278" s="155">
        <v>12590</v>
      </c>
      <c r="F278" s="146">
        <f t="shared" si="12"/>
        <v>4983</v>
      </c>
      <c r="G278" s="159">
        <f t="shared" si="11"/>
        <v>3619</v>
      </c>
      <c r="H278" s="155">
        <v>66</v>
      </c>
    </row>
    <row r="279" spans="1:8">
      <c r="A279" s="126">
        <v>278</v>
      </c>
      <c r="B279" s="59"/>
      <c r="C279" s="65">
        <v>41.75</v>
      </c>
      <c r="D279" s="124"/>
      <c r="E279" s="155">
        <v>12590</v>
      </c>
      <c r="F279" s="146">
        <f t="shared" si="12"/>
        <v>4983</v>
      </c>
      <c r="G279" s="159">
        <f t="shared" si="11"/>
        <v>3619</v>
      </c>
      <c r="H279" s="155">
        <v>66</v>
      </c>
    </row>
    <row r="280" spans="1:8">
      <c r="A280" s="126">
        <v>279</v>
      </c>
      <c r="B280" s="59"/>
      <c r="C280" s="65">
        <v>41.75</v>
      </c>
      <c r="D280" s="124"/>
      <c r="E280" s="155">
        <v>12590</v>
      </c>
      <c r="F280" s="146">
        <f t="shared" si="12"/>
        <v>4983</v>
      </c>
      <c r="G280" s="159">
        <f t="shared" si="11"/>
        <v>3619</v>
      </c>
      <c r="H280" s="155">
        <v>66</v>
      </c>
    </row>
    <row r="281" spans="1:8">
      <c r="A281" s="126">
        <v>280</v>
      </c>
      <c r="B281" s="59"/>
      <c r="C281" s="65">
        <v>41.75</v>
      </c>
      <c r="D281" s="124"/>
      <c r="E281" s="155">
        <v>12590</v>
      </c>
      <c r="F281" s="146">
        <f t="shared" si="12"/>
        <v>4983</v>
      </c>
      <c r="G281" s="159">
        <f t="shared" si="11"/>
        <v>3619</v>
      </c>
      <c r="H281" s="155">
        <v>66</v>
      </c>
    </row>
    <row r="282" spans="1:8">
      <c r="A282" s="126">
        <v>281</v>
      </c>
      <c r="B282" s="59"/>
      <c r="C282" s="65">
        <v>41.75</v>
      </c>
      <c r="D282" s="124"/>
      <c r="E282" s="155">
        <v>12590</v>
      </c>
      <c r="F282" s="146">
        <f t="shared" si="12"/>
        <v>4983</v>
      </c>
      <c r="G282" s="159">
        <f t="shared" si="11"/>
        <v>3619</v>
      </c>
      <c r="H282" s="155">
        <v>66</v>
      </c>
    </row>
    <row r="283" spans="1:8">
      <c r="A283" s="126">
        <v>282</v>
      </c>
      <c r="B283" s="59"/>
      <c r="C283" s="65">
        <v>41.75</v>
      </c>
      <c r="D283" s="124"/>
      <c r="E283" s="155">
        <v>12590</v>
      </c>
      <c r="F283" s="146">
        <f t="shared" si="12"/>
        <v>4983</v>
      </c>
      <c r="G283" s="159">
        <f t="shared" si="11"/>
        <v>3619</v>
      </c>
      <c r="H283" s="155">
        <v>66</v>
      </c>
    </row>
    <row r="284" spans="1:8">
      <c r="A284" s="126">
        <v>283</v>
      </c>
      <c r="B284" s="59"/>
      <c r="C284" s="65">
        <v>41.75</v>
      </c>
      <c r="D284" s="124"/>
      <c r="E284" s="155">
        <v>12590</v>
      </c>
      <c r="F284" s="146">
        <f t="shared" si="12"/>
        <v>4983</v>
      </c>
      <c r="G284" s="159">
        <f t="shared" si="11"/>
        <v>3619</v>
      </c>
      <c r="H284" s="155">
        <v>66</v>
      </c>
    </row>
    <row r="285" spans="1:8">
      <c r="A285" s="126">
        <v>284</v>
      </c>
      <c r="B285" s="59"/>
      <c r="C285" s="65">
        <v>41.75</v>
      </c>
      <c r="D285" s="124"/>
      <c r="E285" s="155">
        <v>12590</v>
      </c>
      <c r="F285" s="146">
        <f t="shared" si="12"/>
        <v>4983</v>
      </c>
      <c r="G285" s="159">
        <f t="shared" si="11"/>
        <v>3619</v>
      </c>
      <c r="H285" s="155">
        <v>66</v>
      </c>
    </row>
    <row r="286" spans="1:8">
      <c r="A286" s="126">
        <v>285</v>
      </c>
      <c r="B286" s="59"/>
      <c r="C286" s="65">
        <v>41.75</v>
      </c>
      <c r="D286" s="124"/>
      <c r="E286" s="155">
        <v>12590</v>
      </c>
      <c r="F286" s="146">
        <f t="shared" si="12"/>
        <v>4983</v>
      </c>
      <c r="G286" s="159">
        <f t="shared" si="11"/>
        <v>3619</v>
      </c>
      <c r="H286" s="155">
        <v>66</v>
      </c>
    </row>
    <row r="287" spans="1:8">
      <c r="A287" s="126">
        <v>286</v>
      </c>
      <c r="B287" s="59"/>
      <c r="C287" s="65">
        <v>41.75</v>
      </c>
      <c r="D287" s="124"/>
      <c r="E287" s="155">
        <v>12590</v>
      </c>
      <c r="F287" s="146">
        <f t="shared" si="12"/>
        <v>4983</v>
      </c>
      <c r="G287" s="159">
        <f t="shared" si="11"/>
        <v>3619</v>
      </c>
      <c r="H287" s="155">
        <v>66</v>
      </c>
    </row>
    <row r="288" spans="1:8">
      <c r="A288" s="126">
        <v>287</v>
      </c>
      <c r="B288" s="59"/>
      <c r="C288" s="65">
        <v>41.75</v>
      </c>
      <c r="D288" s="124"/>
      <c r="E288" s="155">
        <v>12590</v>
      </c>
      <c r="F288" s="146">
        <f t="shared" si="12"/>
        <v>4983</v>
      </c>
      <c r="G288" s="159">
        <f t="shared" si="11"/>
        <v>3619</v>
      </c>
      <c r="H288" s="155">
        <v>66</v>
      </c>
    </row>
    <row r="289" spans="1:8">
      <c r="A289" s="126">
        <v>288</v>
      </c>
      <c r="B289" s="59"/>
      <c r="C289" s="65">
        <v>41.75</v>
      </c>
      <c r="D289" s="124"/>
      <c r="E289" s="155">
        <v>12590</v>
      </c>
      <c r="F289" s="146">
        <f t="shared" si="12"/>
        <v>4983</v>
      </c>
      <c r="G289" s="159">
        <f t="shared" si="11"/>
        <v>3619</v>
      </c>
      <c r="H289" s="155">
        <v>66</v>
      </c>
    </row>
    <row r="290" spans="1:8">
      <c r="A290" s="126">
        <v>289</v>
      </c>
      <c r="B290" s="59"/>
      <c r="C290" s="65">
        <v>41.75</v>
      </c>
      <c r="D290" s="124"/>
      <c r="E290" s="155">
        <v>12590</v>
      </c>
      <c r="F290" s="146">
        <f t="shared" si="12"/>
        <v>4983</v>
      </c>
      <c r="G290" s="159">
        <f t="shared" si="11"/>
        <v>3619</v>
      </c>
      <c r="H290" s="155">
        <v>66</v>
      </c>
    </row>
    <row r="291" spans="1:8">
      <c r="A291" s="126">
        <v>290</v>
      </c>
      <c r="B291" s="59"/>
      <c r="C291" s="65">
        <v>41.75</v>
      </c>
      <c r="D291" s="124"/>
      <c r="E291" s="155">
        <v>12590</v>
      </c>
      <c r="F291" s="146">
        <f t="shared" si="12"/>
        <v>4983</v>
      </c>
      <c r="G291" s="159">
        <f t="shared" si="11"/>
        <v>3619</v>
      </c>
      <c r="H291" s="155">
        <v>66</v>
      </c>
    </row>
    <row r="292" spans="1:8">
      <c r="A292" s="126">
        <v>291</v>
      </c>
      <c r="B292" s="59"/>
      <c r="C292" s="65">
        <v>41.75</v>
      </c>
      <c r="D292" s="124"/>
      <c r="E292" s="155">
        <v>12590</v>
      </c>
      <c r="F292" s="146">
        <f t="shared" si="12"/>
        <v>4983</v>
      </c>
      <c r="G292" s="159">
        <f t="shared" si="11"/>
        <v>3619</v>
      </c>
      <c r="H292" s="155">
        <v>66</v>
      </c>
    </row>
    <row r="293" spans="1:8">
      <c r="A293" s="126">
        <v>292</v>
      </c>
      <c r="B293" s="59"/>
      <c r="C293" s="65">
        <v>41.75</v>
      </c>
      <c r="D293" s="124"/>
      <c r="E293" s="155">
        <v>12590</v>
      </c>
      <c r="F293" s="146">
        <f t="shared" si="12"/>
        <v>4983</v>
      </c>
      <c r="G293" s="159">
        <f t="shared" si="11"/>
        <v>3619</v>
      </c>
      <c r="H293" s="155">
        <v>66</v>
      </c>
    </row>
    <row r="294" spans="1:8">
      <c r="A294" s="126">
        <v>293</v>
      </c>
      <c r="B294" s="59"/>
      <c r="C294" s="65">
        <v>41.75</v>
      </c>
      <c r="D294" s="124"/>
      <c r="E294" s="155">
        <v>12590</v>
      </c>
      <c r="F294" s="146">
        <f t="shared" si="12"/>
        <v>4983</v>
      </c>
      <c r="G294" s="159">
        <f t="shared" si="11"/>
        <v>3619</v>
      </c>
      <c r="H294" s="155">
        <v>66</v>
      </c>
    </row>
    <row r="295" spans="1:8">
      <c r="A295" s="126">
        <v>294</v>
      </c>
      <c r="B295" s="59"/>
      <c r="C295" s="65">
        <v>41.75</v>
      </c>
      <c r="D295" s="124"/>
      <c r="E295" s="155">
        <v>12590</v>
      </c>
      <c r="F295" s="146">
        <f t="shared" si="12"/>
        <v>4983</v>
      </c>
      <c r="G295" s="159">
        <f t="shared" si="11"/>
        <v>3619</v>
      </c>
      <c r="H295" s="155">
        <v>66</v>
      </c>
    </row>
    <row r="296" spans="1:8">
      <c r="A296" s="126">
        <v>295</v>
      </c>
      <c r="B296" s="59"/>
      <c r="C296" s="65">
        <v>41.75</v>
      </c>
      <c r="D296" s="124"/>
      <c r="E296" s="155">
        <v>12590</v>
      </c>
      <c r="F296" s="146">
        <f t="shared" si="12"/>
        <v>4983</v>
      </c>
      <c r="G296" s="159">
        <f t="shared" si="11"/>
        <v>3619</v>
      </c>
      <c r="H296" s="155">
        <v>66</v>
      </c>
    </row>
    <row r="297" spans="1:8">
      <c r="A297" s="126">
        <v>296</v>
      </c>
      <c r="B297" s="59"/>
      <c r="C297" s="65">
        <v>41.75</v>
      </c>
      <c r="D297" s="124"/>
      <c r="E297" s="155">
        <v>12590</v>
      </c>
      <c r="F297" s="146">
        <f t="shared" si="12"/>
        <v>4983</v>
      </c>
      <c r="G297" s="159">
        <f t="shared" si="11"/>
        <v>3619</v>
      </c>
      <c r="H297" s="155">
        <v>66</v>
      </c>
    </row>
    <row r="298" spans="1:8">
      <c r="A298" s="126">
        <v>297</v>
      </c>
      <c r="B298" s="59"/>
      <c r="C298" s="65">
        <v>41.75</v>
      </c>
      <c r="D298" s="124"/>
      <c r="E298" s="155">
        <v>12590</v>
      </c>
      <c r="F298" s="146">
        <f t="shared" si="12"/>
        <v>4983</v>
      </c>
      <c r="G298" s="159">
        <f t="shared" si="11"/>
        <v>3619</v>
      </c>
      <c r="H298" s="155">
        <v>66</v>
      </c>
    </row>
    <row r="299" spans="1:8">
      <c r="A299" s="126">
        <v>298</v>
      </c>
      <c r="B299" s="59"/>
      <c r="C299" s="65">
        <v>41.75</v>
      </c>
      <c r="D299" s="124"/>
      <c r="E299" s="155">
        <v>12590</v>
      </c>
      <c r="F299" s="146">
        <f t="shared" si="12"/>
        <v>4983</v>
      </c>
      <c r="G299" s="159">
        <f t="shared" si="11"/>
        <v>3619</v>
      </c>
      <c r="H299" s="155">
        <v>66</v>
      </c>
    </row>
    <row r="300" spans="1:8">
      <c r="A300" s="126">
        <v>299</v>
      </c>
      <c r="B300" s="59"/>
      <c r="C300" s="65">
        <v>41.75</v>
      </c>
      <c r="D300" s="124"/>
      <c r="E300" s="155">
        <v>12590</v>
      </c>
      <c r="F300" s="146">
        <f t="shared" si="12"/>
        <v>4983</v>
      </c>
      <c r="G300" s="159">
        <f t="shared" si="11"/>
        <v>3619</v>
      </c>
      <c r="H300" s="155">
        <v>66</v>
      </c>
    </row>
    <row r="301" spans="1:8">
      <c r="A301" s="126">
        <v>300</v>
      </c>
      <c r="B301" s="59"/>
      <c r="C301" s="65">
        <v>41.75</v>
      </c>
      <c r="D301" s="124"/>
      <c r="E301" s="155">
        <v>12590</v>
      </c>
      <c r="F301" s="146">
        <f t="shared" si="12"/>
        <v>4983</v>
      </c>
      <c r="G301" s="159">
        <f t="shared" si="11"/>
        <v>3619</v>
      </c>
      <c r="H301" s="155">
        <v>66</v>
      </c>
    </row>
    <row r="302" spans="1:8">
      <c r="A302" s="126">
        <v>301</v>
      </c>
      <c r="B302" s="59"/>
      <c r="C302" s="65">
        <v>41.75</v>
      </c>
      <c r="D302" s="124"/>
      <c r="E302" s="155">
        <v>12590</v>
      </c>
      <c r="F302" s="146">
        <f t="shared" si="12"/>
        <v>4983</v>
      </c>
      <c r="G302" s="159">
        <f t="shared" si="11"/>
        <v>3619</v>
      </c>
      <c r="H302" s="155">
        <v>66</v>
      </c>
    </row>
    <row r="303" spans="1:8">
      <c r="A303" s="126">
        <v>302</v>
      </c>
      <c r="B303" s="59"/>
      <c r="C303" s="65">
        <v>41.75</v>
      </c>
      <c r="D303" s="124"/>
      <c r="E303" s="155">
        <v>12590</v>
      </c>
      <c r="F303" s="146">
        <f t="shared" si="12"/>
        <v>4983</v>
      </c>
      <c r="G303" s="159">
        <f t="shared" si="11"/>
        <v>3619</v>
      </c>
      <c r="H303" s="155">
        <v>66</v>
      </c>
    </row>
    <row r="304" spans="1:8">
      <c r="A304" s="126">
        <v>303</v>
      </c>
      <c r="B304" s="59"/>
      <c r="C304" s="65">
        <v>41.75</v>
      </c>
      <c r="D304" s="124"/>
      <c r="E304" s="155">
        <v>12590</v>
      </c>
      <c r="F304" s="146">
        <f t="shared" si="12"/>
        <v>4983</v>
      </c>
      <c r="G304" s="159">
        <f t="shared" si="11"/>
        <v>3619</v>
      </c>
      <c r="H304" s="155">
        <v>66</v>
      </c>
    </row>
    <row r="305" spans="1:8">
      <c r="A305" s="126">
        <v>304</v>
      </c>
      <c r="B305" s="59"/>
      <c r="C305" s="65">
        <v>41.75</v>
      </c>
      <c r="D305" s="124"/>
      <c r="E305" s="155">
        <v>12590</v>
      </c>
      <c r="F305" s="146">
        <f t="shared" si="12"/>
        <v>4983</v>
      </c>
      <c r="G305" s="159">
        <f t="shared" si="11"/>
        <v>3619</v>
      </c>
      <c r="H305" s="155">
        <v>66</v>
      </c>
    </row>
    <row r="306" spans="1:8">
      <c r="A306" s="126">
        <v>305</v>
      </c>
      <c r="B306" s="59"/>
      <c r="C306" s="65">
        <v>41.75</v>
      </c>
      <c r="D306" s="124"/>
      <c r="E306" s="155">
        <v>12590</v>
      </c>
      <c r="F306" s="146">
        <f t="shared" si="12"/>
        <v>4983</v>
      </c>
      <c r="G306" s="159">
        <f t="shared" si="11"/>
        <v>3619</v>
      </c>
      <c r="H306" s="155">
        <v>66</v>
      </c>
    </row>
    <row r="307" spans="1:8">
      <c r="A307" s="126">
        <v>306</v>
      </c>
      <c r="B307" s="59"/>
      <c r="C307" s="65">
        <v>41.75</v>
      </c>
      <c r="D307" s="124"/>
      <c r="E307" s="155">
        <v>12590</v>
      </c>
      <c r="F307" s="146">
        <f t="shared" si="12"/>
        <v>4983</v>
      </c>
      <c r="G307" s="159">
        <f t="shared" si="11"/>
        <v>3619</v>
      </c>
      <c r="H307" s="155">
        <v>66</v>
      </c>
    </row>
    <row r="308" spans="1:8">
      <c r="A308" s="126">
        <v>307</v>
      </c>
      <c r="B308" s="59"/>
      <c r="C308" s="65">
        <v>41.75</v>
      </c>
      <c r="D308" s="124"/>
      <c r="E308" s="155">
        <v>12590</v>
      </c>
      <c r="F308" s="146">
        <f t="shared" si="12"/>
        <v>4983</v>
      </c>
      <c r="G308" s="159">
        <f t="shared" si="11"/>
        <v>3619</v>
      </c>
      <c r="H308" s="155">
        <v>66</v>
      </c>
    </row>
    <row r="309" spans="1:8">
      <c r="A309" s="126">
        <v>308</v>
      </c>
      <c r="B309" s="59"/>
      <c r="C309" s="65">
        <v>41.75</v>
      </c>
      <c r="D309" s="124"/>
      <c r="E309" s="155">
        <v>12590</v>
      </c>
      <c r="F309" s="146">
        <f t="shared" si="12"/>
        <v>4983</v>
      </c>
      <c r="G309" s="159">
        <f t="shared" si="11"/>
        <v>3619</v>
      </c>
      <c r="H309" s="155">
        <v>66</v>
      </c>
    </row>
    <row r="310" spans="1:8">
      <c r="A310" s="126">
        <v>309</v>
      </c>
      <c r="B310" s="59"/>
      <c r="C310" s="65">
        <v>41.75</v>
      </c>
      <c r="D310" s="124"/>
      <c r="E310" s="155">
        <v>12590</v>
      </c>
      <c r="F310" s="146">
        <f t="shared" si="12"/>
        <v>4983</v>
      </c>
      <c r="G310" s="159">
        <f t="shared" si="11"/>
        <v>3619</v>
      </c>
      <c r="H310" s="155">
        <v>66</v>
      </c>
    </row>
    <row r="311" spans="1:8">
      <c r="A311" s="126">
        <v>310</v>
      </c>
      <c r="B311" s="59"/>
      <c r="C311" s="65">
        <v>41.75</v>
      </c>
      <c r="D311" s="124"/>
      <c r="E311" s="155">
        <v>12590</v>
      </c>
      <c r="F311" s="146">
        <f t="shared" si="12"/>
        <v>4983</v>
      </c>
      <c r="G311" s="159">
        <f t="shared" si="11"/>
        <v>3619</v>
      </c>
      <c r="H311" s="155">
        <v>66</v>
      </c>
    </row>
    <row r="312" spans="1:8">
      <c r="A312" s="126">
        <v>311</v>
      </c>
      <c r="B312" s="59"/>
      <c r="C312" s="65">
        <v>41.75</v>
      </c>
      <c r="D312" s="124"/>
      <c r="E312" s="155">
        <v>12590</v>
      </c>
      <c r="F312" s="146">
        <f t="shared" si="12"/>
        <v>4983</v>
      </c>
      <c r="G312" s="159">
        <f t="shared" si="11"/>
        <v>3619</v>
      </c>
      <c r="H312" s="155">
        <v>66</v>
      </c>
    </row>
    <row r="313" spans="1:8">
      <c r="A313" s="126">
        <v>312</v>
      </c>
      <c r="B313" s="59"/>
      <c r="C313" s="65">
        <v>41.75</v>
      </c>
      <c r="D313" s="124"/>
      <c r="E313" s="155">
        <v>12590</v>
      </c>
      <c r="F313" s="146">
        <f t="shared" si="12"/>
        <v>4983</v>
      </c>
      <c r="G313" s="159">
        <f t="shared" si="11"/>
        <v>3619</v>
      </c>
      <c r="H313" s="155">
        <v>66</v>
      </c>
    </row>
    <row r="314" spans="1:8">
      <c r="A314" s="126">
        <v>313</v>
      </c>
      <c r="B314" s="59"/>
      <c r="C314" s="65">
        <v>41.75</v>
      </c>
      <c r="D314" s="124"/>
      <c r="E314" s="155">
        <v>12590</v>
      </c>
      <c r="F314" s="146">
        <f t="shared" si="12"/>
        <v>4983</v>
      </c>
      <c r="G314" s="159">
        <f t="shared" si="11"/>
        <v>3619</v>
      </c>
      <c r="H314" s="155">
        <v>66</v>
      </c>
    </row>
    <row r="315" spans="1:8">
      <c r="A315" s="126">
        <v>314</v>
      </c>
      <c r="B315" s="59"/>
      <c r="C315" s="65">
        <v>41.75</v>
      </c>
      <c r="D315" s="124"/>
      <c r="E315" s="155">
        <v>12590</v>
      </c>
      <c r="F315" s="146">
        <f t="shared" si="12"/>
        <v>4983</v>
      </c>
      <c r="G315" s="159">
        <f t="shared" si="11"/>
        <v>3619</v>
      </c>
      <c r="H315" s="155">
        <v>66</v>
      </c>
    </row>
    <row r="316" spans="1:8">
      <c r="A316" s="126">
        <v>315</v>
      </c>
      <c r="B316" s="59"/>
      <c r="C316" s="65">
        <v>41.75</v>
      </c>
      <c r="D316" s="124"/>
      <c r="E316" s="155">
        <v>12590</v>
      </c>
      <c r="F316" s="146">
        <f t="shared" si="12"/>
        <v>4983</v>
      </c>
      <c r="G316" s="159">
        <f t="shared" si="11"/>
        <v>3619</v>
      </c>
      <c r="H316" s="155">
        <v>66</v>
      </c>
    </row>
    <row r="317" spans="1:8">
      <c r="A317" s="126">
        <v>316</v>
      </c>
      <c r="B317" s="59"/>
      <c r="C317" s="65">
        <v>41.75</v>
      </c>
      <c r="D317" s="124"/>
      <c r="E317" s="155">
        <v>12590</v>
      </c>
      <c r="F317" s="146">
        <f t="shared" si="12"/>
        <v>4983</v>
      </c>
      <c r="G317" s="159">
        <f t="shared" si="11"/>
        <v>3619</v>
      </c>
      <c r="H317" s="155">
        <v>66</v>
      </c>
    </row>
    <row r="318" spans="1:8">
      <c r="A318" s="126">
        <v>317</v>
      </c>
      <c r="B318" s="59"/>
      <c r="C318" s="65">
        <v>41.75</v>
      </c>
      <c r="D318" s="124"/>
      <c r="E318" s="155">
        <v>12590</v>
      </c>
      <c r="F318" s="146">
        <f t="shared" si="12"/>
        <v>4983</v>
      </c>
      <c r="G318" s="159">
        <f t="shared" si="11"/>
        <v>3619</v>
      </c>
      <c r="H318" s="155">
        <v>66</v>
      </c>
    </row>
    <row r="319" spans="1:8">
      <c r="A319" s="126">
        <v>318</v>
      </c>
      <c r="B319" s="59"/>
      <c r="C319" s="65">
        <v>41.75</v>
      </c>
      <c r="D319" s="124"/>
      <c r="E319" s="155">
        <v>12590</v>
      </c>
      <c r="F319" s="146">
        <f t="shared" si="12"/>
        <v>4983</v>
      </c>
      <c r="G319" s="159">
        <f t="shared" si="11"/>
        <v>3619</v>
      </c>
      <c r="H319" s="155">
        <v>66</v>
      </c>
    </row>
    <row r="320" spans="1:8">
      <c r="A320" s="126">
        <v>319</v>
      </c>
      <c r="B320" s="59"/>
      <c r="C320" s="65">
        <v>41.75</v>
      </c>
      <c r="D320" s="124"/>
      <c r="E320" s="155">
        <v>12590</v>
      </c>
      <c r="F320" s="146">
        <f t="shared" si="12"/>
        <v>4983</v>
      </c>
      <c r="G320" s="159">
        <f t="shared" si="11"/>
        <v>3619</v>
      </c>
      <c r="H320" s="155">
        <v>66</v>
      </c>
    </row>
    <row r="321" spans="1:8">
      <c r="A321" s="126">
        <v>320</v>
      </c>
      <c r="B321" s="59"/>
      <c r="C321" s="65">
        <v>41.75</v>
      </c>
      <c r="D321" s="124"/>
      <c r="E321" s="155">
        <v>12590</v>
      </c>
      <c r="F321" s="146">
        <f t="shared" si="12"/>
        <v>4983</v>
      </c>
      <c r="G321" s="159">
        <f t="shared" si="11"/>
        <v>3619</v>
      </c>
      <c r="H321" s="155">
        <v>66</v>
      </c>
    </row>
    <row r="322" spans="1:8">
      <c r="A322" s="126">
        <v>321</v>
      </c>
      <c r="B322" s="59"/>
      <c r="C322" s="65">
        <v>41.75</v>
      </c>
      <c r="D322" s="124"/>
      <c r="E322" s="155">
        <v>12590</v>
      </c>
      <c r="F322" s="146">
        <f t="shared" si="12"/>
        <v>4983</v>
      </c>
      <c r="G322" s="159">
        <f t="shared" si="11"/>
        <v>3619</v>
      </c>
      <c r="H322" s="155">
        <v>66</v>
      </c>
    </row>
    <row r="323" spans="1:8">
      <c r="A323" s="126">
        <v>322</v>
      </c>
      <c r="B323" s="59"/>
      <c r="C323" s="65">
        <v>41.75</v>
      </c>
      <c r="D323" s="124"/>
      <c r="E323" s="155">
        <v>12590</v>
      </c>
      <c r="F323" s="146">
        <f t="shared" si="12"/>
        <v>4983</v>
      </c>
      <c r="G323" s="159">
        <f t="shared" si="11"/>
        <v>3619</v>
      </c>
      <c r="H323" s="155">
        <v>66</v>
      </c>
    </row>
    <row r="324" spans="1:8">
      <c r="A324" s="126">
        <v>323</v>
      </c>
      <c r="B324" s="59"/>
      <c r="C324" s="65">
        <v>41.75</v>
      </c>
      <c r="D324" s="124"/>
      <c r="E324" s="155">
        <v>12590</v>
      </c>
      <c r="F324" s="146">
        <f t="shared" si="12"/>
        <v>4983</v>
      </c>
      <c r="G324" s="159">
        <f t="shared" si="11"/>
        <v>3619</v>
      </c>
      <c r="H324" s="155">
        <v>66</v>
      </c>
    </row>
    <row r="325" spans="1:8">
      <c r="A325" s="126">
        <v>324</v>
      </c>
      <c r="B325" s="59"/>
      <c r="C325" s="65">
        <v>41.75</v>
      </c>
      <c r="D325" s="124"/>
      <c r="E325" s="155">
        <v>12590</v>
      </c>
      <c r="F325" s="146">
        <f t="shared" si="12"/>
        <v>4983</v>
      </c>
      <c r="G325" s="159">
        <f t="shared" si="11"/>
        <v>3619</v>
      </c>
      <c r="H325" s="155">
        <v>66</v>
      </c>
    </row>
    <row r="326" spans="1:8">
      <c r="A326" s="126">
        <v>325</v>
      </c>
      <c r="B326" s="59"/>
      <c r="C326" s="65">
        <v>41.75</v>
      </c>
      <c r="D326" s="124"/>
      <c r="E326" s="155">
        <v>12590</v>
      </c>
      <c r="F326" s="146">
        <f t="shared" si="12"/>
        <v>4983</v>
      </c>
      <c r="G326" s="159">
        <f t="shared" si="11"/>
        <v>3619</v>
      </c>
      <c r="H326" s="155">
        <v>66</v>
      </c>
    </row>
    <row r="327" spans="1:8">
      <c r="A327" s="126">
        <v>326</v>
      </c>
      <c r="B327" s="59"/>
      <c r="C327" s="65">
        <v>41.75</v>
      </c>
      <c r="D327" s="124"/>
      <c r="E327" s="155">
        <v>12590</v>
      </c>
      <c r="F327" s="146">
        <f t="shared" si="12"/>
        <v>4983</v>
      </c>
      <c r="G327" s="159">
        <f t="shared" si="11"/>
        <v>3619</v>
      </c>
      <c r="H327" s="155">
        <v>66</v>
      </c>
    </row>
    <row r="328" spans="1:8">
      <c r="A328" s="126">
        <v>327</v>
      </c>
      <c r="B328" s="59"/>
      <c r="C328" s="65">
        <v>41.75</v>
      </c>
      <c r="D328" s="124"/>
      <c r="E328" s="155">
        <v>12590</v>
      </c>
      <c r="F328" s="146">
        <f t="shared" si="12"/>
        <v>4983</v>
      </c>
      <c r="G328" s="159">
        <f t="shared" si="11"/>
        <v>3619</v>
      </c>
      <c r="H328" s="155">
        <v>66</v>
      </c>
    </row>
    <row r="329" spans="1:8">
      <c r="A329" s="126">
        <v>328</v>
      </c>
      <c r="B329" s="59"/>
      <c r="C329" s="65">
        <v>41.75</v>
      </c>
      <c r="D329" s="124"/>
      <c r="E329" s="155">
        <v>12590</v>
      </c>
      <c r="F329" s="146">
        <f t="shared" si="12"/>
        <v>4983</v>
      </c>
      <c r="G329" s="159">
        <f t="shared" si="11"/>
        <v>3619</v>
      </c>
      <c r="H329" s="155">
        <v>66</v>
      </c>
    </row>
    <row r="330" spans="1:8">
      <c r="A330" s="126">
        <v>329</v>
      </c>
      <c r="B330" s="59"/>
      <c r="C330" s="65">
        <v>41.75</v>
      </c>
      <c r="D330" s="124"/>
      <c r="E330" s="155">
        <v>12590</v>
      </c>
      <c r="F330" s="146">
        <f t="shared" si="12"/>
        <v>4983</v>
      </c>
      <c r="G330" s="159">
        <f t="shared" si="11"/>
        <v>3619</v>
      </c>
      <c r="H330" s="155">
        <v>66</v>
      </c>
    </row>
    <row r="331" spans="1:8">
      <c r="A331" s="126">
        <v>330</v>
      </c>
      <c r="B331" s="59"/>
      <c r="C331" s="65">
        <v>41.75</v>
      </c>
      <c r="D331" s="124"/>
      <c r="E331" s="155">
        <v>12590</v>
      </c>
      <c r="F331" s="146">
        <f t="shared" si="12"/>
        <v>4983</v>
      </c>
      <c r="G331" s="159">
        <f t="shared" si="11"/>
        <v>3619</v>
      </c>
      <c r="H331" s="155">
        <v>66</v>
      </c>
    </row>
    <row r="332" spans="1:8">
      <c r="A332" s="126">
        <v>331</v>
      </c>
      <c r="B332" s="59"/>
      <c r="C332" s="65">
        <v>41.75</v>
      </c>
      <c r="D332" s="124"/>
      <c r="E332" s="155">
        <v>12590</v>
      </c>
      <c r="F332" s="146">
        <f t="shared" si="12"/>
        <v>4983</v>
      </c>
      <c r="G332" s="159">
        <f t="shared" si="11"/>
        <v>3619</v>
      </c>
      <c r="H332" s="155">
        <v>66</v>
      </c>
    </row>
    <row r="333" spans="1:8">
      <c r="A333" s="126">
        <v>332</v>
      </c>
      <c r="B333" s="59"/>
      <c r="C333" s="65">
        <v>41.75</v>
      </c>
      <c r="D333" s="124"/>
      <c r="E333" s="155">
        <v>12590</v>
      </c>
      <c r="F333" s="146">
        <f t="shared" si="12"/>
        <v>4983</v>
      </c>
      <c r="G333" s="159">
        <f t="shared" ref="G333:G396" si="13">ROUND(12*(1/C333*E333),0)</f>
        <v>3619</v>
      </c>
      <c r="H333" s="155">
        <v>66</v>
      </c>
    </row>
    <row r="334" spans="1:8">
      <c r="A334" s="126">
        <v>333</v>
      </c>
      <c r="B334" s="59"/>
      <c r="C334" s="65">
        <v>41.75</v>
      </c>
      <c r="D334" s="124"/>
      <c r="E334" s="155">
        <v>12590</v>
      </c>
      <c r="F334" s="146">
        <f t="shared" ref="F334:F397" si="14">ROUND(12*1.3589*(1/C334*E334)+H334,0)</f>
        <v>4983</v>
      </c>
      <c r="G334" s="159">
        <f t="shared" si="13"/>
        <v>3619</v>
      </c>
      <c r="H334" s="155">
        <v>66</v>
      </c>
    </row>
    <row r="335" spans="1:8">
      <c r="A335" s="126">
        <v>334</v>
      </c>
      <c r="B335" s="59"/>
      <c r="C335" s="65">
        <v>41.75</v>
      </c>
      <c r="D335" s="124"/>
      <c r="E335" s="155">
        <v>12590</v>
      </c>
      <c r="F335" s="146">
        <f t="shared" si="14"/>
        <v>4983</v>
      </c>
      <c r="G335" s="159">
        <f t="shared" si="13"/>
        <v>3619</v>
      </c>
      <c r="H335" s="155">
        <v>66</v>
      </c>
    </row>
    <row r="336" spans="1:8">
      <c r="A336" s="126">
        <v>335</v>
      </c>
      <c r="B336" s="59"/>
      <c r="C336" s="65">
        <v>41.75</v>
      </c>
      <c r="D336" s="124"/>
      <c r="E336" s="155">
        <v>12590</v>
      </c>
      <c r="F336" s="146">
        <f t="shared" si="14"/>
        <v>4983</v>
      </c>
      <c r="G336" s="159">
        <f t="shared" si="13"/>
        <v>3619</v>
      </c>
      <c r="H336" s="155">
        <v>66</v>
      </c>
    </row>
    <row r="337" spans="1:8">
      <c r="A337" s="126">
        <v>336</v>
      </c>
      <c r="B337" s="59"/>
      <c r="C337" s="65">
        <v>41.75</v>
      </c>
      <c r="D337" s="124"/>
      <c r="E337" s="155">
        <v>12590</v>
      </c>
      <c r="F337" s="146">
        <f t="shared" si="14"/>
        <v>4983</v>
      </c>
      <c r="G337" s="159">
        <f t="shared" si="13"/>
        <v>3619</v>
      </c>
      <c r="H337" s="155">
        <v>66</v>
      </c>
    </row>
    <row r="338" spans="1:8">
      <c r="A338" s="126">
        <v>337</v>
      </c>
      <c r="B338" s="59"/>
      <c r="C338" s="65">
        <v>41.75</v>
      </c>
      <c r="D338" s="124"/>
      <c r="E338" s="155">
        <v>12590</v>
      </c>
      <c r="F338" s="146">
        <f t="shared" si="14"/>
        <v>4983</v>
      </c>
      <c r="G338" s="159">
        <f t="shared" si="13"/>
        <v>3619</v>
      </c>
      <c r="H338" s="155">
        <v>66</v>
      </c>
    </row>
    <row r="339" spans="1:8">
      <c r="A339" s="126">
        <v>338</v>
      </c>
      <c r="B339" s="59"/>
      <c r="C339" s="65">
        <v>41.75</v>
      </c>
      <c r="D339" s="124"/>
      <c r="E339" s="155">
        <v>12590</v>
      </c>
      <c r="F339" s="146">
        <f t="shared" si="14"/>
        <v>4983</v>
      </c>
      <c r="G339" s="159">
        <f t="shared" si="13"/>
        <v>3619</v>
      </c>
      <c r="H339" s="155">
        <v>66</v>
      </c>
    </row>
    <row r="340" spans="1:8">
      <c r="A340" s="126">
        <v>339</v>
      </c>
      <c r="B340" s="59"/>
      <c r="C340" s="65">
        <v>41.75</v>
      </c>
      <c r="D340" s="124"/>
      <c r="E340" s="155">
        <v>12590</v>
      </c>
      <c r="F340" s="146">
        <f t="shared" si="14"/>
        <v>4983</v>
      </c>
      <c r="G340" s="159">
        <f t="shared" si="13"/>
        <v>3619</v>
      </c>
      <c r="H340" s="155">
        <v>66</v>
      </c>
    </row>
    <row r="341" spans="1:8">
      <c r="A341" s="126">
        <v>340</v>
      </c>
      <c r="B341" s="59"/>
      <c r="C341" s="65">
        <v>41.75</v>
      </c>
      <c r="D341" s="124"/>
      <c r="E341" s="155">
        <v>12590</v>
      </c>
      <c r="F341" s="146">
        <f t="shared" si="14"/>
        <v>4983</v>
      </c>
      <c r="G341" s="159">
        <f t="shared" si="13"/>
        <v>3619</v>
      </c>
      <c r="H341" s="155">
        <v>66</v>
      </c>
    </row>
    <row r="342" spans="1:8">
      <c r="A342" s="126">
        <v>341</v>
      </c>
      <c r="B342" s="59"/>
      <c r="C342" s="65">
        <v>41.75</v>
      </c>
      <c r="D342" s="124"/>
      <c r="E342" s="155">
        <v>12590</v>
      </c>
      <c r="F342" s="146">
        <f t="shared" si="14"/>
        <v>4983</v>
      </c>
      <c r="G342" s="159">
        <f t="shared" si="13"/>
        <v>3619</v>
      </c>
      <c r="H342" s="155">
        <v>66</v>
      </c>
    </row>
    <row r="343" spans="1:8">
      <c r="A343" s="126">
        <v>342</v>
      </c>
      <c r="B343" s="59"/>
      <c r="C343" s="65">
        <v>41.75</v>
      </c>
      <c r="D343" s="124"/>
      <c r="E343" s="155">
        <v>12590</v>
      </c>
      <c r="F343" s="146">
        <f t="shared" si="14"/>
        <v>4983</v>
      </c>
      <c r="G343" s="159">
        <f t="shared" si="13"/>
        <v>3619</v>
      </c>
      <c r="H343" s="155">
        <v>66</v>
      </c>
    </row>
    <row r="344" spans="1:8">
      <c r="A344" s="126">
        <v>343</v>
      </c>
      <c r="B344" s="59"/>
      <c r="C344" s="65">
        <v>41.75</v>
      </c>
      <c r="D344" s="124"/>
      <c r="E344" s="155">
        <v>12590</v>
      </c>
      <c r="F344" s="146">
        <f t="shared" si="14"/>
        <v>4983</v>
      </c>
      <c r="G344" s="159">
        <f t="shared" si="13"/>
        <v>3619</v>
      </c>
      <c r="H344" s="155">
        <v>66</v>
      </c>
    </row>
    <row r="345" spans="1:8">
      <c r="A345" s="126">
        <v>344</v>
      </c>
      <c r="B345" s="59"/>
      <c r="C345" s="65">
        <v>41.75</v>
      </c>
      <c r="D345" s="124"/>
      <c r="E345" s="155">
        <v>12590</v>
      </c>
      <c r="F345" s="146">
        <f t="shared" si="14"/>
        <v>4983</v>
      </c>
      <c r="G345" s="159">
        <f t="shared" si="13"/>
        <v>3619</v>
      </c>
      <c r="H345" s="155">
        <v>66</v>
      </c>
    </row>
    <row r="346" spans="1:8">
      <c r="A346" s="126">
        <v>345</v>
      </c>
      <c r="B346" s="59"/>
      <c r="C346" s="65">
        <v>41.75</v>
      </c>
      <c r="D346" s="124"/>
      <c r="E346" s="155">
        <v>12590</v>
      </c>
      <c r="F346" s="146">
        <f t="shared" si="14"/>
        <v>4983</v>
      </c>
      <c r="G346" s="159">
        <f t="shared" si="13"/>
        <v>3619</v>
      </c>
      <c r="H346" s="155">
        <v>66</v>
      </c>
    </row>
    <row r="347" spans="1:8">
      <c r="A347" s="126">
        <v>346</v>
      </c>
      <c r="B347" s="59"/>
      <c r="C347" s="65">
        <v>41.75</v>
      </c>
      <c r="D347" s="124"/>
      <c r="E347" s="155">
        <v>12590</v>
      </c>
      <c r="F347" s="146">
        <f t="shared" si="14"/>
        <v>4983</v>
      </c>
      <c r="G347" s="159">
        <f t="shared" si="13"/>
        <v>3619</v>
      </c>
      <c r="H347" s="155">
        <v>66</v>
      </c>
    </row>
    <row r="348" spans="1:8">
      <c r="A348" s="126">
        <v>347</v>
      </c>
      <c r="B348" s="59"/>
      <c r="C348" s="65">
        <v>41.75</v>
      </c>
      <c r="D348" s="124"/>
      <c r="E348" s="155">
        <v>12590</v>
      </c>
      <c r="F348" s="146">
        <f t="shared" si="14"/>
        <v>4983</v>
      </c>
      <c r="G348" s="159">
        <f t="shared" si="13"/>
        <v>3619</v>
      </c>
      <c r="H348" s="155">
        <v>66</v>
      </c>
    </row>
    <row r="349" spans="1:8">
      <c r="A349" s="126">
        <v>348</v>
      </c>
      <c r="B349" s="59"/>
      <c r="C349" s="65">
        <v>41.75</v>
      </c>
      <c r="D349" s="124"/>
      <c r="E349" s="155">
        <v>12590</v>
      </c>
      <c r="F349" s="146">
        <f t="shared" si="14"/>
        <v>4983</v>
      </c>
      <c r="G349" s="159">
        <f t="shared" si="13"/>
        <v>3619</v>
      </c>
      <c r="H349" s="155">
        <v>66</v>
      </c>
    </row>
    <row r="350" spans="1:8">
      <c r="A350" s="126">
        <v>349</v>
      </c>
      <c r="B350" s="59"/>
      <c r="C350" s="65">
        <v>41.75</v>
      </c>
      <c r="D350" s="124"/>
      <c r="E350" s="155">
        <v>12590</v>
      </c>
      <c r="F350" s="146">
        <f t="shared" si="14"/>
        <v>4983</v>
      </c>
      <c r="G350" s="159">
        <f t="shared" si="13"/>
        <v>3619</v>
      </c>
      <c r="H350" s="155">
        <v>66</v>
      </c>
    </row>
    <row r="351" spans="1:8">
      <c r="A351" s="126">
        <v>350</v>
      </c>
      <c r="B351" s="59"/>
      <c r="C351" s="65">
        <v>41.75</v>
      </c>
      <c r="D351" s="124"/>
      <c r="E351" s="155">
        <v>12590</v>
      </c>
      <c r="F351" s="146">
        <f t="shared" si="14"/>
        <v>4983</v>
      </c>
      <c r="G351" s="159">
        <f t="shared" si="13"/>
        <v>3619</v>
      </c>
      <c r="H351" s="155">
        <v>66</v>
      </c>
    </row>
    <row r="352" spans="1:8">
      <c r="A352" s="126">
        <v>351</v>
      </c>
      <c r="B352" s="59"/>
      <c r="C352" s="65">
        <v>41.75</v>
      </c>
      <c r="D352" s="124"/>
      <c r="E352" s="155">
        <v>12590</v>
      </c>
      <c r="F352" s="146">
        <f t="shared" si="14"/>
        <v>4983</v>
      </c>
      <c r="G352" s="159">
        <f t="shared" si="13"/>
        <v>3619</v>
      </c>
      <c r="H352" s="155">
        <v>66</v>
      </c>
    </row>
    <row r="353" spans="1:8">
      <c r="A353" s="126">
        <v>352</v>
      </c>
      <c r="B353" s="59"/>
      <c r="C353" s="65">
        <v>41.75</v>
      </c>
      <c r="D353" s="124"/>
      <c r="E353" s="155">
        <v>12590</v>
      </c>
      <c r="F353" s="146">
        <f t="shared" si="14"/>
        <v>4983</v>
      </c>
      <c r="G353" s="159">
        <f t="shared" si="13"/>
        <v>3619</v>
      </c>
      <c r="H353" s="155">
        <v>66</v>
      </c>
    </row>
    <row r="354" spans="1:8">
      <c r="A354" s="126">
        <v>353</v>
      </c>
      <c r="B354" s="59"/>
      <c r="C354" s="65">
        <v>41.75</v>
      </c>
      <c r="D354" s="124"/>
      <c r="E354" s="155">
        <v>12590</v>
      </c>
      <c r="F354" s="146">
        <f t="shared" si="14"/>
        <v>4983</v>
      </c>
      <c r="G354" s="159">
        <f t="shared" si="13"/>
        <v>3619</v>
      </c>
      <c r="H354" s="155">
        <v>66</v>
      </c>
    </row>
    <row r="355" spans="1:8">
      <c r="A355" s="126">
        <v>354</v>
      </c>
      <c r="B355" s="59"/>
      <c r="C355" s="65">
        <v>41.75</v>
      </c>
      <c r="D355" s="124"/>
      <c r="E355" s="155">
        <v>12590</v>
      </c>
      <c r="F355" s="146">
        <f t="shared" si="14"/>
        <v>4983</v>
      </c>
      <c r="G355" s="159">
        <f t="shared" si="13"/>
        <v>3619</v>
      </c>
      <c r="H355" s="155">
        <v>66</v>
      </c>
    </row>
    <row r="356" spans="1:8">
      <c r="A356" s="126">
        <v>355</v>
      </c>
      <c r="B356" s="59"/>
      <c r="C356" s="65">
        <v>41.75</v>
      </c>
      <c r="D356" s="124"/>
      <c r="E356" s="155">
        <v>12590</v>
      </c>
      <c r="F356" s="146">
        <f t="shared" si="14"/>
        <v>4983</v>
      </c>
      <c r="G356" s="159">
        <f t="shared" si="13"/>
        <v>3619</v>
      </c>
      <c r="H356" s="155">
        <v>66</v>
      </c>
    </row>
    <row r="357" spans="1:8">
      <c r="A357" s="126">
        <v>356</v>
      </c>
      <c r="B357" s="59"/>
      <c r="C357" s="65">
        <v>41.75</v>
      </c>
      <c r="D357" s="124"/>
      <c r="E357" s="155">
        <v>12590</v>
      </c>
      <c r="F357" s="146">
        <f t="shared" si="14"/>
        <v>4983</v>
      </c>
      <c r="G357" s="159">
        <f t="shared" si="13"/>
        <v>3619</v>
      </c>
      <c r="H357" s="155">
        <v>66</v>
      </c>
    </row>
    <row r="358" spans="1:8">
      <c r="A358" s="126">
        <v>357</v>
      </c>
      <c r="B358" s="59"/>
      <c r="C358" s="65">
        <v>41.75</v>
      </c>
      <c r="D358" s="124"/>
      <c r="E358" s="155">
        <v>12590</v>
      </c>
      <c r="F358" s="146">
        <f t="shared" si="14"/>
        <v>4983</v>
      </c>
      <c r="G358" s="159">
        <f t="shared" si="13"/>
        <v>3619</v>
      </c>
      <c r="H358" s="155">
        <v>66</v>
      </c>
    </row>
    <row r="359" spans="1:8">
      <c r="A359" s="126">
        <v>358</v>
      </c>
      <c r="B359" s="59"/>
      <c r="C359" s="65">
        <v>41.75</v>
      </c>
      <c r="D359" s="124"/>
      <c r="E359" s="155">
        <v>12590</v>
      </c>
      <c r="F359" s="146">
        <f t="shared" si="14"/>
        <v>4983</v>
      </c>
      <c r="G359" s="159">
        <f t="shared" si="13"/>
        <v>3619</v>
      </c>
      <c r="H359" s="155">
        <v>66</v>
      </c>
    </row>
    <row r="360" spans="1:8">
      <c r="A360" s="126">
        <v>359</v>
      </c>
      <c r="B360" s="59"/>
      <c r="C360" s="65">
        <v>41.75</v>
      </c>
      <c r="D360" s="124"/>
      <c r="E360" s="155">
        <v>12590</v>
      </c>
      <c r="F360" s="146">
        <f t="shared" si="14"/>
        <v>4983</v>
      </c>
      <c r="G360" s="159">
        <f t="shared" si="13"/>
        <v>3619</v>
      </c>
      <c r="H360" s="155">
        <v>66</v>
      </c>
    </row>
    <row r="361" spans="1:8">
      <c r="A361" s="126">
        <v>360</v>
      </c>
      <c r="B361" s="59"/>
      <c r="C361" s="65">
        <v>41.75</v>
      </c>
      <c r="D361" s="124"/>
      <c r="E361" s="155">
        <v>12590</v>
      </c>
      <c r="F361" s="146">
        <f t="shared" si="14"/>
        <v>4983</v>
      </c>
      <c r="G361" s="159">
        <f t="shared" si="13"/>
        <v>3619</v>
      </c>
      <c r="H361" s="155">
        <v>66</v>
      </c>
    </row>
    <row r="362" spans="1:8">
      <c r="A362" s="126">
        <v>361</v>
      </c>
      <c r="B362" s="59"/>
      <c r="C362" s="65">
        <v>41.75</v>
      </c>
      <c r="D362" s="124"/>
      <c r="E362" s="155">
        <v>12590</v>
      </c>
      <c r="F362" s="146">
        <f t="shared" si="14"/>
        <v>4983</v>
      </c>
      <c r="G362" s="159">
        <f t="shared" si="13"/>
        <v>3619</v>
      </c>
      <c r="H362" s="155">
        <v>66</v>
      </c>
    </row>
    <row r="363" spans="1:8">
      <c r="A363" s="126">
        <v>362</v>
      </c>
      <c r="B363" s="59"/>
      <c r="C363" s="65">
        <v>41.75</v>
      </c>
      <c r="D363" s="124"/>
      <c r="E363" s="155">
        <v>12590</v>
      </c>
      <c r="F363" s="146">
        <f t="shared" si="14"/>
        <v>4983</v>
      </c>
      <c r="G363" s="159">
        <f t="shared" si="13"/>
        <v>3619</v>
      </c>
      <c r="H363" s="155">
        <v>66</v>
      </c>
    </row>
    <row r="364" spans="1:8">
      <c r="A364" s="126">
        <v>363</v>
      </c>
      <c r="B364" s="59"/>
      <c r="C364" s="65">
        <v>41.75</v>
      </c>
      <c r="D364" s="124"/>
      <c r="E364" s="155">
        <v>12590</v>
      </c>
      <c r="F364" s="146">
        <f t="shared" si="14"/>
        <v>4983</v>
      </c>
      <c r="G364" s="159">
        <f t="shared" si="13"/>
        <v>3619</v>
      </c>
      <c r="H364" s="155">
        <v>66</v>
      </c>
    </row>
    <row r="365" spans="1:8">
      <c r="A365" s="126">
        <v>364</v>
      </c>
      <c r="B365" s="59"/>
      <c r="C365" s="65">
        <v>41.75</v>
      </c>
      <c r="D365" s="124"/>
      <c r="E365" s="155">
        <v>12590</v>
      </c>
      <c r="F365" s="146">
        <f t="shared" si="14"/>
        <v>4983</v>
      </c>
      <c r="G365" s="159">
        <f t="shared" si="13"/>
        <v>3619</v>
      </c>
      <c r="H365" s="155">
        <v>66</v>
      </c>
    </row>
    <row r="366" spans="1:8">
      <c r="A366" s="126">
        <v>365</v>
      </c>
      <c r="B366" s="59"/>
      <c r="C366" s="65">
        <v>41.75</v>
      </c>
      <c r="D366" s="124"/>
      <c r="E366" s="155">
        <v>12590</v>
      </c>
      <c r="F366" s="146">
        <f t="shared" si="14"/>
        <v>4983</v>
      </c>
      <c r="G366" s="159">
        <f t="shared" si="13"/>
        <v>3619</v>
      </c>
      <c r="H366" s="155">
        <v>66</v>
      </c>
    </row>
    <row r="367" spans="1:8">
      <c r="A367" s="126">
        <v>366</v>
      </c>
      <c r="B367" s="59"/>
      <c r="C367" s="65">
        <v>41.75</v>
      </c>
      <c r="D367" s="124"/>
      <c r="E367" s="155">
        <v>12590</v>
      </c>
      <c r="F367" s="146">
        <f t="shared" si="14"/>
        <v>4983</v>
      </c>
      <c r="G367" s="159">
        <f t="shared" si="13"/>
        <v>3619</v>
      </c>
      <c r="H367" s="155">
        <v>66</v>
      </c>
    </row>
    <row r="368" spans="1:8">
      <c r="A368" s="126">
        <v>367</v>
      </c>
      <c r="B368" s="59"/>
      <c r="C368" s="65">
        <v>41.75</v>
      </c>
      <c r="D368" s="124"/>
      <c r="E368" s="155">
        <v>12590</v>
      </c>
      <c r="F368" s="146">
        <f t="shared" si="14"/>
        <v>4983</v>
      </c>
      <c r="G368" s="159">
        <f t="shared" si="13"/>
        <v>3619</v>
      </c>
      <c r="H368" s="155">
        <v>66</v>
      </c>
    </row>
    <row r="369" spans="1:8">
      <c r="A369" s="126">
        <v>368</v>
      </c>
      <c r="B369" s="59"/>
      <c r="C369" s="65">
        <v>41.75</v>
      </c>
      <c r="D369" s="124"/>
      <c r="E369" s="155">
        <v>12590</v>
      </c>
      <c r="F369" s="146">
        <f t="shared" si="14"/>
        <v>4983</v>
      </c>
      <c r="G369" s="159">
        <f t="shared" si="13"/>
        <v>3619</v>
      </c>
      <c r="H369" s="155">
        <v>66</v>
      </c>
    </row>
    <row r="370" spans="1:8">
      <c r="A370" s="126">
        <v>369</v>
      </c>
      <c r="B370" s="59"/>
      <c r="C370" s="65">
        <v>41.75</v>
      </c>
      <c r="D370" s="124"/>
      <c r="E370" s="155">
        <v>12590</v>
      </c>
      <c r="F370" s="146">
        <f t="shared" si="14"/>
        <v>4983</v>
      </c>
      <c r="G370" s="159">
        <f t="shared" si="13"/>
        <v>3619</v>
      </c>
      <c r="H370" s="155">
        <v>66</v>
      </c>
    </row>
    <row r="371" spans="1:8">
      <c r="A371" s="126">
        <v>370</v>
      </c>
      <c r="B371" s="59"/>
      <c r="C371" s="65">
        <v>41.75</v>
      </c>
      <c r="D371" s="124"/>
      <c r="E371" s="155">
        <v>12590</v>
      </c>
      <c r="F371" s="146">
        <f t="shared" si="14"/>
        <v>4983</v>
      </c>
      <c r="G371" s="159">
        <f t="shared" si="13"/>
        <v>3619</v>
      </c>
      <c r="H371" s="155">
        <v>66</v>
      </c>
    </row>
    <row r="372" spans="1:8">
      <c r="A372" s="126">
        <v>371</v>
      </c>
      <c r="B372" s="59"/>
      <c r="C372" s="65">
        <v>41.75</v>
      </c>
      <c r="D372" s="124"/>
      <c r="E372" s="155">
        <v>12590</v>
      </c>
      <c r="F372" s="146">
        <f t="shared" si="14"/>
        <v>4983</v>
      </c>
      <c r="G372" s="159">
        <f t="shared" si="13"/>
        <v>3619</v>
      </c>
      <c r="H372" s="155">
        <v>66</v>
      </c>
    </row>
    <row r="373" spans="1:8">
      <c r="A373" s="126">
        <v>372</v>
      </c>
      <c r="B373" s="59"/>
      <c r="C373" s="65">
        <v>41.75</v>
      </c>
      <c r="D373" s="124"/>
      <c r="E373" s="155">
        <v>12590</v>
      </c>
      <c r="F373" s="146">
        <f t="shared" si="14"/>
        <v>4983</v>
      </c>
      <c r="G373" s="159">
        <f t="shared" si="13"/>
        <v>3619</v>
      </c>
      <c r="H373" s="155">
        <v>66</v>
      </c>
    </row>
    <row r="374" spans="1:8">
      <c r="A374" s="126">
        <v>373</v>
      </c>
      <c r="B374" s="59"/>
      <c r="C374" s="65">
        <v>41.75</v>
      </c>
      <c r="D374" s="124"/>
      <c r="E374" s="155">
        <v>12590</v>
      </c>
      <c r="F374" s="146">
        <f t="shared" si="14"/>
        <v>4983</v>
      </c>
      <c r="G374" s="159">
        <f t="shared" si="13"/>
        <v>3619</v>
      </c>
      <c r="H374" s="155">
        <v>66</v>
      </c>
    </row>
    <row r="375" spans="1:8">
      <c r="A375" s="126">
        <v>374</v>
      </c>
      <c r="B375" s="59"/>
      <c r="C375" s="65">
        <v>41.75</v>
      </c>
      <c r="D375" s="124"/>
      <c r="E375" s="155">
        <v>12590</v>
      </c>
      <c r="F375" s="146">
        <f t="shared" si="14"/>
        <v>4983</v>
      </c>
      <c r="G375" s="159">
        <f t="shared" si="13"/>
        <v>3619</v>
      </c>
      <c r="H375" s="155">
        <v>66</v>
      </c>
    </row>
    <row r="376" spans="1:8">
      <c r="A376" s="126">
        <v>375</v>
      </c>
      <c r="B376" s="59"/>
      <c r="C376" s="65">
        <v>41.75</v>
      </c>
      <c r="D376" s="124"/>
      <c r="E376" s="155">
        <v>12590</v>
      </c>
      <c r="F376" s="146">
        <f t="shared" si="14"/>
        <v>4983</v>
      </c>
      <c r="G376" s="159">
        <f t="shared" si="13"/>
        <v>3619</v>
      </c>
      <c r="H376" s="155">
        <v>66</v>
      </c>
    </row>
    <row r="377" spans="1:8">
      <c r="A377" s="126">
        <v>376</v>
      </c>
      <c r="B377" s="59"/>
      <c r="C377" s="65">
        <v>41.75</v>
      </c>
      <c r="D377" s="124"/>
      <c r="E377" s="155">
        <v>12590</v>
      </c>
      <c r="F377" s="146">
        <f t="shared" si="14"/>
        <v>4983</v>
      </c>
      <c r="G377" s="159">
        <f t="shared" si="13"/>
        <v>3619</v>
      </c>
      <c r="H377" s="155">
        <v>66</v>
      </c>
    </row>
    <row r="378" spans="1:8">
      <c r="A378" s="126">
        <v>377</v>
      </c>
      <c r="B378" s="59"/>
      <c r="C378" s="65">
        <v>41.75</v>
      </c>
      <c r="D378" s="124"/>
      <c r="E378" s="155">
        <v>12590</v>
      </c>
      <c r="F378" s="146">
        <f t="shared" si="14"/>
        <v>4983</v>
      </c>
      <c r="G378" s="159">
        <f t="shared" si="13"/>
        <v>3619</v>
      </c>
      <c r="H378" s="155">
        <v>66</v>
      </c>
    </row>
    <row r="379" spans="1:8">
      <c r="A379" s="126">
        <v>378</v>
      </c>
      <c r="B379" s="59"/>
      <c r="C379" s="65">
        <v>41.75</v>
      </c>
      <c r="D379" s="124"/>
      <c r="E379" s="155">
        <v>12590</v>
      </c>
      <c r="F379" s="146">
        <f t="shared" si="14"/>
        <v>4983</v>
      </c>
      <c r="G379" s="159">
        <f t="shared" si="13"/>
        <v>3619</v>
      </c>
      <c r="H379" s="155">
        <v>66</v>
      </c>
    </row>
    <row r="380" spans="1:8">
      <c r="A380" s="126">
        <v>379</v>
      </c>
      <c r="B380" s="59"/>
      <c r="C380" s="65">
        <v>41.75</v>
      </c>
      <c r="D380" s="124"/>
      <c r="E380" s="155">
        <v>12590</v>
      </c>
      <c r="F380" s="146">
        <f t="shared" si="14"/>
        <v>4983</v>
      </c>
      <c r="G380" s="159">
        <f t="shared" si="13"/>
        <v>3619</v>
      </c>
      <c r="H380" s="155">
        <v>66</v>
      </c>
    </row>
    <row r="381" spans="1:8">
      <c r="A381" s="126">
        <v>380</v>
      </c>
      <c r="B381" s="59"/>
      <c r="C381" s="65">
        <v>41.75</v>
      </c>
      <c r="D381" s="124"/>
      <c r="E381" s="155">
        <v>12590</v>
      </c>
      <c r="F381" s="146">
        <f t="shared" si="14"/>
        <v>4983</v>
      </c>
      <c r="G381" s="159">
        <f t="shared" si="13"/>
        <v>3619</v>
      </c>
      <c r="H381" s="155">
        <v>66</v>
      </c>
    </row>
    <row r="382" spans="1:8">
      <c r="A382" s="126">
        <v>381</v>
      </c>
      <c r="B382" s="59"/>
      <c r="C382" s="65">
        <v>41.75</v>
      </c>
      <c r="D382" s="124"/>
      <c r="E382" s="155">
        <v>12590</v>
      </c>
      <c r="F382" s="146">
        <f t="shared" si="14"/>
        <v>4983</v>
      </c>
      <c r="G382" s="159">
        <f t="shared" si="13"/>
        <v>3619</v>
      </c>
      <c r="H382" s="155">
        <v>66</v>
      </c>
    </row>
    <row r="383" spans="1:8">
      <c r="A383" s="126">
        <v>382</v>
      </c>
      <c r="B383" s="59"/>
      <c r="C383" s="65">
        <v>41.75</v>
      </c>
      <c r="D383" s="124"/>
      <c r="E383" s="155">
        <v>12590</v>
      </c>
      <c r="F383" s="146">
        <f t="shared" si="14"/>
        <v>4983</v>
      </c>
      <c r="G383" s="159">
        <f t="shared" si="13"/>
        <v>3619</v>
      </c>
      <c r="H383" s="155">
        <v>66</v>
      </c>
    </row>
    <row r="384" spans="1:8">
      <c r="A384" s="126">
        <v>383</v>
      </c>
      <c r="B384" s="59"/>
      <c r="C384" s="65">
        <v>41.75</v>
      </c>
      <c r="D384" s="124"/>
      <c r="E384" s="155">
        <v>12590</v>
      </c>
      <c r="F384" s="146">
        <f t="shared" si="14"/>
        <v>4983</v>
      </c>
      <c r="G384" s="159">
        <f t="shared" si="13"/>
        <v>3619</v>
      </c>
      <c r="H384" s="155">
        <v>66</v>
      </c>
    </row>
    <row r="385" spans="1:8">
      <c r="A385" s="126">
        <v>384</v>
      </c>
      <c r="B385" s="59"/>
      <c r="C385" s="65">
        <v>41.75</v>
      </c>
      <c r="D385" s="124"/>
      <c r="E385" s="155">
        <v>12590</v>
      </c>
      <c r="F385" s="146">
        <f t="shared" si="14"/>
        <v>4983</v>
      </c>
      <c r="G385" s="159">
        <f t="shared" si="13"/>
        <v>3619</v>
      </c>
      <c r="H385" s="155">
        <v>66</v>
      </c>
    </row>
    <row r="386" spans="1:8">
      <c r="A386" s="126">
        <v>385</v>
      </c>
      <c r="B386" s="59"/>
      <c r="C386" s="65">
        <v>41.75</v>
      </c>
      <c r="D386" s="124"/>
      <c r="E386" s="155">
        <v>12590</v>
      </c>
      <c r="F386" s="146">
        <f t="shared" si="14"/>
        <v>4983</v>
      </c>
      <c r="G386" s="159">
        <f t="shared" si="13"/>
        <v>3619</v>
      </c>
      <c r="H386" s="155">
        <v>66</v>
      </c>
    </row>
    <row r="387" spans="1:8">
      <c r="A387" s="126">
        <v>386</v>
      </c>
      <c r="B387" s="59"/>
      <c r="C387" s="65">
        <v>41.75</v>
      </c>
      <c r="D387" s="124"/>
      <c r="E387" s="155">
        <v>12590</v>
      </c>
      <c r="F387" s="146">
        <f t="shared" si="14"/>
        <v>4983</v>
      </c>
      <c r="G387" s="159">
        <f t="shared" si="13"/>
        <v>3619</v>
      </c>
      <c r="H387" s="155">
        <v>66</v>
      </c>
    </row>
    <row r="388" spans="1:8">
      <c r="A388" s="126">
        <v>387</v>
      </c>
      <c r="B388" s="59"/>
      <c r="C388" s="65">
        <v>41.75</v>
      </c>
      <c r="D388" s="124"/>
      <c r="E388" s="155">
        <v>12590</v>
      </c>
      <c r="F388" s="146">
        <f t="shared" si="14"/>
        <v>4983</v>
      </c>
      <c r="G388" s="159">
        <f t="shared" si="13"/>
        <v>3619</v>
      </c>
      <c r="H388" s="155">
        <v>66</v>
      </c>
    </row>
    <row r="389" spans="1:8">
      <c r="A389" s="126">
        <v>388</v>
      </c>
      <c r="B389" s="59"/>
      <c r="C389" s="65">
        <v>41.75</v>
      </c>
      <c r="D389" s="124"/>
      <c r="E389" s="155">
        <v>12590</v>
      </c>
      <c r="F389" s="146">
        <f t="shared" si="14"/>
        <v>4983</v>
      </c>
      <c r="G389" s="159">
        <f t="shared" si="13"/>
        <v>3619</v>
      </c>
      <c r="H389" s="155">
        <v>66</v>
      </c>
    </row>
    <row r="390" spans="1:8">
      <c r="A390" s="126">
        <v>389</v>
      </c>
      <c r="B390" s="59"/>
      <c r="C390" s="65">
        <v>41.75</v>
      </c>
      <c r="D390" s="124"/>
      <c r="E390" s="155">
        <v>12590</v>
      </c>
      <c r="F390" s="146">
        <f t="shared" si="14"/>
        <v>4983</v>
      </c>
      <c r="G390" s="159">
        <f t="shared" si="13"/>
        <v>3619</v>
      </c>
      <c r="H390" s="155">
        <v>66</v>
      </c>
    </row>
    <row r="391" spans="1:8">
      <c r="A391" s="126">
        <v>390</v>
      </c>
      <c r="B391" s="59"/>
      <c r="C391" s="65">
        <v>41.75</v>
      </c>
      <c r="D391" s="124"/>
      <c r="E391" s="155">
        <v>12590</v>
      </c>
      <c r="F391" s="146">
        <f t="shared" si="14"/>
        <v>4983</v>
      </c>
      <c r="G391" s="159">
        <f t="shared" si="13"/>
        <v>3619</v>
      </c>
      <c r="H391" s="155">
        <v>66</v>
      </c>
    </row>
    <row r="392" spans="1:8">
      <c r="A392" s="126">
        <v>391</v>
      </c>
      <c r="B392" s="59"/>
      <c r="C392" s="65">
        <v>41.75</v>
      </c>
      <c r="D392" s="124"/>
      <c r="E392" s="155">
        <v>12590</v>
      </c>
      <c r="F392" s="146">
        <f t="shared" si="14"/>
        <v>4983</v>
      </c>
      <c r="G392" s="159">
        <f t="shared" si="13"/>
        <v>3619</v>
      </c>
      <c r="H392" s="155">
        <v>66</v>
      </c>
    </row>
    <row r="393" spans="1:8">
      <c r="A393" s="126">
        <v>392</v>
      </c>
      <c r="B393" s="59"/>
      <c r="C393" s="65">
        <v>41.75</v>
      </c>
      <c r="D393" s="124"/>
      <c r="E393" s="155">
        <v>12590</v>
      </c>
      <c r="F393" s="146">
        <f t="shared" si="14"/>
        <v>4983</v>
      </c>
      <c r="G393" s="159">
        <f t="shared" si="13"/>
        <v>3619</v>
      </c>
      <c r="H393" s="155">
        <v>66</v>
      </c>
    </row>
    <row r="394" spans="1:8">
      <c r="A394" s="126">
        <v>393</v>
      </c>
      <c r="B394" s="59"/>
      <c r="C394" s="65">
        <v>41.75</v>
      </c>
      <c r="D394" s="124"/>
      <c r="E394" s="155">
        <v>12590</v>
      </c>
      <c r="F394" s="146">
        <f t="shared" si="14"/>
        <v>4983</v>
      </c>
      <c r="G394" s="159">
        <f t="shared" si="13"/>
        <v>3619</v>
      </c>
      <c r="H394" s="155">
        <v>66</v>
      </c>
    </row>
    <row r="395" spans="1:8">
      <c r="A395" s="126">
        <v>394</v>
      </c>
      <c r="B395" s="59"/>
      <c r="C395" s="65">
        <v>41.75</v>
      </c>
      <c r="D395" s="124"/>
      <c r="E395" s="155">
        <v>12590</v>
      </c>
      <c r="F395" s="146">
        <f t="shared" si="14"/>
        <v>4983</v>
      </c>
      <c r="G395" s="159">
        <f t="shared" si="13"/>
        <v>3619</v>
      </c>
      <c r="H395" s="155">
        <v>66</v>
      </c>
    </row>
    <row r="396" spans="1:8">
      <c r="A396" s="126">
        <v>395</v>
      </c>
      <c r="B396" s="59"/>
      <c r="C396" s="65">
        <v>41.75</v>
      </c>
      <c r="D396" s="124"/>
      <c r="E396" s="155">
        <v>12590</v>
      </c>
      <c r="F396" s="146">
        <f t="shared" si="14"/>
        <v>4983</v>
      </c>
      <c r="G396" s="159">
        <f t="shared" si="13"/>
        <v>3619</v>
      </c>
      <c r="H396" s="155">
        <v>66</v>
      </c>
    </row>
    <row r="397" spans="1:8">
      <c r="A397" s="126">
        <v>396</v>
      </c>
      <c r="B397" s="59"/>
      <c r="C397" s="65">
        <v>41.75</v>
      </c>
      <c r="D397" s="124"/>
      <c r="E397" s="155">
        <v>12590</v>
      </c>
      <c r="F397" s="146">
        <f t="shared" si="14"/>
        <v>4983</v>
      </c>
      <c r="G397" s="159">
        <f t="shared" ref="G397:G428" si="15">ROUND(12*(1/C397*E397),0)</f>
        <v>3619</v>
      </c>
      <c r="H397" s="155">
        <v>66</v>
      </c>
    </row>
    <row r="398" spans="1:8">
      <c r="A398" s="126">
        <v>397</v>
      </c>
      <c r="B398" s="59"/>
      <c r="C398" s="65">
        <v>41.75</v>
      </c>
      <c r="D398" s="124"/>
      <c r="E398" s="155">
        <v>12590</v>
      </c>
      <c r="F398" s="146">
        <f t="shared" ref="F398:F428" si="16">ROUND(12*1.3589*(1/C398*E398)+H398,0)</f>
        <v>4983</v>
      </c>
      <c r="G398" s="159">
        <f t="shared" si="15"/>
        <v>3619</v>
      </c>
      <c r="H398" s="155">
        <v>66</v>
      </c>
    </row>
    <row r="399" spans="1:8">
      <c r="A399" s="126">
        <v>398</v>
      </c>
      <c r="B399" s="59"/>
      <c r="C399" s="65">
        <v>41.75</v>
      </c>
      <c r="D399" s="124"/>
      <c r="E399" s="155">
        <v>12590</v>
      </c>
      <c r="F399" s="146">
        <f t="shared" si="16"/>
        <v>4983</v>
      </c>
      <c r="G399" s="159">
        <f t="shared" si="15"/>
        <v>3619</v>
      </c>
      <c r="H399" s="155">
        <v>66</v>
      </c>
    </row>
    <row r="400" spans="1:8">
      <c r="A400" s="126">
        <v>399</v>
      </c>
      <c r="B400" s="59"/>
      <c r="C400" s="65">
        <v>41.75</v>
      </c>
      <c r="D400" s="124"/>
      <c r="E400" s="155">
        <v>12590</v>
      </c>
      <c r="F400" s="146">
        <f t="shared" si="16"/>
        <v>4983</v>
      </c>
      <c r="G400" s="159">
        <f t="shared" si="15"/>
        <v>3619</v>
      </c>
      <c r="H400" s="155">
        <v>66</v>
      </c>
    </row>
    <row r="401" spans="1:8">
      <c r="A401" s="126">
        <v>400</v>
      </c>
      <c r="B401" s="59"/>
      <c r="C401" s="65">
        <v>41.75</v>
      </c>
      <c r="D401" s="124"/>
      <c r="E401" s="155">
        <v>12590</v>
      </c>
      <c r="F401" s="146">
        <f t="shared" si="16"/>
        <v>4983</v>
      </c>
      <c r="G401" s="159">
        <f t="shared" si="15"/>
        <v>3619</v>
      </c>
      <c r="H401" s="155">
        <v>66</v>
      </c>
    </row>
    <row r="402" spans="1:8">
      <c r="A402" s="126">
        <v>401</v>
      </c>
      <c r="B402" s="59"/>
      <c r="C402" s="65">
        <v>41.75</v>
      </c>
      <c r="D402" s="124"/>
      <c r="E402" s="155">
        <v>12590</v>
      </c>
      <c r="F402" s="146">
        <f t="shared" si="16"/>
        <v>4983</v>
      </c>
      <c r="G402" s="159">
        <f t="shared" si="15"/>
        <v>3619</v>
      </c>
      <c r="H402" s="155">
        <v>66</v>
      </c>
    </row>
    <row r="403" spans="1:8">
      <c r="A403" s="126">
        <v>402</v>
      </c>
      <c r="B403" s="59"/>
      <c r="C403" s="65">
        <v>41.75</v>
      </c>
      <c r="D403" s="124"/>
      <c r="E403" s="155">
        <v>12590</v>
      </c>
      <c r="F403" s="146">
        <f t="shared" si="16"/>
        <v>4983</v>
      </c>
      <c r="G403" s="159">
        <f t="shared" si="15"/>
        <v>3619</v>
      </c>
      <c r="H403" s="155">
        <v>66</v>
      </c>
    </row>
    <row r="404" spans="1:8">
      <c r="A404" s="126">
        <v>403</v>
      </c>
      <c r="B404" s="59"/>
      <c r="C404" s="65">
        <v>41.75</v>
      </c>
      <c r="D404" s="124"/>
      <c r="E404" s="155">
        <v>12590</v>
      </c>
      <c r="F404" s="146">
        <f t="shared" si="16"/>
        <v>4983</v>
      </c>
      <c r="G404" s="159">
        <f t="shared" si="15"/>
        <v>3619</v>
      </c>
      <c r="H404" s="155">
        <v>66</v>
      </c>
    </row>
    <row r="405" spans="1:8">
      <c r="A405" s="126">
        <v>404</v>
      </c>
      <c r="B405" s="59"/>
      <c r="C405" s="65">
        <v>41.75</v>
      </c>
      <c r="D405" s="124"/>
      <c r="E405" s="155">
        <v>12590</v>
      </c>
      <c r="F405" s="146">
        <f t="shared" si="16"/>
        <v>4983</v>
      </c>
      <c r="G405" s="159">
        <f t="shared" si="15"/>
        <v>3619</v>
      </c>
      <c r="H405" s="155">
        <v>66</v>
      </c>
    </row>
    <row r="406" spans="1:8">
      <c r="A406" s="126">
        <v>405</v>
      </c>
      <c r="B406" s="59"/>
      <c r="C406" s="65">
        <v>41.75</v>
      </c>
      <c r="D406" s="124"/>
      <c r="E406" s="155">
        <v>12590</v>
      </c>
      <c r="F406" s="146">
        <f t="shared" si="16"/>
        <v>4983</v>
      </c>
      <c r="G406" s="159">
        <f t="shared" si="15"/>
        <v>3619</v>
      </c>
      <c r="H406" s="155">
        <v>66</v>
      </c>
    </row>
    <row r="407" spans="1:8">
      <c r="A407" s="126">
        <v>406</v>
      </c>
      <c r="B407" s="59"/>
      <c r="C407" s="65">
        <v>41.75</v>
      </c>
      <c r="D407" s="124"/>
      <c r="E407" s="155">
        <v>12590</v>
      </c>
      <c r="F407" s="146">
        <f t="shared" si="16"/>
        <v>4983</v>
      </c>
      <c r="G407" s="159">
        <f t="shared" si="15"/>
        <v>3619</v>
      </c>
      <c r="H407" s="155">
        <v>66</v>
      </c>
    </row>
    <row r="408" spans="1:8">
      <c r="A408" s="126">
        <v>407</v>
      </c>
      <c r="B408" s="59"/>
      <c r="C408" s="65">
        <v>41.75</v>
      </c>
      <c r="D408" s="124"/>
      <c r="E408" s="155">
        <v>12590</v>
      </c>
      <c r="F408" s="146">
        <f t="shared" si="16"/>
        <v>4983</v>
      </c>
      <c r="G408" s="159">
        <f t="shared" si="15"/>
        <v>3619</v>
      </c>
      <c r="H408" s="155">
        <v>66</v>
      </c>
    </row>
    <row r="409" spans="1:8">
      <c r="A409" s="126">
        <v>408</v>
      </c>
      <c r="B409" s="59"/>
      <c r="C409" s="65">
        <v>41.75</v>
      </c>
      <c r="D409" s="124"/>
      <c r="E409" s="155">
        <v>12590</v>
      </c>
      <c r="F409" s="146">
        <f t="shared" si="16"/>
        <v>4983</v>
      </c>
      <c r="G409" s="159">
        <f t="shared" si="15"/>
        <v>3619</v>
      </c>
      <c r="H409" s="155">
        <v>66</v>
      </c>
    </row>
    <row r="410" spans="1:8">
      <c r="A410" s="126">
        <v>409</v>
      </c>
      <c r="B410" s="59"/>
      <c r="C410" s="65">
        <v>41.75</v>
      </c>
      <c r="D410" s="124"/>
      <c r="E410" s="155">
        <v>12590</v>
      </c>
      <c r="F410" s="146">
        <f t="shared" si="16"/>
        <v>4983</v>
      </c>
      <c r="G410" s="159">
        <f t="shared" si="15"/>
        <v>3619</v>
      </c>
      <c r="H410" s="155">
        <v>66</v>
      </c>
    </row>
    <row r="411" spans="1:8">
      <c r="A411" s="126">
        <v>410</v>
      </c>
      <c r="B411" s="59"/>
      <c r="C411" s="65">
        <v>41.75</v>
      </c>
      <c r="D411" s="124"/>
      <c r="E411" s="155">
        <v>12590</v>
      </c>
      <c r="F411" s="146">
        <f t="shared" si="16"/>
        <v>4983</v>
      </c>
      <c r="G411" s="159">
        <f t="shared" si="15"/>
        <v>3619</v>
      </c>
      <c r="H411" s="155">
        <v>66</v>
      </c>
    </row>
    <row r="412" spans="1:8">
      <c r="A412" s="126">
        <v>411</v>
      </c>
      <c r="B412" s="59"/>
      <c r="C412" s="65">
        <v>41.75</v>
      </c>
      <c r="D412" s="124"/>
      <c r="E412" s="155">
        <v>12590</v>
      </c>
      <c r="F412" s="146">
        <f t="shared" si="16"/>
        <v>4983</v>
      </c>
      <c r="G412" s="159">
        <f t="shared" si="15"/>
        <v>3619</v>
      </c>
      <c r="H412" s="155">
        <v>66</v>
      </c>
    </row>
    <row r="413" spans="1:8">
      <c r="A413" s="126">
        <v>412</v>
      </c>
      <c r="B413" s="59"/>
      <c r="C413" s="65">
        <v>41.75</v>
      </c>
      <c r="D413" s="124"/>
      <c r="E413" s="155">
        <v>12590</v>
      </c>
      <c r="F413" s="146">
        <f t="shared" si="16"/>
        <v>4983</v>
      </c>
      <c r="G413" s="159">
        <f t="shared" si="15"/>
        <v>3619</v>
      </c>
      <c r="H413" s="155">
        <v>66</v>
      </c>
    </row>
    <row r="414" spans="1:8">
      <c r="A414" s="126">
        <v>413</v>
      </c>
      <c r="B414" s="59"/>
      <c r="C414" s="65">
        <v>41.75</v>
      </c>
      <c r="D414" s="124"/>
      <c r="E414" s="155">
        <v>12590</v>
      </c>
      <c r="F414" s="146">
        <f t="shared" si="16"/>
        <v>4983</v>
      </c>
      <c r="G414" s="159">
        <f t="shared" si="15"/>
        <v>3619</v>
      </c>
      <c r="H414" s="155">
        <v>66</v>
      </c>
    </row>
    <row r="415" spans="1:8">
      <c r="A415" s="126">
        <v>414</v>
      </c>
      <c r="B415" s="59"/>
      <c r="C415" s="65">
        <v>41.75</v>
      </c>
      <c r="D415" s="124"/>
      <c r="E415" s="155">
        <v>12590</v>
      </c>
      <c r="F415" s="146">
        <f t="shared" si="16"/>
        <v>4983</v>
      </c>
      <c r="G415" s="159">
        <f t="shared" si="15"/>
        <v>3619</v>
      </c>
      <c r="H415" s="155">
        <v>66</v>
      </c>
    </row>
    <row r="416" spans="1:8">
      <c r="A416" s="126">
        <v>415</v>
      </c>
      <c r="B416" s="59"/>
      <c r="C416" s="65">
        <v>41.75</v>
      </c>
      <c r="D416" s="124"/>
      <c r="E416" s="155">
        <v>12590</v>
      </c>
      <c r="F416" s="146">
        <f t="shared" si="16"/>
        <v>4983</v>
      </c>
      <c r="G416" s="159">
        <f t="shared" si="15"/>
        <v>3619</v>
      </c>
      <c r="H416" s="155">
        <v>66</v>
      </c>
    </row>
    <row r="417" spans="1:8">
      <c r="A417" s="126">
        <v>416</v>
      </c>
      <c r="B417" s="59"/>
      <c r="C417" s="65">
        <v>41.75</v>
      </c>
      <c r="D417" s="124"/>
      <c r="E417" s="155">
        <v>12590</v>
      </c>
      <c r="F417" s="146">
        <f t="shared" si="16"/>
        <v>4983</v>
      </c>
      <c r="G417" s="159">
        <f t="shared" si="15"/>
        <v>3619</v>
      </c>
      <c r="H417" s="155">
        <v>66</v>
      </c>
    </row>
    <row r="418" spans="1:8">
      <c r="A418" s="126">
        <v>417</v>
      </c>
      <c r="B418" s="59"/>
      <c r="C418" s="65">
        <v>41.75</v>
      </c>
      <c r="D418" s="124"/>
      <c r="E418" s="155">
        <v>12590</v>
      </c>
      <c r="F418" s="146">
        <f t="shared" si="16"/>
        <v>4983</v>
      </c>
      <c r="G418" s="159">
        <f t="shared" si="15"/>
        <v>3619</v>
      </c>
      <c r="H418" s="155">
        <v>66</v>
      </c>
    </row>
    <row r="419" spans="1:8">
      <c r="A419" s="126">
        <v>418</v>
      </c>
      <c r="B419" s="59"/>
      <c r="C419" s="65">
        <v>41.75</v>
      </c>
      <c r="D419" s="124"/>
      <c r="E419" s="155">
        <v>12590</v>
      </c>
      <c r="F419" s="146">
        <f t="shared" si="16"/>
        <v>4983</v>
      </c>
      <c r="G419" s="159">
        <f t="shared" si="15"/>
        <v>3619</v>
      </c>
      <c r="H419" s="155">
        <v>66</v>
      </c>
    </row>
    <row r="420" spans="1:8">
      <c r="A420" s="126">
        <v>419</v>
      </c>
      <c r="B420" s="59"/>
      <c r="C420" s="65">
        <v>41.75</v>
      </c>
      <c r="D420" s="124"/>
      <c r="E420" s="155">
        <v>12590</v>
      </c>
      <c r="F420" s="146">
        <f t="shared" si="16"/>
        <v>4983</v>
      </c>
      <c r="G420" s="159">
        <f t="shared" si="15"/>
        <v>3619</v>
      </c>
      <c r="H420" s="155">
        <v>66</v>
      </c>
    </row>
    <row r="421" spans="1:8">
      <c r="A421" s="126">
        <v>420</v>
      </c>
      <c r="B421" s="59"/>
      <c r="C421" s="65">
        <v>41.75</v>
      </c>
      <c r="D421" s="124"/>
      <c r="E421" s="155">
        <v>12590</v>
      </c>
      <c r="F421" s="146">
        <f t="shared" si="16"/>
        <v>4983</v>
      </c>
      <c r="G421" s="159">
        <f t="shared" si="15"/>
        <v>3619</v>
      </c>
      <c r="H421" s="155">
        <v>66</v>
      </c>
    </row>
    <row r="422" spans="1:8">
      <c r="A422" s="126">
        <v>421</v>
      </c>
      <c r="B422" s="59"/>
      <c r="C422" s="65">
        <v>41.75</v>
      </c>
      <c r="D422" s="124"/>
      <c r="E422" s="155">
        <v>12590</v>
      </c>
      <c r="F422" s="146">
        <f t="shared" si="16"/>
        <v>4983</v>
      </c>
      <c r="G422" s="159">
        <f t="shared" si="15"/>
        <v>3619</v>
      </c>
      <c r="H422" s="155">
        <v>66</v>
      </c>
    </row>
    <row r="423" spans="1:8">
      <c r="A423" s="126">
        <v>422</v>
      </c>
      <c r="B423" s="59"/>
      <c r="C423" s="65">
        <v>41.75</v>
      </c>
      <c r="D423" s="124"/>
      <c r="E423" s="155">
        <v>12590</v>
      </c>
      <c r="F423" s="146">
        <f t="shared" si="16"/>
        <v>4983</v>
      </c>
      <c r="G423" s="159">
        <f t="shared" si="15"/>
        <v>3619</v>
      </c>
      <c r="H423" s="155">
        <v>66</v>
      </c>
    </row>
    <row r="424" spans="1:8">
      <c r="A424" s="126">
        <v>423</v>
      </c>
      <c r="B424" s="59"/>
      <c r="C424" s="65">
        <v>41.75</v>
      </c>
      <c r="D424" s="124"/>
      <c r="E424" s="155">
        <v>12590</v>
      </c>
      <c r="F424" s="146">
        <f t="shared" si="16"/>
        <v>4983</v>
      </c>
      <c r="G424" s="159">
        <f t="shared" si="15"/>
        <v>3619</v>
      </c>
      <c r="H424" s="155">
        <v>66</v>
      </c>
    </row>
    <row r="425" spans="1:8">
      <c r="A425" s="126">
        <v>424</v>
      </c>
      <c r="B425" s="59"/>
      <c r="C425" s="65">
        <v>41.75</v>
      </c>
      <c r="D425" s="124"/>
      <c r="E425" s="155">
        <v>12590</v>
      </c>
      <c r="F425" s="146">
        <f t="shared" si="16"/>
        <v>4983</v>
      </c>
      <c r="G425" s="159">
        <f t="shared" si="15"/>
        <v>3619</v>
      </c>
      <c r="H425" s="155">
        <v>66</v>
      </c>
    </row>
    <row r="426" spans="1:8">
      <c r="A426" s="126">
        <v>425</v>
      </c>
      <c r="B426" s="59"/>
      <c r="C426" s="65">
        <v>41.75</v>
      </c>
      <c r="D426" s="124"/>
      <c r="E426" s="155">
        <v>12590</v>
      </c>
      <c r="F426" s="146">
        <f t="shared" si="16"/>
        <v>4983</v>
      </c>
      <c r="G426" s="159">
        <f t="shared" si="15"/>
        <v>3619</v>
      </c>
      <c r="H426" s="155">
        <v>66</v>
      </c>
    </row>
    <row r="427" spans="1:8">
      <c r="A427" s="126">
        <v>426</v>
      </c>
      <c r="B427" s="59"/>
      <c r="C427" s="65">
        <v>41.75</v>
      </c>
      <c r="D427" s="124"/>
      <c r="E427" s="155">
        <v>12590</v>
      </c>
      <c r="F427" s="146">
        <f t="shared" si="16"/>
        <v>4983</v>
      </c>
      <c r="G427" s="159">
        <f t="shared" si="15"/>
        <v>3619</v>
      </c>
      <c r="H427" s="155">
        <v>66</v>
      </c>
    </row>
    <row r="428" spans="1:8" ht="13.5" thickBot="1">
      <c r="A428" s="97">
        <v>427</v>
      </c>
      <c r="B428" s="66"/>
      <c r="C428" s="67">
        <v>41.75</v>
      </c>
      <c r="D428" s="125"/>
      <c r="E428" s="149">
        <v>12590</v>
      </c>
      <c r="F428" s="152">
        <f t="shared" si="16"/>
        <v>4983</v>
      </c>
      <c r="G428" s="161">
        <f t="shared" si="15"/>
        <v>3619</v>
      </c>
      <c r="H428" s="149">
        <v>66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19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261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59</v>
      </c>
      <c r="B7" s="36"/>
      <c r="C7" s="61"/>
      <c r="D7" s="62"/>
      <c r="E7" s="61">
        <v>34</v>
      </c>
      <c r="I7" s="30"/>
    </row>
    <row r="8" spans="1:9" ht="15.75">
      <c r="A8" s="39" t="s">
        <v>60</v>
      </c>
      <c r="B8" s="36"/>
      <c r="C8" s="61"/>
      <c r="D8" s="62"/>
      <c r="E8" s="61" t="s">
        <v>619</v>
      </c>
      <c r="I8" s="30"/>
    </row>
    <row r="9" spans="1:9" ht="15.75">
      <c r="A9" s="39"/>
      <c r="B9" s="36"/>
      <c r="C9" s="61"/>
      <c r="D9" s="62"/>
      <c r="E9" s="61"/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142"/>
      <c r="B11" s="143" t="s">
        <v>197</v>
      </c>
      <c r="C11" s="144"/>
      <c r="D11" s="143" t="s">
        <v>198</v>
      </c>
      <c r="E11" s="144"/>
      <c r="F11" s="51" t="s">
        <v>199</v>
      </c>
      <c r="G11" s="507"/>
      <c r="H11" s="506"/>
    </row>
    <row r="12" spans="1:9" ht="45.75" thickBot="1">
      <c r="A12" s="137" t="s">
        <v>31</v>
      </c>
      <c r="B12" s="138" t="s">
        <v>158</v>
      </c>
      <c r="C12" s="139" t="s">
        <v>159</v>
      </c>
      <c r="D12" s="140" t="s">
        <v>201</v>
      </c>
      <c r="E12" s="141" t="s">
        <v>202</v>
      </c>
      <c r="F12" s="189" t="s">
        <v>199</v>
      </c>
      <c r="G12" s="160" t="s">
        <v>627</v>
      </c>
      <c r="H12" s="190" t="s">
        <v>204</v>
      </c>
    </row>
    <row r="13" spans="1:9">
      <c r="A13" s="126" t="s">
        <v>61</v>
      </c>
      <c r="B13" s="69"/>
      <c r="C13" s="65">
        <v>34</v>
      </c>
      <c r="D13" s="124"/>
      <c r="E13" s="154">
        <v>12590</v>
      </c>
      <c r="F13" s="153">
        <f>ROUND(12*1.3589*(1/C13*E13)+H13,0)</f>
        <v>6104</v>
      </c>
      <c r="G13" s="165">
        <f t="shared" ref="G13:G76" si="0">ROUND(12*(1/C13*E13),0)</f>
        <v>4444</v>
      </c>
      <c r="H13" s="154">
        <v>66</v>
      </c>
    </row>
    <row r="14" spans="1:9">
      <c r="A14" s="126">
        <v>30</v>
      </c>
      <c r="B14" s="59"/>
      <c r="C14" s="65">
        <f>ROUND(10.899*LN(A14)+A14/150-3,2)</f>
        <v>34.270000000000003</v>
      </c>
      <c r="D14" s="124"/>
      <c r="E14" s="155">
        <v>12590</v>
      </c>
      <c r="F14" s="146">
        <f t="shared" ref="F14:F77" si="1">ROUND(12*1.3589*(1/C14*E14)+H14,0)</f>
        <v>6057</v>
      </c>
      <c r="G14" s="159">
        <f t="shared" si="0"/>
        <v>4409</v>
      </c>
      <c r="H14" s="155">
        <v>66</v>
      </c>
    </row>
    <row r="15" spans="1:9">
      <c r="A15" s="126">
        <v>31</v>
      </c>
      <c r="B15" s="59"/>
      <c r="C15" s="65">
        <f t="shared" ref="C15:C78" si="2">ROUND(10.899*LN(A15)+A15/150-3,2)</f>
        <v>34.630000000000003</v>
      </c>
      <c r="D15" s="124"/>
      <c r="E15" s="155">
        <v>12590</v>
      </c>
      <c r="F15" s="146">
        <f t="shared" si="1"/>
        <v>5994</v>
      </c>
      <c r="G15" s="159">
        <f t="shared" si="0"/>
        <v>4363</v>
      </c>
      <c r="H15" s="155">
        <v>66</v>
      </c>
    </row>
    <row r="16" spans="1:9">
      <c r="A16" s="126">
        <v>32</v>
      </c>
      <c r="B16" s="59"/>
      <c r="C16" s="65">
        <f t="shared" si="2"/>
        <v>34.99</v>
      </c>
      <c r="D16" s="124"/>
      <c r="E16" s="155">
        <v>12590</v>
      </c>
      <c r="F16" s="146">
        <f t="shared" si="1"/>
        <v>5933</v>
      </c>
      <c r="G16" s="159">
        <f t="shared" si="0"/>
        <v>4318</v>
      </c>
      <c r="H16" s="155">
        <v>66</v>
      </c>
    </row>
    <row r="17" spans="1:8">
      <c r="A17" s="126">
        <v>33</v>
      </c>
      <c r="B17" s="59"/>
      <c r="C17" s="65">
        <f t="shared" si="2"/>
        <v>35.33</v>
      </c>
      <c r="D17" s="124"/>
      <c r="E17" s="155">
        <v>12590</v>
      </c>
      <c r="F17" s="146">
        <f t="shared" si="1"/>
        <v>5877</v>
      </c>
      <c r="G17" s="159">
        <f t="shared" si="0"/>
        <v>4276</v>
      </c>
      <c r="H17" s="155">
        <v>66</v>
      </c>
    </row>
    <row r="18" spans="1:8">
      <c r="A18" s="126">
        <v>34</v>
      </c>
      <c r="B18" s="59"/>
      <c r="C18" s="65">
        <f t="shared" si="2"/>
        <v>35.659999999999997</v>
      </c>
      <c r="D18" s="124"/>
      <c r="E18" s="155">
        <v>12590</v>
      </c>
      <c r="F18" s="146">
        <f t="shared" si="1"/>
        <v>5823</v>
      </c>
      <c r="G18" s="159">
        <f t="shared" si="0"/>
        <v>4237</v>
      </c>
      <c r="H18" s="155">
        <v>66</v>
      </c>
    </row>
    <row r="19" spans="1:8">
      <c r="A19" s="126">
        <v>35</v>
      </c>
      <c r="B19" s="59"/>
      <c r="C19" s="65">
        <f t="shared" si="2"/>
        <v>35.979999999999997</v>
      </c>
      <c r="D19" s="124"/>
      <c r="E19" s="155">
        <v>12590</v>
      </c>
      <c r="F19" s="146">
        <f t="shared" si="1"/>
        <v>5772</v>
      </c>
      <c r="G19" s="159">
        <f t="shared" si="0"/>
        <v>4199</v>
      </c>
      <c r="H19" s="155">
        <v>66</v>
      </c>
    </row>
    <row r="20" spans="1:8">
      <c r="A20" s="126">
        <v>36</v>
      </c>
      <c r="B20" s="59"/>
      <c r="C20" s="65">
        <f t="shared" si="2"/>
        <v>36.299999999999997</v>
      </c>
      <c r="D20" s="124"/>
      <c r="E20" s="155">
        <v>12590</v>
      </c>
      <c r="F20" s="146">
        <f t="shared" si="1"/>
        <v>5722</v>
      </c>
      <c r="G20" s="159">
        <f t="shared" si="0"/>
        <v>4162</v>
      </c>
      <c r="H20" s="155">
        <v>66</v>
      </c>
    </row>
    <row r="21" spans="1:8">
      <c r="A21" s="126">
        <v>37</v>
      </c>
      <c r="B21" s="59"/>
      <c r="C21" s="65">
        <f t="shared" si="2"/>
        <v>36.6</v>
      </c>
      <c r="D21" s="124"/>
      <c r="E21" s="155">
        <v>12590</v>
      </c>
      <c r="F21" s="146">
        <f t="shared" si="1"/>
        <v>5675</v>
      </c>
      <c r="G21" s="159">
        <f t="shared" si="0"/>
        <v>4128</v>
      </c>
      <c r="H21" s="155">
        <v>66</v>
      </c>
    </row>
    <row r="22" spans="1:8">
      <c r="A22" s="126">
        <v>38</v>
      </c>
      <c r="B22" s="59"/>
      <c r="C22" s="65">
        <f t="shared" si="2"/>
        <v>36.9</v>
      </c>
      <c r="D22" s="124"/>
      <c r="E22" s="155">
        <v>12590</v>
      </c>
      <c r="F22" s="146">
        <f t="shared" si="1"/>
        <v>5630</v>
      </c>
      <c r="G22" s="159">
        <f t="shared" si="0"/>
        <v>4094</v>
      </c>
      <c r="H22" s="155">
        <v>66</v>
      </c>
    </row>
    <row r="23" spans="1:8">
      <c r="A23" s="126">
        <v>39</v>
      </c>
      <c r="B23" s="59"/>
      <c r="C23" s="65">
        <f t="shared" si="2"/>
        <v>37.19</v>
      </c>
      <c r="D23" s="124"/>
      <c r="E23" s="155">
        <v>12590</v>
      </c>
      <c r="F23" s="146">
        <f t="shared" si="1"/>
        <v>5586</v>
      </c>
      <c r="G23" s="159">
        <f t="shared" si="0"/>
        <v>4062</v>
      </c>
      <c r="H23" s="155">
        <v>66</v>
      </c>
    </row>
    <row r="24" spans="1:8">
      <c r="A24" s="126">
        <v>40</v>
      </c>
      <c r="B24" s="59"/>
      <c r="C24" s="65">
        <f t="shared" si="2"/>
        <v>37.47</v>
      </c>
      <c r="D24" s="124"/>
      <c r="E24" s="155">
        <v>12590</v>
      </c>
      <c r="F24" s="146">
        <f t="shared" si="1"/>
        <v>5545</v>
      </c>
      <c r="G24" s="159">
        <f t="shared" si="0"/>
        <v>4032</v>
      </c>
      <c r="H24" s="155">
        <v>66</v>
      </c>
    </row>
    <row r="25" spans="1:8">
      <c r="A25" s="126">
        <v>41</v>
      </c>
      <c r="B25" s="59"/>
      <c r="C25" s="65">
        <f t="shared" si="2"/>
        <v>37.75</v>
      </c>
      <c r="D25" s="124"/>
      <c r="E25" s="155">
        <v>12590</v>
      </c>
      <c r="F25" s="146">
        <f t="shared" si="1"/>
        <v>5504</v>
      </c>
      <c r="G25" s="159">
        <f t="shared" si="0"/>
        <v>4002</v>
      </c>
      <c r="H25" s="155">
        <v>66</v>
      </c>
    </row>
    <row r="26" spans="1:8">
      <c r="A26" s="126">
        <v>42</v>
      </c>
      <c r="B26" s="59"/>
      <c r="C26" s="65">
        <f t="shared" si="2"/>
        <v>38.020000000000003</v>
      </c>
      <c r="D26" s="124"/>
      <c r="E26" s="155">
        <v>12590</v>
      </c>
      <c r="F26" s="146">
        <f t="shared" si="1"/>
        <v>5466</v>
      </c>
      <c r="G26" s="159">
        <f t="shared" si="0"/>
        <v>3974</v>
      </c>
      <c r="H26" s="155">
        <v>66</v>
      </c>
    </row>
    <row r="27" spans="1:8">
      <c r="A27" s="126">
        <v>43</v>
      </c>
      <c r="B27" s="59"/>
      <c r="C27" s="65">
        <f t="shared" si="2"/>
        <v>38.28</v>
      </c>
      <c r="D27" s="124"/>
      <c r="E27" s="155">
        <v>12590</v>
      </c>
      <c r="F27" s="146">
        <f t="shared" si="1"/>
        <v>5429</v>
      </c>
      <c r="G27" s="159">
        <f t="shared" si="0"/>
        <v>3947</v>
      </c>
      <c r="H27" s="155">
        <v>66</v>
      </c>
    </row>
    <row r="28" spans="1:8">
      <c r="A28" s="126">
        <v>44</v>
      </c>
      <c r="B28" s="59"/>
      <c r="C28" s="65">
        <f t="shared" si="2"/>
        <v>38.54</v>
      </c>
      <c r="D28" s="124"/>
      <c r="E28" s="155">
        <v>12590</v>
      </c>
      <c r="F28" s="146">
        <f t="shared" si="1"/>
        <v>5393</v>
      </c>
      <c r="G28" s="159">
        <f t="shared" si="0"/>
        <v>3920</v>
      </c>
      <c r="H28" s="155">
        <v>66</v>
      </c>
    </row>
    <row r="29" spans="1:8">
      <c r="A29" s="126">
        <v>45</v>
      </c>
      <c r="B29" s="59"/>
      <c r="C29" s="65">
        <f t="shared" si="2"/>
        <v>38.79</v>
      </c>
      <c r="D29" s="124"/>
      <c r="E29" s="155">
        <v>12590</v>
      </c>
      <c r="F29" s="146">
        <f t="shared" si="1"/>
        <v>5359</v>
      </c>
      <c r="G29" s="159">
        <f t="shared" si="0"/>
        <v>3895</v>
      </c>
      <c r="H29" s="155">
        <v>66</v>
      </c>
    </row>
    <row r="30" spans="1:8">
      <c r="A30" s="126">
        <v>46</v>
      </c>
      <c r="B30" s="59"/>
      <c r="C30" s="65">
        <f t="shared" si="2"/>
        <v>39.04</v>
      </c>
      <c r="D30" s="124"/>
      <c r="E30" s="155">
        <v>12590</v>
      </c>
      <c r="F30" s="146">
        <f t="shared" si="1"/>
        <v>5325</v>
      </c>
      <c r="G30" s="159">
        <f t="shared" si="0"/>
        <v>3870</v>
      </c>
      <c r="H30" s="155">
        <v>66</v>
      </c>
    </row>
    <row r="31" spans="1:8">
      <c r="A31" s="126">
        <v>47</v>
      </c>
      <c r="B31" s="59"/>
      <c r="C31" s="65">
        <f t="shared" si="2"/>
        <v>39.28</v>
      </c>
      <c r="D31" s="124"/>
      <c r="E31" s="155">
        <v>12590</v>
      </c>
      <c r="F31" s="146">
        <f t="shared" si="1"/>
        <v>5293</v>
      </c>
      <c r="G31" s="159">
        <f t="shared" si="0"/>
        <v>3846</v>
      </c>
      <c r="H31" s="155">
        <v>66</v>
      </c>
    </row>
    <row r="32" spans="1:8">
      <c r="A32" s="126">
        <v>48</v>
      </c>
      <c r="B32" s="59"/>
      <c r="C32" s="65">
        <f t="shared" si="2"/>
        <v>39.51</v>
      </c>
      <c r="D32" s="124"/>
      <c r="E32" s="155">
        <v>12590</v>
      </c>
      <c r="F32" s="146">
        <f t="shared" si="1"/>
        <v>5262</v>
      </c>
      <c r="G32" s="159">
        <f t="shared" si="0"/>
        <v>3824</v>
      </c>
      <c r="H32" s="155">
        <v>66</v>
      </c>
    </row>
    <row r="33" spans="1:8">
      <c r="A33" s="126">
        <v>49</v>
      </c>
      <c r="B33" s="59"/>
      <c r="C33" s="65">
        <f t="shared" si="2"/>
        <v>39.74</v>
      </c>
      <c r="D33" s="124"/>
      <c r="E33" s="155">
        <v>12590</v>
      </c>
      <c r="F33" s="146">
        <f t="shared" si="1"/>
        <v>5232</v>
      </c>
      <c r="G33" s="159">
        <f t="shared" si="0"/>
        <v>3802</v>
      </c>
      <c r="H33" s="155">
        <v>66</v>
      </c>
    </row>
    <row r="34" spans="1:8">
      <c r="A34" s="126">
        <v>50</v>
      </c>
      <c r="B34" s="59"/>
      <c r="C34" s="65">
        <f t="shared" si="2"/>
        <v>39.97</v>
      </c>
      <c r="D34" s="124"/>
      <c r="E34" s="155">
        <v>12590</v>
      </c>
      <c r="F34" s="146">
        <f t="shared" si="1"/>
        <v>5202</v>
      </c>
      <c r="G34" s="159">
        <f t="shared" si="0"/>
        <v>3780</v>
      </c>
      <c r="H34" s="155">
        <v>66</v>
      </c>
    </row>
    <row r="35" spans="1:8">
      <c r="A35" s="126">
        <v>51</v>
      </c>
      <c r="B35" s="59"/>
      <c r="C35" s="65">
        <f t="shared" si="2"/>
        <v>40.19</v>
      </c>
      <c r="D35" s="124"/>
      <c r="E35" s="155">
        <v>12590</v>
      </c>
      <c r="F35" s="146">
        <f t="shared" si="1"/>
        <v>5174</v>
      </c>
      <c r="G35" s="159">
        <f t="shared" si="0"/>
        <v>3759</v>
      </c>
      <c r="H35" s="155">
        <v>66</v>
      </c>
    </row>
    <row r="36" spans="1:8">
      <c r="A36" s="126">
        <v>52</v>
      </c>
      <c r="B36" s="59"/>
      <c r="C36" s="65">
        <f t="shared" si="2"/>
        <v>40.409999999999997</v>
      </c>
      <c r="D36" s="124"/>
      <c r="E36" s="155">
        <v>12590</v>
      </c>
      <c r="F36" s="146">
        <f t="shared" si="1"/>
        <v>5146</v>
      </c>
      <c r="G36" s="159">
        <f t="shared" si="0"/>
        <v>3739</v>
      </c>
      <c r="H36" s="155">
        <v>66</v>
      </c>
    </row>
    <row r="37" spans="1:8">
      <c r="A37" s="126">
        <v>53</v>
      </c>
      <c r="B37" s="59"/>
      <c r="C37" s="65">
        <f t="shared" si="2"/>
        <v>40.630000000000003</v>
      </c>
      <c r="D37" s="124"/>
      <c r="E37" s="155">
        <v>12590</v>
      </c>
      <c r="F37" s="146">
        <f t="shared" si="1"/>
        <v>5119</v>
      </c>
      <c r="G37" s="159">
        <f t="shared" si="0"/>
        <v>3718</v>
      </c>
      <c r="H37" s="155">
        <v>66</v>
      </c>
    </row>
    <row r="38" spans="1:8">
      <c r="A38" s="126">
        <v>54</v>
      </c>
      <c r="B38" s="59"/>
      <c r="C38" s="65">
        <f t="shared" si="2"/>
        <v>40.840000000000003</v>
      </c>
      <c r="D38" s="124"/>
      <c r="E38" s="155">
        <v>12590</v>
      </c>
      <c r="F38" s="146">
        <f t="shared" si="1"/>
        <v>5093</v>
      </c>
      <c r="G38" s="159">
        <f t="shared" si="0"/>
        <v>3699</v>
      </c>
      <c r="H38" s="155">
        <v>66</v>
      </c>
    </row>
    <row r="39" spans="1:8">
      <c r="A39" s="126">
        <v>55</v>
      </c>
      <c r="B39" s="59"/>
      <c r="C39" s="65">
        <f t="shared" si="2"/>
        <v>41.04</v>
      </c>
      <c r="D39" s="124"/>
      <c r="E39" s="155">
        <v>12590</v>
      </c>
      <c r="F39" s="146">
        <f t="shared" si="1"/>
        <v>5069</v>
      </c>
      <c r="G39" s="159">
        <f t="shared" si="0"/>
        <v>3681</v>
      </c>
      <c r="H39" s="155">
        <v>66</v>
      </c>
    </row>
    <row r="40" spans="1:8">
      <c r="A40" s="126">
        <v>56</v>
      </c>
      <c r="B40" s="59"/>
      <c r="C40" s="65">
        <f t="shared" si="2"/>
        <v>41.25</v>
      </c>
      <c r="D40" s="124"/>
      <c r="E40" s="155">
        <v>12590</v>
      </c>
      <c r="F40" s="146">
        <f t="shared" si="1"/>
        <v>5043</v>
      </c>
      <c r="G40" s="159">
        <f t="shared" si="0"/>
        <v>3663</v>
      </c>
      <c r="H40" s="155">
        <v>66</v>
      </c>
    </row>
    <row r="41" spans="1:8">
      <c r="A41" s="126">
        <v>57</v>
      </c>
      <c r="B41" s="59"/>
      <c r="C41" s="65">
        <f t="shared" si="2"/>
        <v>41.45</v>
      </c>
      <c r="D41" s="124"/>
      <c r="E41" s="155">
        <v>12590</v>
      </c>
      <c r="F41" s="146">
        <f t="shared" si="1"/>
        <v>5019</v>
      </c>
      <c r="G41" s="159">
        <f t="shared" si="0"/>
        <v>3645</v>
      </c>
      <c r="H41" s="155">
        <v>66</v>
      </c>
    </row>
    <row r="42" spans="1:8">
      <c r="A42" s="126">
        <v>58</v>
      </c>
      <c r="B42" s="59"/>
      <c r="C42" s="65">
        <f t="shared" si="2"/>
        <v>41.64</v>
      </c>
      <c r="D42" s="124"/>
      <c r="E42" s="155">
        <v>12590</v>
      </c>
      <c r="F42" s="146">
        <f t="shared" si="1"/>
        <v>4996</v>
      </c>
      <c r="G42" s="159">
        <f t="shared" si="0"/>
        <v>3628</v>
      </c>
      <c r="H42" s="155">
        <v>66</v>
      </c>
    </row>
    <row r="43" spans="1:8">
      <c r="A43" s="126">
        <v>59</v>
      </c>
      <c r="B43" s="59"/>
      <c r="C43" s="65">
        <f t="shared" si="2"/>
        <v>41.83</v>
      </c>
      <c r="D43" s="124"/>
      <c r="E43" s="155">
        <v>12590</v>
      </c>
      <c r="F43" s="146">
        <f t="shared" si="1"/>
        <v>4974</v>
      </c>
      <c r="G43" s="159">
        <f t="shared" si="0"/>
        <v>3612</v>
      </c>
      <c r="H43" s="155">
        <v>66</v>
      </c>
    </row>
    <row r="44" spans="1:8">
      <c r="A44" s="126">
        <v>60</v>
      </c>
      <c r="B44" s="59"/>
      <c r="C44" s="65">
        <f t="shared" si="2"/>
        <v>42.02</v>
      </c>
      <c r="D44" s="124"/>
      <c r="E44" s="155">
        <v>12590</v>
      </c>
      <c r="F44" s="146">
        <f t="shared" si="1"/>
        <v>4952</v>
      </c>
      <c r="G44" s="159">
        <f t="shared" si="0"/>
        <v>3595</v>
      </c>
      <c r="H44" s="155">
        <v>66</v>
      </c>
    </row>
    <row r="45" spans="1:8">
      <c r="A45" s="126">
        <v>61</v>
      </c>
      <c r="B45" s="59"/>
      <c r="C45" s="65">
        <f t="shared" si="2"/>
        <v>42.21</v>
      </c>
      <c r="D45" s="124"/>
      <c r="E45" s="155">
        <v>12590</v>
      </c>
      <c r="F45" s="146">
        <f t="shared" si="1"/>
        <v>4930</v>
      </c>
      <c r="G45" s="159">
        <f t="shared" si="0"/>
        <v>3579</v>
      </c>
      <c r="H45" s="155">
        <v>66</v>
      </c>
    </row>
    <row r="46" spans="1:8">
      <c r="A46" s="126">
        <v>62</v>
      </c>
      <c r="B46" s="59"/>
      <c r="C46" s="65">
        <f t="shared" si="2"/>
        <v>42.39</v>
      </c>
      <c r="D46" s="124"/>
      <c r="E46" s="155">
        <v>12590</v>
      </c>
      <c r="F46" s="146">
        <f t="shared" si="1"/>
        <v>4909</v>
      </c>
      <c r="G46" s="159">
        <f t="shared" si="0"/>
        <v>3564</v>
      </c>
      <c r="H46" s="155">
        <v>66</v>
      </c>
    </row>
    <row r="47" spans="1:8">
      <c r="A47" s="126">
        <v>63</v>
      </c>
      <c r="B47" s="59"/>
      <c r="C47" s="65">
        <f t="shared" si="2"/>
        <v>42.58</v>
      </c>
      <c r="D47" s="124"/>
      <c r="E47" s="155">
        <v>12590</v>
      </c>
      <c r="F47" s="146">
        <f t="shared" si="1"/>
        <v>4888</v>
      </c>
      <c r="G47" s="159">
        <f t="shared" si="0"/>
        <v>3548</v>
      </c>
      <c r="H47" s="155">
        <v>66</v>
      </c>
    </row>
    <row r="48" spans="1:8">
      <c r="A48" s="126">
        <v>64</v>
      </c>
      <c r="B48" s="59"/>
      <c r="C48" s="65">
        <f t="shared" si="2"/>
        <v>42.75</v>
      </c>
      <c r="D48" s="124"/>
      <c r="E48" s="155">
        <v>12590</v>
      </c>
      <c r="F48" s="146">
        <f t="shared" si="1"/>
        <v>4868</v>
      </c>
      <c r="G48" s="159">
        <f t="shared" si="0"/>
        <v>3534</v>
      </c>
      <c r="H48" s="155">
        <v>66</v>
      </c>
    </row>
    <row r="49" spans="1:8">
      <c r="A49" s="126">
        <v>65</v>
      </c>
      <c r="B49" s="59"/>
      <c r="C49" s="65">
        <f t="shared" si="2"/>
        <v>42.93</v>
      </c>
      <c r="D49" s="124"/>
      <c r="E49" s="155">
        <v>12590</v>
      </c>
      <c r="F49" s="146">
        <f t="shared" si="1"/>
        <v>4848</v>
      </c>
      <c r="G49" s="159">
        <f t="shared" si="0"/>
        <v>3519</v>
      </c>
      <c r="H49" s="155">
        <v>66</v>
      </c>
    </row>
    <row r="50" spans="1:8">
      <c r="A50" s="126">
        <v>66</v>
      </c>
      <c r="B50" s="59"/>
      <c r="C50" s="65">
        <f t="shared" si="2"/>
        <v>43.1</v>
      </c>
      <c r="D50" s="124"/>
      <c r="E50" s="155">
        <v>12590</v>
      </c>
      <c r="F50" s="146">
        <f t="shared" si="1"/>
        <v>4829</v>
      </c>
      <c r="G50" s="159">
        <f t="shared" si="0"/>
        <v>3505</v>
      </c>
      <c r="H50" s="155">
        <v>66</v>
      </c>
    </row>
    <row r="51" spans="1:8">
      <c r="A51" s="126">
        <v>67</v>
      </c>
      <c r="B51" s="59"/>
      <c r="C51" s="65">
        <f t="shared" si="2"/>
        <v>43.27</v>
      </c>
      <c r="D51" s="124"/>
      <c r="E51" s="155">
        <v>12590</v>
      </c>
      <c r="F51" s="146">
        <f t="shared" si="1"/>
        <v>4811</v>
      </c>
      <c r="G51" s="159">
        <f t="shared" si="0"/>
        <v>3492</v>
      </c>
      <c r="H51" s="155">
        <v>66</v>
      </c>
    </row>
    <row r="52" spans="1:8">
      <c r="A52" s="126">
        <v>68</v>
      </c>
      <c r="B52" s="59"/>
      <c r="C52" s="65">
        <f t="shared" si="2"/>
        <v>43.44</v>
      </c>
      <c r="D52" s="124"/>
      <c r="E52" s="155">
        <v>12590</v>
      </c>
      <c r="F52" s="146">
        <f t="shared" si="1"/>
        <v>4792</v>
      </c>
      <c r="G52" s="159">
        <f t="shared" si="0"/>
        <v>3478</v>
      </c>
      <c r="H52" s="155">
        <v>66</v>
      </c>
    </row>
    <row r="53" spans="1:8">
      <c r="A53" s="126">
        <v>69</v>
      </c>
      <c r="B53" s="59"/>
      <c r="C53" s="65">
        <f t="shared" si="2"/>
        <v>43.61</v>
      </c>
      <c r="D53" s="124"/>
      <c r="E53" s="155">
        <v>12590</v>
      </c>
      <c r="F53" s="146">
        <f t="shared" si="1"/>
        <v>4774</v>
      </c>
      <c r="G53" s="159">
        <f t="shared" si="0"/>
        <v>3464</v>
      </c>
      <c r="H53" s="155">
        <v>66</v>
      </c>
    </row>
    <row r="54" spans="1:8">
      <c r="A54" s="126">
        <v>70</v>
      </c>
      <c r="B54" s="59"/>
      <c r="C54" s="65">
        <f t="shared" si="2"/>
        <v>43.77</v>
      </c>
      <c r="D54" s="124"/>
      <c r="E54" s="155">
        <v>12590</v>
      </c>
      <c r="F54" s="146">
        <f t="shared" si="1"/>
        <v>4756</v>
      </c>
      <c r="G54" s="159">
        <f t="shared" si="0"/>
        <v>3452</v>
      </c>
      <c r="H54" s="155">
        <v>66</v>
      </c>
    </row>
    <row r="55" spans="1:8">
      <c r="A55" s="126">
        <v>71</v>
      </c>
      <c r="B55" s="59"/>
      <c r="C55" s="65">
        <f t="shared" si="2"/>
        <v>43.93</v>
      </c>
      <c r="D55" s="124"/>
      <c r="E55" s="155">
        <v>12590</v>
      </c>
      <c r="F55" s="146">
        <f t="shared" si="1"/>
        <v>4739</v>
      </c>
      <c r="G55" s="159">
        <f t="shared" si="0"/>
        <v>3439</v>
      </c>
      <c r="H55" s="155">
        <v>66</v>
      </c>
    </row>
    <row r="56" spans="1:8">
      <c r="A56" s="126">
        <v>72</v>
      </c>
      <c r="B56" s="59"/>
      <c r="C56" s="65">
        <f t="shared" si="2"/>
        <v>44.09</v>
      </c>
      <c r="D56" s="124"/>
      <c r="E56" s="155">
        <v>12590</v>
      </c>
      <c r="F56" s="146">
        <f t="shared" si="1"/>
        <v>4722</v>
      </c>
      <c r="G56" s="159">
        <f t="shared" si="0"/>
        <v>3427</v>
      </c>
      <c r="H56" s="155">
        <v>66</v>
      </c>
    </row>
    <row r="57" spans="1:8">
      <c r="A57" s="126">
        <v>73</v>
      </c>
      <c r="B57" s="59"/>
      <c r="C57" s="65">
        <f t="shared" si="2"/>
        <v>44.25</v>
      </c>
      <c r="D57" s="124"/>
      <c r="E57" s="155">
        <v>12590</v>
      </c>
      <c r="F57" s="146">
        <f t="shared" si="1"/>
        <v>4706</v>
      </c>
      <c r="G57" s="159">
        <f t="shared" si="0"/>
        <v>3414</v>
      </c>
      <c r="H57" s="155">
        <v>66</v>
      </c>
    </row>
    <row r="58" spans="1:8">
      <c r="A58" s="126">
        <v>74</v>
      </c>
      <c r="B58" s="59"/>
      <c r="C58" s="65">
        <f t="shared" si="2"/>
        <v>44.4</v>
      </c>
      <c r="D58" s="124"/>
      <c r="E58" s="155">
        <v>12590</v>
      </c>
      <c r="F58" s="146">
        <f t="shared" si="1"/>
        <v>4690</v>
      </c>
      <c r="G58" s="159">
        <f t="shared" si="0"/>
        <v>3403</v>
      </c>
      <c r="H58" s="155">
        <v>66</v>
      </c>
    </row>
    <row r="59" spans="1:8">
      <c r="A59" s="126">
        <v>75</v>
      </c>
      <c r="B59" s="59"/>
      <c r="C59" s="65">
        <f t="shared" si="2"/>
        <v>44.56</v>
      </c>
      <c r="D59" s="124"/>
      <c r="E59" s="155">
        <v>12590</v>
      </c>
      <c r="F59" s="146">
        <f t="shared" si="1"/>
        <v>4673</v>
      </c>
      <c r="G59" s="159">
        <f t="shared" si="0"/>
        <v>3390</v>
      </c>
      <c r="H59" s="155">
        <v>66</v>
      </c>
    </row>
    <row r="60" spans="1:8">
      <c r="A60" s="126">
        <v>76</v>
      </c>
      <c r="B60" s="59"/>
      <c r="C60" s="65">
        <f t="shared" si="2"/>
        <v>44.71</v>
      </c>
      <c r="D60" s="124"/>
      <c r="E60" s="155">
        <v>12590</v>
      </c>
      <c r="F60" s="146">
        <f t="shared" si="1"/>
        <v>4658</v>
      </c>
      <c r="G60" s="159">
        <f t="shared" si="0"/>
        <v>3379</v>
      </c>
      <c r="H60" s="155">
        <v>66</v>
      </c>
    </row>
    <row r="61" spans="1:8">
      <c r="A61" s="126">
        <v>77</v>
      </c>
      <c r="B61" s="59"/>
      <c r="C61" s="65">
        <f t="shared" si="2"/>
        <v>44.86</v>
      </c>
      <c r="D61" s="124"/>
      <c r="E61" s="155">
        <v>12590</v>
      </c>
      <c r="F61" s="146">
        <f t="shared" si="1"/>
        <v>4643</v>
      </c>
      <c r="G61" s="159">
        <f t="shared" si="0"/>
        <v>3368</v>
      </c>
      <c r="H61" s="155">
        <v>66</v>
      </c>
    </row>
    <row r="62" spans="1:8">
      <c r="A62" s="126">
        <v>78</v>
      </c>
      <c r="B62" s="59"/>
      <c r="C62" s="65">
        <f t="shared" si="2"/>
        <v>45</v>
      </c>
      <c r="D62" s="124"/>
      <c r="E62" s="155">
        <v>12590</v>
      </c>
      <c r="F62" s="146">
        <f t="shared" si="1"/>
        <v>4628</v>
      </c>
      <c r="G62" s="159">
        <f t="shared" si="0"/>
        <v>3357</v>
      </c>
      <c r="H62" s="155">
        <v>66</v>
      </c>
    </row>
    <row r="63" spans="1:8">
      <c r="A63" s="126">
        <v>79</v>
      </c>
      <c r="B63" s="59"/>
      <c r="C63" s="65">
        <f t="shared" si="2"/>
        <v>45.15</v>
      </c>
      <c r="D63" s="124"/>
      <c r="E63" s="155">
        <v>12590</v>
      </c>
      <c r="F63" s="146">
        <f t="shared" si="1"/>
        <v>4613</v>
      </c>
      <c r="G63" s="159">
        <f t="shared" si="0"/>
        <v>3346</v>
      </c>
      <c r="H63" s="155">
        <v>66</v>
      </c>
    </row>
    <row r="64" spans="1:8">
      <c r="A64" s="126">
        <v>80</v>
      </c>
      <c r="B64" s="59"/>
      <c r="C64" s="65">
        <f t="shared" si="2"/>
        <v>45.29</v>
      </c>
      <c r="D64" s="124"/>
      <c r="E64" s="155">
        <v>12590</v>
      </c>
      <c r="F64" s="146">
        <f t="shared" si="1"/>
        <v>4599</v>
      </c>
      <c r="G64" s="159">
        <f t="shared" si="0"/>
        <v>3336</v>
      </c>
      <c r="H64" s="155">
        <v>66</v>
      </c>
    </row>
    <row r="65" spans="1:8">
      <c r="A65" s="126">
        <v>81</v>
      </c>
      <c r="B65" s="59"/>
      <c r="C65" s="65">
        <f t="shared" si="2"/>
        <v>45.44</v>
      </c>
      <c r="D65" s="124"/>
      <c r="E65" s="155">
        <v>12590</v>
      </c>
      <c r="F65" s="146">
        <f t="shared" si="1"/>
        <v>4584</v>
      </c>
      <c r="G65" s="159">
        <f t="shared" si="0"/>
        <v>3325</v>
      </c>
      <c r="H65" s="155">
        <v>66</v>
      </c>
    </row>
    <row r="66" spans="1:8">
      <c r="A66" s="126">
        <v>82</v>
      </c>
      <c r="B66" s="59"/>
      <c r="C66" s="65">
        <f t="shared" si="2"/>
        <v>45.58</v>
      </c>
      <c r="D66" s="124"/>
      <c r="E66" s="155">
        <v>12590</v>
      </c>
      <c r="F66" s="146">
        <f t="shared" si="1"/>
        <v>4570</v>
      </c>
      <c r="G66" s="159">
        <f t="shared" si="0"/>
        <v>3315</v>
      </c>
      <c r="H66" s="155">
        <v>66</v>
      </c>
    </row>
    <row r="67" spans="1:8">
      <c r="A67" s="126">
        <v>83</v>
      </c>
      <c r="B67" s="59"/>
      <c r="C67" s="65">
        <f t="shared" si="2"/>
        <v>45.71</v>
      </c>
      <c r="D67" s="124"/>
      <c r="E67" s="155">
        <v>12590</v>
      </c>
      <c r="F67" s="146">
        <f t="shared" si="1"/>
        <v>4557</v>
      </c>
      <c r="G67" s="159">
        <f t="shared" si="0"/>
        <v>3305</v>
      </c>
      <c r="H67" s="155">
        <v>66</v>
      </c>
    </row>
    <row r="68" spans="1:8">
      <c r="A68" s="126">
        <v>84</v>
      </c>
      <c r="B68" s="59"/>
      <c r="C68" s="65">
        <f t="shared" si="2"/>
        <v>45.85</v>
      </c>
      <c r="D68" s="124"/>
      <c r="E68" s="155">
        <v>12590</v>
      </c>
      <c r="F68" s="146">
        <f t="shared" si="1"/>
        <v>4544</v>
      </c>
      <c r="G68" s="159">
        <f t="shared" si="0"/>
        <v>3295</v>
      </c>
      <c r="H68" s="155">
        <v>66</v>
      </c>
    </row>
    <row r="69" spans="1:8">
      <c r="A69" s="126">
        <v>85</v>
      </c>
      <c r="B69" s="59"/>
      <c r="C69" s="65">
        <f t="shared" si="2"/>
        <v>45.99</v>
      </c>
      <c r="D69" s="124"/>
      <c r="E69" s="155">
        <v>12590</v>
      </c>
      <c r="F69" s="146">
        <f t="shared" si="1"/>
        <v>4530</v>
      </c>
      <c r="G69" s="159">
        <f t="shared" si="0"/>
        <v>3285</v>
      </c>
      <c r="H69" s="155">
        <v>66</v>
      </c>
    </row>
    <row r="70" spans="1:8">
      <c r="A70" s="126">
        <v>86</v>
      </c>
      <c r="B70" s="59"/>
      <c r="C70" s="65">
        <f t="shared" si="2"/>
        <v>46.12</v>
      </c>
      <c r="D70" s="124"/>
      <c r="E70" s="155">
        <v>12590</v>
      </c>
      <c r="F70" s="146">
        <f t="shared" si="1"/>
        <v>4517</v>
      </c>
      <c r="G70" s="159">
        <f t="shared" si="0"/>
        <v>3276</v>
      </c>
      <c r="H70" s="155">
        <v>66</v>
      </c>
    </row>
    <row r="71" spans="1:8">
      <c r="A71" s="126">
        <v>87</v>
      </c>
      <c r="B71" s="59"/>
      <c r="C71" s="65">
        <f t="shared" si="2"/>
        <v>46.25</v>
      </c>
      <c r="D71" s="124"/>
      <c r="E71" s="155">
        <v>12590</v>
      </c>
      <c r="F71" s="146">
        <f t="shared" si="1"/>
        <v>4505</v>
      </c>
      <c r="G71" s="159">
        <f t="shared" si="0"/>
        <v>3267</v>
      </c>
      <c r="H71" s="155">
        <v>66</v>
      </c>
    </row>
    <row r="72" spans="1:8">
      <c r="A72" s="126">
        <v>88</v>
      </c>
      <c r="B72" s="59"/>
      <c r="C72" s="65">
        <f t="shared" si="2"/>
        <v>46.39</v>
      </c>
      <c r="D72" s="124"/>
      <c r="E72" s="155">
        <v>12590</v>
      </c>
      <c r="F72" s="146">
        <f t="shared" si="1"/>
        <v>4492</v>
      </c>
      <c r="G72" s="159">
        <f t="shared" si="0"/>
        <v>3257</v>
      </c>
      <c r="H72" s="155">
        <v>66</v>
      </c>
    </row>
    <row r="73" spans="1:8">
      <c r="A73" s="126">
        <v>89</v>
      </c>
      <c r="B73" s="59"/>
      <c r="C73" s="65">
        <f t="shared" si="2"/>
        <v>46.51</v>
      </c>
      <c r="D73" s="124"/>
      <c r="E73" s="155">
        <v>12590</v>
      </c>
      <c r="F73" s="146">
        <f t="shared" si="1"/>
        <v>4480</v>
      </c>
      <c r="G73" s="159">
        <f t="shared" si="0"/>
        <v>3248</v>
      </c>
      <c r="H73" s="155">
        <v>66</v>
      </c>
    </row>
    <row r="74" spans="1:8">
      <c r="A74" s="126">
        <v>90</v>
      </c>
      <c r="B74" s="59"/>
      <c r="C74" s="65">
        <f t="shared" si="2"/>
        <v>46.64</v>
      </c>
      <c r="D74" s="124"/>
      <c r="E74" s="155">
        <v>12590</v>
      </c>
      <c r="F74" s="146">
        <f t="shared" si="1"/>
        <v>4468</v>
      </c>
      <c r="G74" s="159">
        <f t="shared" si="0"/>
        <v>3239</v>
      </c>
      <c r="H74" s="155">
        <v>66</v>
      </c>
    </row>
    <row r="75" spans="1:8">
      <c r="A75" s="126">
        <v>91</v>
      </c>
      <c r="B75" s="59"/>
      <c r="C75" s="65">
        <f t="shared" si="2"/>
        <v>46.77</v>
      </c>
      <c r="D75" s="124"/>
      <c r="E75" s="155">
        <v>12590</v>
      </c>
      <c r="F75" s="146">
        <f t="shared" si="1"/>
        <v>4456</v>
      </c>
      <c r="G75" s="159">
        <f t="shared" si="0"/>
        <v>3230</v>
      </c>
      <c r="H75" s="155">
        <v>66</v>
      </c>
    </row>
    <row r="76" spans="1:8">
      <c r="A76" s="126">
        <v>92</v>
      </c>
      <c r="B76" s="59"/>
      <c r="C76" s="65">
        <f t="shared" si="2"/>
        <v>46.9</v>
      </c>
      <c r="D76" s="124"/>
      <c r="E76" s="155">
        <v>12590</v>
      </c>
      <c r="F76" s="146">
        <f t="shared" si="1"/>
        <v>4443</v>
      </c>
      <c r="G76" s="159">
        <f t="shared" si="0"/>
        <v>3221</v>
      </c>
      <c r="H76" s="155">
        <v>66</v>
      </c>
    </row>
    <row r="77" spans="1:8">
      <c r="A77" s="126">
        <v>93</v>
      </c>
      <c r="B77" s="59"/>
      <c r="C77" s="65">
        <f t="shared" si="2"/>
        <v>47.02</v>
      </c>
      <c r="D77" s="124"/>
      <c r="E77" s="155">
        <v>12590</v>
      </c>
      <c r="F77" s="146">
        <f t="shared" si="1"/>
        <v>4432</v>
      </c>
      <c r="G77" s="159">
        <f t="shared" ref="G77:G140" si="3">ROUND(12*(1/C77*E77),0)</f>
        <v>3213</v>
      </c>
      <c r="H77" s="155">
        <v>66</v>
      </c>
    </row>
    <row r="78" spans="1:8">
      <c r="A78" s="126">
        <v>94</v>
      </c>
      <c r="B78" s="59"/>
      <c r="C78" s="65">
        <f t="shared" si="2"/>
        <v>47.14</v>
      </c>
      <c r="D78" s="124"/>
      <c r="E78" s="155">
        <v>12590</v>
      </c>
      <c r="F78" s="146">
        <f t="shared" ref="F78:F141" si="4">ROUND(12*1.3589*(1/C78*E78)+H78,0)</f>
        <v>4421</v>
      </c>
      <c r="G78" s="159">
        <f t="shared" si="3"/>
        <v>3205</v>
      </c>
      <c r="H78" s="155">
        <v>66</v>
      </c>
    </row>
    <row r="79" spans="1:8">
      <c r="A79" s="126">
        <v>95</v>
      </c>
      <c r="B79" s="59"/>
      <c r="C79" s="65">
        <f t="shared" ref="C79:C142" si="5">ROUND(10.899*LN(A79)+A79/150-3,2)</f>
        <v>47.27</v>
      </c>
      <c r="D79" s="124"/>
      <c r="E79" s="155">
        <v>12590</v>
      </c>
      <c r="F79" s="146">
        <f t="shared" si="4"/>
        <v>4409</v>
      </c>
      <c r="G79" s="159">
        <f t="shared" si="3"/>
        <v>3196</v>
      </c>
      <c r="H79" s="155">
        <v>66</v>
      </c>
    </row>
    <row r="80" spans="1:8">
      <c r="A80" s="126">
        <v>96</v>
      </c>
      <c r="B80" s="59"/>
      <c r="C80" s="65">
        <f t="shared" si="5"/>
        <v>47.39</v>
      </c>
      <c r="D80" s="124"/>
      <c r="E80" s="155">
        <v>12590</v>
      </c>
      <c r="F80" s="146">
        <f t="shared" si="4"/>
        <v>4398</v>
      </c>
      <c r="G80" s="159">
        <f t="shared" si="3"/>
        <v>3188</v>
      </c>
      <c r="H80" s="155">
        <v>66</v>
      </c>
    </row>
    <row r="81" spans="1:8">
      <c r="A81" s="126">
        <v>97</v>
      </c>
      <c r="B81" s="59"/>
      <c r="C81" s="65">
        <f t="shared" si="5"/>
        <v>47.51</v>
      </c>
      <c r="D81" s="124"/>
      <c r="E81" s="155">
        <v>12590</v>
      </c>
      <c r="F81" s="146">
        <f t="shared" si="4"/>
        <v>4387</v>
      </c>
      <c r="G81" s="159">
        <f t="shared" si="3"/>
        <v>3180</v>
      </c>
      <c r="H81" s="155">
        <v>66</v>
      </c>
    </row>
    <row r="82" spans="1:8">
      <c r="A82" s="126">
        <v>98</v>
      </c>
      <c r="B82" s="59"/>
      <c r="C82" s="65">
        <f t="shared" si="5"/>
        <v>47.62</v>
      </c>
      <c r="D82" s="124"/>
      <c r="E82" s="155">
        <v>12590</v>
      </c>
      <c r="F82" s="146">
        <f t="shared" si="4"/>
        <v>4377</v>
      </c>
      <c r="G82" s="159">
        <f t="shared" si="3"/>
        <v>3173</v>
      </c>
      <c r="H82" s="155">
        <v>66</v>
      </c>
    </row>
    <row r="83" spans="1:8">
      <c r="A83" s="126">
        <v>99</v>
      </c>
      <c r="B83" s="59"/>
      <c r="C83" s="65">
        <f t="shared" si="5"/>
        <v>47.74</v>
      </c>
      <c r="D83" s="124"/>
      <c r="E83" s="155">
        <v>12590</v>
      </c>
      <c r="F83" s="146">
        <f t="shared" si="4"/>
        <v>4366</v>
      </c>
      <c r="G83" s="159">
        <f t="shared" si="3"/>
        <v>3165</v>
      </c>
      <c r="H83" s="155">
        <v>66</v>
      </c>
    </row>
    <row r="84" spans="1:8">
      <c r="A84" s="126">
        <v>100</v>
      </c>
      <c r="B84" s="59"/>
      <c r="C84" s="65">
        <f t="shared" si="5"/>
        <v>47.86</v>
      </c>
      <c r="D84" s="124"/>
      <c r="E84" s="155">
        <v>12590</v>
      </c>
      <c r="F84" s="146">
        <f t="shared" si="4"/>
        <v>4356</v>
      </c>
      <c r="G84" s="159">
        <f t="shared" si="3"/>
        <v>3157</v>
      </c>
      <c r="H84" s="155">
        <v>66</v>
      </c>
    </row>
    <row r="85" spans="1:8">
      <c r="A85" s="126">
        <v>101</v>
      </c>
      <c r="B85" s="59"/>
      <c r="C85" s="65">
        <f t="shared" si="5"/>
        <v>47.97</v>
      </c>
      <c r="D85" s="124"/>
      <c r="E85" s="155">
        <v>12590</v>
      </c>
      <c r="F85" s="146">
        <f t="shared" si="4"/>
        <v>4346</v>
      </c>
      <c r="G85" s="159">
        <f t="shared" si="3"/>
        <v>3149</v>
      </c>
      <c r="H85" s="155">
        <v>66</v>
      </c>
    </row>
    <row r="86" spans="1:8">
      <c r="A86" s="126">
        <v>102</v>
      </c>
      <c r="B86" s="59"/>
      <c r="C86" s="65">
        <f t="shared" si="5"/>
        <v>48.09</v>
      </c>
      <c r="D86" s="124"/>
      <c r="E86" s="155">
        <v>12590</v>
      </c>
      <c r="F86" s="146">
        <f t="shared" si="4"/>
        <v>4335</v>
      </c>
      <c r="G86" s="159">
        <f t="shared" si="3"/>
        <v>3142</v>
      </c>
      <c r="H86" s="155">
        <v>66</v>
      </c>
    </row>
    <row r="87" spans="1:8">
      <c r="A87" s="126">
        <v>103</v>
      </c>
      <c r="B87" s="59"/>
      <c r="C87" s="65">
        <f t="shared" si="5"/>
        <v>48.2</v>
      </c>
      <c r="D87" s="124"/>
      <c r="E87" s="155">
        <v>12590</v>
      </c>
      <c r="F87" s="146">
        <f t="shared" si="4"/>
        <v>4325</v>
      </c>
      <c r="G87" s="159">
        <f t="shared" si="3"/>
        <v>3134</v>
      </c>
      <c r="H87" s="155">
        <v>66</v>
      </c>
    </row>
    <row r="88" spans="1:8">
      <c r="A88" s="126">
        <v>104</v>
      </c>
      <c r="B88" s="59"/>
      <c r="C88" s="65">
        <f t="shared" si="5"/>
        <v>48.31</v>
      </c>
      <c r="D88" s="124"/>
      <c r="E88" s="155">
        <v>12590</v>
      </c>
      <c r="F88" s="146">
        <f t="shared" si="4"/>
        <v>4316</v>
      </c>
      <c r="G88" s="159">
        <f t="shared" si="3"/>
        <v>3127</v>
      </c>
      <c r="H88" s="155">
        <v>66</v>
      </c>
    </row>
    <row r="89" spans="1:8">
      <c r="A89" s="126">
        <v>105</v>
      </c>
      <c r="B89" s="59"/>
      <c r="C89" s="65">
        <f t="shared" si="5"/>
        <v>48.42</v>
      </c>
      <c r="D89" s="124"/>
      <c r="E89" s="155">
        <v>12590</v>
      </c>
      <c r="F89" s="146">
        <f t="shared" si="4"/>
        <v>4306</v>
      </c>
      <c r="G89" s="159">
        <f t="shared" si="3"/>
        <v>3120</v>
      </c>
      <c r="H89" s="155">
        <v>66</v>
      </c>
    </row>
    <row r="90" spans="1:8">
      <c r="A90" s="126">
        <v>106</v>
      </c>
      <c r="B90" s="59"/>
      <c r="C90" s="65">
        <f t="shared" si="5"/>
        <v>48.53</v>
      </c>
      <c r="D90" s="124"/>
      <c r="E90" s="155">
        <v>12590</v>
      </c>
      <c r="F90" s="146">
        <f t="shared" si="4"/>
        <v>4296</v>
      </c>
      <c r="G90" s="159">
        <f t="shared" si="3"/>
        <v>3113</v>
      </c>
      <c r="H90" s="155">
        <v>66</v>
      </c>
    </row>
    <row r="91" spans="1:8">
      <c r="A91" s="126">
        <v>107</v>
      </c>
      <c r="B91" s="59"/>
      <c r="C91" s="65">
        <f t="shared" si="5"/>
        <v>48.64</v>
      </c>
      <c r="D91" s="124"/>
      <c r="E91" s="155">
        <v>12590</v>
      </c>
      <c r="F91" s="146">
        <f t="shared" si="4"/>
        <v>4287</v>
      </c>
      <c r="G91" s="159">
        <f t="shared" si="3"/>
        <v>3106</v>
      </c>
      <c r="H91" s="155">
        <v>66</v>
      </c>
    </row>
    <row r="92" spans="1:8">
      <c r="A92" s="126">
        <v>108</v>
      </c>
      <c r="B92" s="59"/>
      <c r="C92" s="65">
        <f t="shared" si="5"/>
        <v>48.75</v>
      </c>
      <c r="D92" s="124"/>
      <c r="E92" s="155">
        <v>12590</v>
      </c>
      <c r="F92" s="146">
        <f t="shared" si="4"/>
        <v>4277</v>
      </c>
      <c r="G92" s="159">
        <f t="shared" si="3"/>
        <v>3099</v>
      </c>
      <c r="H92" s="155">
        <v>66</v>
      </c>
    </row>
    <row r="93" spans="1:8">
      <c r="A93" s="126">
        <v>109</v>
      </c>
      <c r="B93" s="59"/>
      <c r="C93" s="65">
        <f t="shared" si="5"/>
        <v>48.86</v>
      </c>
      <c r="D93" s="124"/>
      <c r="E93" s="155">
        <v>12590</v>
      </c>
      <c r="F93" s="146">
        <f t="shared" si="4"/>
        <v>4268</v>
      </c>
      <c r="G93" s="159">
        <f t="shared" si="3"/>
        <v>3092</v>
      </c>
      <c r="H93" s="155">
        <v>66</v>
      </c>
    </row>
    <row r="94" spans="1:8">
      <c r="A94" s="126">
        <v>110</v>
      </c>
      <c r="B94" s="59"/>
      <c r="C94" s="65">
        <f t="shared" si="5"/>
        <v>48.96</v>
      </c>
      <c r="D94" s="124"/>
      <c r="E94" s="155">
        <v>12590</v>
      </c>
      <c r="F94" s="146">
        <f t="shared" si="4"/>
        <v>4259</v>
      </c>
      <c r="G94" s="159">
        <f t="shared" si="3"/>
        <v>3086</v>
      </c>
      <c r="H94" s="155">
        <v>66</v>
      </c>
    </row>
    <row r="95" spans="1:8">
      <c r="A95" s="126">
        <v>111</v>
      </c>
      <c r="B95" s="59"/>
      <c r="C95" s="65">
        <f t="shared" si="5"/>
        <v>49.07</v>
      </c>
      <c r="D95" s="124"/>
      <c r="E95" s="155">
        <v>12590</v>
      </c>
      <c r="F95" s="146">
        <f t="shared" si="4"/>
        <v>4250</v>
      </c>
      <c r="G95" s="159">
        <f t="shared" si="3"/>
        <v>3079</v>
      </c>
      <c r="H95" s="155">
        <v>66</v>
      </c>
    </row>
    <row r="96" spans="1:8">
      <c r="A96" s="126">
        <v>112</v>
      </c>
      <c r="B96" s="59"/>
      <c r="C96" s="65">
        <f t="shared" si="5"/>
        <v>49.17</v>
      </c>
      <c r="D96" s="124"/>
      <c r="E96" s="155">
        <v>12590</v>
      </c>
      <c r="F96" s="146">
        <f t="shared" si="4"/>
        <v>4241</v>
      </c>
      <c r="G96" s="159">
        <f t="shared" si="3"/>
        <v>3073</v>
      </c>
      <c r="H96" s="155">
        <v>66</v>
      </c>
    </row>
    <row r="97" spans="1:8">
      <c r="A97" s="126">
        <v>113</v>
      </c>
      <c r="B97" s="59"/>
      <c r="C97" s="65">
        <f t="shared" si="5"/>
        <v>49.28</v>
      </c>
      <c r="D97" s="124"/>
      <c r="E97" s="155">
        <v>12590</v>
      </c>
      <c r="F97" s="146">
        <f t="shared" si="4"/>
        <v>4232</v>
      </c>
      <c r="G97" s="159">
        <f t="shared" si="3"/>
        <v>3066</v>
      </c>
      <c r="H97" s="155">
        <v>66</v>
      </c>
    </row>
    <row r="98" spans="1:8">
      <c r="A98" s="126">
        <v>114</v>
      </c>
      <c r="B98" s="59"/>
      <c r="C98" s="65">
        <f t="shared" si="5"/>
        <v>49.38</v>
      </c>
      <c r="D98" s="124"/>
      <c r="E98" s="155">
        <v>12590</v>
      </c>
      <c r="F98" s="146">
        <f t="shared" si="4"/>
        <v>4224</v>
      </c>
      <c r="G98" s="159">
        <f t="shared" si="3"/>
        <v>3060</v>
      </c>
      <c r="H98" s="155">
        <v>66</v>
      </c>
    </row>
    <row r="99" spans="1:8">
      <c r="A99" s="126">
        <v>115</v>
      </c>
      <c r="B99" s="59"/>
      <c r="C99" s="65">
        <f t="shared" si="5"/>
        <v>49.48</v>
      </c>
      <c r="D99" s="124"/>
      <c r="E99" s="155">
        <v>12590</v>
      </c>
      <c r="F99" s="146">
        <f t="shared" si="4"/>
        <v>4215</v>
      </c>
      <c r="G99" s="159">
        <f t="shared" si="3"/>
        <v>3053</v>
      </c>
      <c r="H99" s="155">
        <v>66</v>
      </c>
    </row>
    <row r="100" spans="1:8">
      <c r="A100" s="126">
        <v>116</v>
      </c>
      <c r="B100" s="59"/>
      <c r="C100" s="65">
        <f t="shared" si="5"/>
        <v>49.58</v>
      </c>
      <c r="D100" s="124"/>
      <c r="E100" s="155">
        <v>12590</v>
      </c>
      <c r="F100" s="146">
        <f t="shared" si="4"/>
        <v>4207</v>
      </c>
      <c r="G100" s="159">
        <f t="shared" si="3"/>
        <v>3047</v>
      </c>
      <c r="H100" s="155">
        <v>66</v>
      </c>
    </row>
    <row r="101" spans="1:8">
      <c r="A101" s="126">
        <v>117</v>
      </c>
      <c r="B101" s="59"/>
      <c r="C101" s="65">
        <f t="shared" si="5"/>
        <v>49.68</v>
      </c>
      <c r="D101" s="124"/>
      <c r="E101" s="155">
        <v>12590</v>
      </c>
      <c r="F101" s="146">
        <f t="shared" si="4"/>
        <v>4199</v>
      </c>
      <c r="G101" s="159">
        <f t="shared" si="3"/>
        <v>3041</v>
      </c>
      <c r="H101" s="155">
        <v>66</v>
      </c>
    </row>
    <row r="102" spans="1:8">
      <c r="A102" s="126">
        <v>118</v>
      </c>
      <c r="B102" s="59"/>
      <c r="C102" s="65">
        <f t="shared" si="5"/>
        <v>49.78</v>
      </c>
      <c r="D102" s="124"/>
      <c r="E102" s="155">
        <v>12590</v>
      </c>
      <c r="F102" s="146">
        <f t="shared" si="4"/>
        <v>4190</v>
      </c>
      <c r="G102" s="159">
        <f t="shared" si="3"/>
        <v>3035</v>
      </c>
      <c r="H102" s="155">
        <v>66</v>
      </c>
    </row>
    <row r="103" spans="1:8">
      <c r="A103" s="126">
        <v>119</v>
      </c>
      <c r="B103" s="59"/>
      <c r="C103" s="65">
        <f t="shared" si="5"/>
        <v>49.88</v>
      </c>
      <c r="D103" s="124"/>
      <c r="E103" s="155">
        <v>12590</v>
      </c>
      <c r="F103" s="146">
        <f t="shared" si="4"/>
        <v>4182</v>
      </c>
      <c r="G103" s="159">
        <f t="shared" si="3"/>
        <v>3029</v>
      </c>
      <c r="H103" s="155">
        <v>66</v>
      </c>
    </row>
    <row r="104" spans="1:8">
      <c r="A104" s="126">
        <v>120</v>
      </c>
      <c r="B104" s="59"/>
      <c r="C104" s="65">
        <f t="shared" si="5"/>
        <v>49.98</v>
      </c>
      <c r="D104" s="124"/>
      <c r="E104" s="155">
        <v>12590</v>
      </c>
      <c r="F104" s="146">
        <f t="shared" si="4"/>
        <v>4174</v>
      </c>
      <c r="G104" s="159">
        <f t="shared" si="3"/>
        <v>3023</v>
      </c>
      <c r="H104" s="155">
        <v>66</v>
      </c>
    </row>
    <row r="105" spans="1:8">
      <c r="A105" s="126">
        <v>121</v>
      </c>
      <c r="B105" s="59"/>
      <c r="C105" s="65">
        <f t="shared" si="5"/>
        <v>50.08</v>
      </c>
      <c r="D105" s="124"/>
      <c r="E105" s="155">
        <v>12590</v>
      </c>
      <c r="F105" s="146">
        <f t="shared" si="4"/>
        <v>4165</v>
      </c>
      <c r="G105" s="159">
        <f t="shared" si="3"/>
        <v>3017</v>
      </c>
      <c r="H105" s="155">
        <v>66</v>
      </c>
    </row>
    <row r="106" spans="1:8">
      <c r="A106" s="126">
        <v>122</v>
      </c>
      <c r="B106" s="59"/>
      <c r="C106" s="65">
        <f t="shared" si="5"/>
        <v>50.17</v>
      </c>
      <c r="D106" s="124"/>
      <c r="E106" s="155">
        <v>12590</v>
      </c>
      <c r="F106" s="146">
        <f t="shared" si="4"/>
        <v>4158</v>
      </c>
      <c r="G106" s="159">
        <f t="shared" si="3"/>
        <v>3011</v>
      </c>
      <c r="H106" s="155">
        <v>66</v>
      </c>
    </row>
    <row r="107" spans="1:8">
      <c r="A107" s="126">
        <v>123</v>
      </c>
      <c r="B107" s="59"/>
      <c r="C107" s="65">
        <f t="shared" si="5"/>
        <v>50.27</v>
      </c>
      <c r="D107" s="124"/>
      <c r="E107" s="155">
        <v>12590</v>
      </c>
      <c r="F107" s="146">
        <f t="shared" si="4"/>
        <v>4150</v>
      </c>
      <c r="G107" s="159">
        <f t="shared" si="3"/>
        <v>3005</v>
      </c>
      <c r="H107" s="155">
        <v>66</v>
      </c>
    </row>
    <row r="108" spans="1:8">
      <c r="A108" s="126">
        <v>124</v>
      </c>
      <c r="B108" s="59"/>
      <c r="C108" s="65">
        <f t="shared" si="5"/>
        <v>50.36</v>
      </c>
      <c r="D108" s="124"/>
      <c r="E108" s="155">
        <v>12590</v>
      </c>
      <c r="F108" s="146">
        <f t="shared" si="4"/>
        <v>4143</v>
      </c>
      <c r="G108" s="159">
        <f t="shared" si="3"/>
        <v>3000</v>
      </c>
      <c r="H108" s="155">
        <v>66</v>
      </c>
    </row>
    <row r="109" spans="1:8">
      <c r="A109" s="126">
        <v>125</v>
      </c>
      <c r="B109" s="59"/>
      <c r="C109" s="65">
        <f t="shared" si="5"/>
        <v>50.46</v>
      </c>
      <c r="D109" s="124"/>
      <c r="E109" s="155">
        <v>12590</v>
      </c>
      <c r="F109" s="146">
        <f t="shared" si="4"/>
        <v>4135</v>
      </c>
      <c r="G109" s="159">
        <f t="shared" si="3"/>
        <v>2994</v>
      </c>
      <c r="H109" s="155">
        <v>66</v>
      </c>
    </row>
    <row r="110" spans="1:8">
      <c r="A110" s="126">
        <v>126</v>
      </c>
      <c r="B110" s="59"/>
      <c r="C110" s="65">
        <f t="shared" si="5"/>
        <v>50.55</v>
      </c>
      <c r="D110" s="124"/>
      <c r="E110" s="155">
        <v>12590</v>
      </c>
      <c r="F110" s="146">
        <f t="shared" si="4"/>
        <v>4127</v>
      </c>
      <c r="G110" s="159">
        <f t="shared" si="3"/>
        <v>2989</v>
      </c>
      <c r="H110" s="155">
        <v>66</v>
      </c>
    </row>
    <row r="111" spans="1:8">
      <c r="A111" s="126">
        <v>127</v>
      </c>
      <c r="B111" s="59"/>
      <c r="C111" s="65">
        <f t="shared" si="5"/>
        <v>50.64</v>
      </c>
      <c r="D111" s="124"/>
      <c r="E111" s="155">
        <v>12590</v>
      </c>
      <c r="F111" s="146">
        <f t="shared" si="4"/>
        <v>4120</v>
      </c>
      <c r="G111" s="159">
        <f t="shared" si="3"/>
        <v>2983</v>
      </c>
      <c r="H111" s="155">
        <v>66</v>
      </c>
    </row>
    <row r="112" spans="1:8">
      <c r="A112" s="126">
        <v>128</v>
      </c>
      <c r="B112" s="59"/>
      <c r="C112" s="65">
        <f t="shared" si="5"/>
        <v>50.74</v>
      </c>
      <c r="D112" s="124"/>
      <c r="E112" s="155">
        <v>12590</v>
      </c>
      <c r="F112" s="146">
        <f t="shared" si="4"/>
        <v>4112</v>
      </c>
      <c r="G112" s="159">
        <f t="shared" si="3"/>
        <v>2978</v>
      </c>
      <c r="H112" s="155">
        <v>66</v>
      </c>
    </row>
    <row r="113" spans="1:8">
      <c r="A113" s="126">
        <v>129</v>
      </c>
      <c r="B113" s="59"/>
      <c r="C113" s="65">
        <f t="shared" si="5"/>
        <v>50.83</v>
      </c>
      <c r="D113" s="124"/>
      <c r="E113" s="155">
        <v>12590</v>
      </c>
      <c r="F113" s="146">
        <f t="shared" si="4"/>
        <v>4105</v>
      </c>
      <c r="G113" s="159">
        <f t="shared" si="3"/>
        <v>2972</v>
      </c>
      <c r="H113" s="155">
        <v>66</v>
      </c>
    </row>
    <row r="114" spans="1:8">
      <c r="A114" s="126">
        <v>130</v>
      </c>
      <c r="B114" s="59"/>
      <c r="C114" s="65">
        <f t="shared" si="5"/>
        <v>50.92</v>
      </c>
      <c r="D114" s="124"/>
      <c r="E114" s="155">
        <v>12590</v>
      </c>
      <c r="F114" s="146">
        <f t="shared" si="4"/>
        <v>4098</v>
      </c>
      <c r="G114" s="159">
        <f t="shared" si="3"/>
        <v>2967</v>
      </c>
      <c r="H114" s="155">
        <v>66</v>
      </c>
    </row>
    <row r="115" spans="1:8">
      <c r="A115" s="126">
        <v>131</v>
      </c>
      <c r="B115" s="59"/>
      <c r="C115" s="65">
        <f t="shared" si="5"/>
        <v>51.01</v>
      </c>
      <c r="D115" s="124"/>
      <c r="E115" s="155">
        <v>12590</v>
      </c>
      <c r="F115" s="146">
        <f t="shared" si="4"/>
        <v>4091</v>
      </c>
      <c r="G115" s="159">
        <f t="shared" si="3"/>
        <v>2962</v>
      </c>
      <c r="H115" s="155">
        <v>66</v>
      </c>
    </row>
    <row r="116" spans="1:8">
      <c r="A116" s="126">
        <v>132</v>
      </c>
      <c r="B116" s="59"/>
      <c r="C116" s="65">
        <f t="shared" si="5"/>
        <v>51.1</v>
      </c>
      <c r="D116" s="124"/>
      <c r="E116" s="155">
        <v>12590</v>
      </c>
      <c r="F116" s="146">
        <f t="shared" si="4"/>
        <v>4084</v>
      </c>
      <c r="G116" s="159">
        <f t="shared" si="3"/>
        <v>2957</v>
      </c>
      <c r="H116" s="155">
        <v>66</v>
      </c>
    </row>
    <row r="117" spans="1:8">
      <c r="A117" s="126">
        <v>133</v>
      </c>
      <c r="B117" s="59"/>
      <c r="C117" s="65">
        <f t="shared" si="5"/>
        <v>51.19</v>
      </c>
      <c r="D117" s="124"/>
      <c r="E117" s="155">
        <v>12590</v>
      </c>
      <c r="F117" s="146">
        <f t="shared" si="4"/>
        <v>4077</v>
      </c>
      <c r="G117" s="159">
        <f t="shared" si="3"/>
        <v>2951</v>
      </c>
      <c r="H117" s="155">
        <v>66</v>
      </c>
    </row>
    <row r="118" spans="1:8">
      <c r="A118" s="126">
        <v>134</v>
      </c>
      <c r="B118" s="59"/>
      <c r="C118" s="65">
        <f t="shared" si="5"/>
        <v>51.27</v>
      </c>
      <c r="D118" s="124"/>
      <c r="E118" s="155">
        <v>12590</v>
      </c>
      <c r="F118" s="146">
        <f t="shared" si="4"/>
        <v>4070</v>
      </c>
      <c r="G118" s="159">
        <f t="shared" si="3"/>
        <v>2947</v>
      </c>
      <c r="H118" s="155">
        <v>66</v>
      </c>
    </row>
    <row r="119" spans="1:8">
      <c r="A119" s="126">
        <v>135</v>
      </c>
      <c r="B119" s="59"/>
      <c r="C119" s="65">
        <f t="shared" si="5"/>
        <v>51.36</v>
      </c>
      <c r="D119" s="124"/>
      <c r="E119" s="155">
        <v>12590</v>
      </c>
      <c r="F119" s="146">
        <f t="shared" si="4"/>
        <v>4063</v>
      </c>
      <c r="G119" s="159">
        <f t="shared" si="3"/>
        <v>2942</v>
      </c>
      <c r="H119" s="155">
        <v>66</v>
      </c>
    </row>
    <row r="120" spans="1:8">
      <c r="A120" s="126">
        <v>136</v>
      </c>
      <c r="B120" s="59"/>
      <c r="C120" s="65">
        <f t="shared" si="5"/>
        <v>51.45</v>
      </c>
      <c r="D120" s="124"/>
      <c r="E120" s="155">
        <v>12590</v>
      </c>
      <c r="F120" s="146">
        <f t="shared" si="4"/>
        <v>4056</v>
      </c>
      <c r="G120" s="159">
        <f t="shared" si="3"/>
        <v>2936</v>
      </c>
      <c r="H120" s="155">
        <v>66</v>
      </c>
    </row>
    <row r="121" spans="1:8">
      <c r="A121" s="126">
        <v>137</v>
      </c>
      <c r="B121" s="59"/>
      <c r="C121" s="65">
        <f t="shared" si="5"/>
        <v>51.54</v>
      </c>
      <c r="D121" s="124"/>
      <c r="E121" s="155">
        <v>12590</v>
      </c>
      <c r="F121" s="146">
        <f t="shared" si="4"/>
        <v>4049</v>
      </c>
      <c r="G121" s="159">
        <f t="shared" si="3"/>
        <v>2931</v>
      </c>
      <c r="H121" s="155">
        <v>66</v>
      </c>
    </row>
    <row r="122" spans="1:8">
      <c r="A122" s="126">
        <v>138</v>
      </c>
      <c r="B122" s="59"/>
      <c r="C122" s="65">
        <f t="shared" si="5"/>
        <v>51.62</v>
      </c>
      <c r="D122" s="124"/>
      <c r="E122" s="155">
        <v>12590</v>
      </c>
      <c r="F122" s="146">
        <f t="shared" si="4"/>
        <v>4043</v>
      </c>
      <c r="G122" s="159">
        <f t="shared" si="3"/>
        <v>2927</v>
      </c>
      <c r="H122" s="155">
        <v>66</v>
      </c>
    </row>
    <row r="123" spans="1:8">
      <c r="A123" s="126">
        <v>139</v>
      </c>
      <c r="B123" s="59"/>
      <c r="C123" s="65">
        <f t="shared" si="5"/>
        <v>51.71</v>
      </c>
      <c r="D123" s="124"/>
      <c r="E123" s="155">
        <v>12590</v>
      </c>
      <c r="F123" s="146">
        <f t="shared" si="4"/>
        <v>4036</v>
      </c>
      <c r="G123" s="159">
        <f t="shared" si="3"/>
        <v>2922</v>
      </c>
      <c r="H123" s="155">
        <v>66</v>
      </c>
    </row>
    <row r="124" spans="1:8">
      <c r="A124" s="126">
        <v>140</v>
      </c>
      <c r="B124" s="59"/>
      <c r="C124" s="65">
        <f t="shared" si="5"/>
        <v>51.79</v>
      </c>
      <c r="D124" s="124"/>
      <c r="E124" s="155">
        <v>12590</v>
      </c>
      <c r="F124" s="146">
        <f t="shared" si="4"/>
        <v>4030</v>
      </c>
      <c r="G124" s="159">
        <f t="shared" si="3"/>
        <v>2917</v>
      </c>
      <c r="H124" s="155">
        <v>66</v>
      </c>
    </row>
    <row r="125" spans="1:8">
      <c r="A125" s="126">
        <v>141</v>
      </c>
      <c r="B125" s="59"/>
      <c r="C125" s="65">
        <f t="shared" si="5"/>
        <v>51.88</v>
      </c>
      <c r="D125" s="124"/>
      <c r="E125" s="155">
        <v>12590</v>
      </c>
      <c r="F125" s="146">
        <f t="shared" si="4"/>
        <v>4023</v>
      </c>
      <c r="G125" s="159">
        <f t="shared" si="3"/>
        <v>2912</v>
      </c>
      <c r="H125" s="155">
        <v>66</v>
      </c>
    </row>
    <row r="126" spans="1:8">
      <c r="A126" s="126">
        <v>142</v>
      </c>
      <c r="B126" s="59"/>
      <c r="C126" s="65">
        <f t="shared" si="5"/>
        <v>51.96</v>
      </c>
      <c r="D126" s="124"/>
      <c r="E126" s="155">
        <v>12590</v>
      </c>
      <c r="F126" s="146">
        <f t="shared" si="4"/>
        <v>4017</v>
      </c>
      <c r="G126" s="159">
        <f t="shared" si="3"/>
        <v>2908</v>
      </c>
      <c r="H126" s="155">
        <v>66</v>
      </c>
    </row>
    <row r="127" spans="1:8">
      <c r="A127" s="126">
        <v>143</v>
      </c>
      <c r="B127" s="59"/>
      <c r="C127" s="65">
        <f t="shared" si="5"/>
        <v>52.04</v>
      </c>
      <c r="D127" s="124"/>
      <c r="E127" s="155">
        <v>12590</v>
      </c>
      <c r="F127" s="146">
        <f t="shared" si="4"/>
        <v>4011</v>
      </c>
      <c r="G127" s="159">
        <f t="shared" si="3"/>
        <v>2903</v>
      </c>
      <c r="H127" s="155">
        <v>66</v>
      </c>
    </row>
    <row r="128" spans="1:8">
      <c r="A128" s="126">
        <v>144</v>
      </c>
      <c r="B128" s="59"/>
      <c r="C128" s="65">
        <f t="shared" si="5"/>
        <v>52.13</v>
      </c>
      <c r="D128" s="124"/>
      <c r="E128" s="155">
        <v>12590</v>
      </c>
      <c r="F128" s="146">
        <f t="shared" si="4"/>
        <v>4004</v>
      </c>
      <c r="G128" s="159">
        <f t="shared" si="3"/>
        <v>2898</v>
      </c>
      <c r="H128" s="155">
        <v>66</v>
      </c>
    </row>
    <row r="129" spans="1:8">
      <c r="A129" s="126">
        <v>145</v>
      </c>
      <c r="B129" s="59"/>
      <c r="C129" s="65">
        <f t="shared" si="5"/>
        <v>52.21</v>
      </c>
      <c r="D129" s="124"/>
      <c r="E129" s="155">
        <v>12590</v>
      </c>
      <c r="F129" s="146">
        <f t="shared" si="4"/>
        <v>3998</v>
      </c>
      <c r="G129" s="159">
        <f t="shared" si="3"/>
        <v>2894</v>
      </c>
      <c r="H129" s="155">
        <v>66</v>
      </c>
    </row>
    <row r="130" spans="1:8">
      <c r="A130" s="126">
        <v>146</v>
      </c>
      <c r="B130" s="59"/>
      <c r="C130" s="65">
        <f t="shared" si="5"/>
        <v>52.29</v>
      </c>
      <c r="D130" s="124"/>
      <c r="E130" s="155">
        <v>12590</v>
      </c>
      <c r="F130" s="146">
        <f t="shared" si="4"/>
        <v>3992</v>
      </c>
      <c r="G130" s="159">
        <f t="shared" si="3"/>
        <v>2889</v>
      </c>
      <c r="H130" s="155">
        <v>66</v>
      </c>
    </row>
    <row r="131" spans="1:8">
      <c r="A131" s="126">
        <v>147</v>
      </c>
      <c r="B131" s="59"/>
      <c r="C131" s="65">
        <f t="shared" si="5"/>
        <v>52.37</v>
      </c>
      <c r="D131" s="124"/>
      <c r="E131" s="155">
        <v>12590</v>
      </c>
      <c r="F131" s="146">
        <f t="shared" si="4"/>
        <v>3986</v>
      </c>
      <c r="G131" s="159">
        <f t="shared" si="3"/>
        <v>2885</v>
      </c>
      <c r="H131" s="155">
        <v>66</v>
      </c>
    </row>
    <row r="132" spans="1:8">
      <c r="A132" s="126">
        <v>148</v>
      </c>
      <c r="B132" s="59"/>
      <c r="C132" s="65">
        <f t="shared" si="5"/>
        <v>52.45</v>
      </c>
      <c r="D132" s="124"/>
      <c r="E132" s="155">
        <v>12590</v>
      </c>
      <c r="F132" s="146">
        <f t="shared" si="4"/>
        <v>3980</v>
      </c>
      <c r="G132" s="159">
        <f t="shared" si="3"/>
        <v>2880</v>
      </c>
      <c r="H132" s="155">
        <v>66</v>
      </c>
    </row>
    <row r="133" spans="1:8">
      <c r="A133" s="126">
        <v>149</v>
      </c>
      <c r="B133" s="59"/>
      <c r="C133" s="65">
        <f t="shared" si="5"/>
        <v>52.53</v>
      </c>
      <c r="D133" s="124"/>
      <c r="E133" s="155">
        <v>12590</v>
      </c>
      <c r="F133" s="146">
        <f t="shared" si="4"/>
        <v>3974</v>
      </c>
      <c r="G133" s="159">
        <f t="shared" si="3"/>
        <v>2876</v>
      </c>
      <c r="H133" s="155">
        <v>66</v>
      </c>
    </row>
    <row r="134" spans="1:8">
      <c r="A134" s="126">
        <v>150</v>
      </c>
      <c r="B134" s="59"/>
      <c r="C134" s="65">
        <f t="shared" si="5"/>
        <v>52.61</v>
      </c>
      <c r="D134" s="124"/>
      <c r="E134" s="155">
        <v>12590</v>
      </c>
      <c r="F134" s="146">
        <f t="shared" si="4"/>
        <v>3968</v>
      </c>
      <c r="G134" s="159">
        <f t="shared" si="3"/>
        <v>2872</v>
      </c>
      <c r="H134" s="155">
        <v>66</v>
      </c>
    </row>
    <row r="135" spans="1:8">
      <c r="A135" s="126">
        <v>151</v>
      </c>
      <c r="B135" s="59"/>
      <c r="C135" s="65">
        <f t="shared" si="5"/>
        <v>52.69</v>
      </c>
      <c r="D135" s="124"/>
      <c r="E135" s="155">
        <v>12590</v>
      </c>
      <c r="F135" s="146">
        <f t="shared" si="4"/>
        <v>3962</v>
      </c>
      <c r="G135" s="159">
        <f t="shared" si="3"/>
        <v>2867</v>
      </c>
      <c r="H135" s="155">
        <v>66</v>
      </c>
    </row>
    <row r="136" spans="1:8">
      <c r="A136" s="126">
        <v>152</v>
      </c>
      <c r="B136" s="59"/>
      <c r="C136" s="65">
        <f t="shared" si="5"/>
        <v>52.77</v>
      </c>
      <c r="D136" s="124"/>
      <c r="E136" s="155">
        <v>12590</v>
      </c>
      <c r="F136" s="146">
        <f t="shared" si="4"/>
        <v>3957</v>
      </c>
      <c r="G136" s="159">
        <f t="shared" si="3"/>
        <v>2863</v>
      </c>
      <c r="H136" s="155">
        <v>66</v>
      </c>
    </row>
    <row r="137" spans="1:8">
      <c r="A137" s="126">
        <v>153</v>
      </c>
      <c r="B137" s="59"/>
      <c r="C137" s="65">
        <f t="shared" si="5"/>
        <v>52.85</v>
      </c>
      <c r="D137" s="124"/>
      <c r="E137" s="155">
        <v>12590</v>
      </c>
      <c r="F137" s="146">
        <f t="shared" si="4"/>
        <v>3951</v>
      </c>
      <c r="G137" s="159">
        <f t="shared" si="3"/>
        <v>2859</v>
      </c>
      <c r="H137" s="155">
        <v>66</v>
      </c>
    </row>
    <row r="138" spans="1:8">
      <c r="A138" s="126">
        <v>154</v>
      </c>
      <c r="B138" s="59"/>
      <c r="C138" s="65">
        <f t="shared" si="5"/>
        <v>52.92</v>
      </c>
      <c r="D138" s="124"/>
      <c r="E138" s="155">
        <v>12590</v>
      </c>
      <c r="F138" s="146">
        <f t="shared" si="4"/>
        <v>3945</v>
      </c>
      <c r="G138" s="159">
        <f t="shared" si="3"/>
        <v>2855</v>
      </c>
      <c r="H138" s="155">
        <v>66</v>
      </c>
    </row>
    <row r="139" spans="1:8">
      <c r="A139" s="126">
        <v>155</v>
      </c>
      <c r="B139" s="59"/>
      <c r="C139" s="65">
        <f t="shared" si="5"/>
        <v>53</v>
      </c>
      <c r="D139" s="124"/>
      <c r="E139" s="155">
        <v>12590</v>
      </c>
      <c r="F139" s="146">
        <f t="shared" si="4"/>
        <v>3940</v>
      </c>
      <c r="G139" s="159">
        <f t="shared" si="3"/>
        <v>2851</v>
      </c>
      <c r="H139" s="155">
        <v>66</v>
      </c>
    </row>
    <row r="140" spans="1:8">
      <c r="A140" s="126">
        <v>156</v>
      </c>
      <c r="B140" s="59"/>
      <c r="C140" s="65">
        <f t="shared" si="5"/>
        <v>53.08</v>
      </c>
      <c r="D140" s="124"/>
      <c r="E140" s="155">
        <v>12590</v>
      </c>
      <c r="F140" s="146">
        <f t="shared" si="4"/>
        <v>3934</v>
      </c>
      <c r="G140" s="159">
        <f t="shared" si="3"/>
        <v>2846</v>
      </c>
      <c r="H140" s="155">
        <v>66</v>
      </c>
    </row>
    <row r="141" spans="1:8">
      <c r="A141" s="126">
        <v>157</v>
      </c>
      <c r="B141" s="59"/>
      <c r="C141" s="65">
        <f t="shared" si="5"/>
        <v>53.15</v>
      </c>
      <c r="D141" s="124"/>
      <c r="E141" s="155">
        <v>12590</v>
      </c>
      <c r="F141" s="146">
        <f t="shared" si="4"/>
        <v>3929</v>
      </c>
      <c r="G141" s="159">
        <f t="shared" ref="G141:G204" si="6">ROUND(12*(1/C141*E141),0)</f>
        <v>2843</v>
      </c>
      <c r="H141" s="155">
        <v>66</v>
      </c>
    </row>
    <row r="142" spans="1:8">
      <c r="A142" s="126">
        <v>158</v>
      </c>
      <c r="B142" s="59"/>
      <c r="C142" s="65">
        <f t="shared" si="5"/>
        <v>53.23</v>
      </c>
      <c r="D142" s="124"/>
      <c r="E142" s="155">
        <v>12590</v>
      </c>
      <c r="F142" s="146">
        <f t="shared" ref="F142:F205" si="7">ROUND(12*1.3589*(1/C142*E142)+H142,0)</f>
        <v>3923</v>
      </c>
      <c r="G142" s="159">
        <f t="shared" si="6"/>
        <v>2838</v>
      </c>
      <c r="H142" s="155">
        <v>66</v>
      </c>
    </row>
    <row r="143" spans="1:8">
      <c r="A143" s="126">
        <v>159</v>
      </c>
      <c r="B143" s="59"/>
      <c r="C143" s="65">
        <f t="shared" ref="C143:C206" si="8">ROUND(10.899*LN(A143)+A143/150-3,2)</f>
        <v>53.31</v>
      </c>
      <c r="D143" s="124"/>
      <c r="E143" s="155">
        <v>12590</v>
      </c>
      <c r="F143" s="146">
        <f t="shared" si="7"/>
        <v>3917</v>
      </c>
      <c r="G143" s="159">
        <f t="shared" si="6"/>
        <v>2834</v>
      </c>
      <c r="H143" s="155">
        <v>66</v>
      </c>
    </row>
    <row r="144" spans="1:8">
      <c r="A144" s="126">
        <v>160</v>
      </c>
      <c r="B144" s="59"/>
      <c r="C144" s="65">
        <f t="shared" si="8"/>
        <v>53.38</v>
      </c>
      <c r="D144" s="124"/>
      <c r="E144" s="155">
        <v>12590</v>
      </c>
      <c r="F144" s="146">
        <f t="shared" si="7"/>
        <v>3912</v>
      </c>
      <c r="G144" s="159">
        <f t="shared" si="6"/>
        <v>2830</v>
      </c>
      <c r="H144" s="155">
        <v>66</v>
      </c>
    </row>
    <row r="145" spans="1:8">
      <c r="A145" s="126">
        <v>161</v>
      </c>
      <c r="B145" s="59"/>
      <c r="C145" s="65">
        <f t="shared" si="8"/>
        <v>53.46</v>
      </c>
      <c r="D145" s="124"/>
      <c r="E145" s="155">
        <v>12590</v>
      </c>
      <c r="F145" s="146">
        <f t="shared" si="7"/>
        <v>3906</v>
      </c>
      <c r="G145" s="159">
        <f t="shared" si="6"/>
        <v>2826</v>
      </c>
      <c r="H145" s="155">
        <v>66</v>
      </c>
    </row>
    <row r="146" spans="1:8">
      <c r="A146" s="126">
        <v>162</v>
      </c>
      <c r="B146" s="59"/>
      <c r="C146" s="65">
        <f t="shared" si="8"/>
        <v>53.53</v>
      </c>
      <c r="D146" s="124"/>
      <c r="E146" s="155">
        <v>12590</v>
      </c>
      <c r="F146" s="146">
        <f t="shared" si="7"/>
        <v>3901</v>
      </c>
      <c r="G146" s="159">
        <f t="shared" si="6"/>
        <v>2822</v>
      </c>
      <c r="H146" s="155">
        <v>66</v>
      </c>
    </row>
    <row r="147" spans="1:8">
      <c r="A147" s="126">
        <v>163</v>
      </c>
      <c r="B147" s="59"/>
      <c r="C147" s="65">
        <f t="shared" si="8"/>
        <v>53.6</v>
      </c>
      <c r="D147" s="124"/>
      <c r="E147" s="155">
        <v>12590</v>
      </c>
      <c r="F147" s="146">
        <f t="shared" si="7"/>
        <v>3896</v>
      </c>
      <c r="G147" s="159">
        <f t="shared" si="6"/>
        <v>2819</v>
      </c>
      <c r="H147" s="155">
        <v>66</v>
      </c>
    </row>
    <row r="148" spans="1:8">
      <c r="A148" s="126">
        <v>164</v>
      </c>
      <c r="B148" s="59"/>
      <c r="C148" s="65">
        <f t="shared" si="8"/>
        <v>53.68</v>
      </c>
      <c r="D148" s="124"/>
      <c r="E148" s="155">
        <v>12590</v>
      </c>
      <c r="F148" s="146">
        <f t="shared" si="7"/>
        <v>3891</v>
      </c>
      <c r="G148" s="159">
        <f t="shared" si="6"/>
        <v>2814</v>
      </c>
      <c r="H148" s="155">
        <v>66</v>
      </c>
    </row>
    <row r="149" spans="1:8">
      <c r="A149" s="126">
        <v>165</v>
      </c>
      <c r="B149" s="59"/>
      <c r="C149" s="65">
        <f t="shared" si="8"/>
        <v>53.75</v>
      </c>
      <c r="D149" s="124"/>
      <c r="E149" s="155">
        <v>12590</v>
      </c>
      <c r="F149" s="146">
        <f t="shared" si="7"/>
        <v>3886</v>
      </c>
      <c r="G149" s="159">
        <f t="shared" si="6"/>
        <v>2811</v>
      </c>
      <c r="H149" s="155">
        <v>66</v>
      </c>
    </row>
    <row r="150" spans="1:8">
      <c r="A150" s="126">
        <v>166</v>
      </c>
      <c r="B150" s="59"/>
      <c r="C150" s="65">
        <f t="shared" si="8"/>
        <v>53.82</v>
      </c>
      <c r="D150" s="124"/>
      <c r="E150" s="155">
        <v>12590</v>
      </c>
      <c r="F150" s="146">
        <f t="shared" si="7"/>
        <v>3881</v>
      </c>
      <c r="G150" s="159">
        <f t="shared" si="6"/>
        <v>2807</v>
      </c>
      <c r="H150" s="155">
        <v>66</v>
      </c>
    </row>
    <row r="151" spans="1:8">
      <c r="A151" s="126">
        <v>167</v>
      </c>
      <c r="B151" s="59"/>
      <c r="C151" s="65">
        <f t="shared" si="8"/>
        <v>53.89</v>
      </c>
      <c r="D151" s="124"/>
      <c r="E151" s="155">
        <v>12590</v>
      </c>
      <c r="F151" s="146">
        <f t="shared" si="7"/>
        <v>3876</v>
      </c>
      <c r="G151" s="159">
        <f t="shared" si="6"/>
        <v>2803</v>
      </c>
      <c r="H151" s="155">
        <v>66</v>
      </c>
    </row>
    <row r="152" spans="1:8">
      <c r="A152" s="126">
        <v>168</v>
      </c>
      <c r="B152" s="59"/>
      <c r="C152" s="65">
        <f t="shared" si="8"/>
        <v>53.97</v>
      </c>
      <c r="D152" s="124"/>
      <c r="E152" s="155">
        <v>12590</v>
      </c>
      <c r="F152" s="146">
        <f t="shared" si="7"/>
        <v>3870</v>
      </c>
      <c r="G152" s="159">
        <f t="shared" si="6"/>
        <v>2799</v>
      </c>
      <c r="H152" s="155">
        <v>66</v>
      </c>
    </row>
    <row r="153" spans="1:8">
      <c r="A153" s="126">
        <v>169</v>
      </c>
      <c r="B153" s="59"/>
      <c r="C153" s="65">
        <f t="shared" si="8"/>
        <v>54.04</v>
      </c>
      <c r="D153" s="124"/>
      <c r="E153" s="155">
        <v>12590</v>
      </c>
      <c r="F153" s="146">
        <f t="shared" si="7"/>
        <v>3865</v>
      </c>
      <c r="G153" s="159">
        <f t="shared" si="6"/>
        <v>2796</v>
      </c>
      <c r="H153" s="155">
        <v>66</v>
      </c>
    </row>
    <row r="154" spans="1:8">
      <c r="A154" s="126">
        <v>170</v>
      </c>
      <c r="B154" s="59"/>
      <c r="C154" s="65">
        <f t="shared" si="8"/>
        <v>54.11</v>
      </c>
      <c r="D154" s="124"/>
      <c r="E154" s="155">
        <v>12590</v>
      </c>
      <c r="F154" s="146">
        <f t="shared" si="7"/>
        <v>3860</v>
      </c>
      <c r="G154" s="159">
        <f t="shared" si="6"/>
        <v>2792</v>
      </c>
      <c r="H154" s="155">
        <v>66</v>
      </c>
    </row>
    <row r="155" spans="1:8">
      <c r="A155" s="126">
        <v>171</v>
      </c>
      <c r="B155" s="59"/>
      <c r="C155" s="65">
        <f t="shared" si="8"/>
        <v>54.18</v>
      </c>
      <c r="D155" s="124"/>
      <c r="E155" s="155">
        <v>12590</v>
      </c>
      <c r="F155" s="146">
        <f t="shared" si="7"/>
        <v>3855</v>
      </c>
      <c r="G155" s="159">
        <f t="shared" si="6"/>
        <v>2788</v>
      </c>
      <c r="H155" s="155">
        <v>66</v>
      </c>
    </row>
    <row r="156" spans="1:8">
      <c r="A156" s="126">
        <v>172</v>
      </c>
      <c r="B156" s="59"/>
      <c r="C156" s="65">
        <f t="shared" si="8"/>
        <v>54.25</v>
      </c>
      <c r="D156" s="124"/>
      <c r="E156" s="155">
        <v>12590</v>
      </c>
      <c r="F156" s="146">
        <f t="shared" si="7"/>
        <v>3850</v>
      </c>
      <c r="G156" s="159">
        <f t="shared" si="6"/>
        <v>2785</v>
      </c>
      <c r="H156" s="155">
        <v>66</v>
      </c>
    </row>
    <row r="157" spans="1:8">
      <c r="A157" s="126">
        <v>173</v>
      </c>
      <c r="B157" s="59"/>
      <c r="C157" s="65">
        <f t="shared" si="8"/>
        <v>54.32</v>
      </c>
      <c r="D157" s="124"/>
      <c r="E157" s="155">
        <v>12590</v>
      </c>
      <c r="F157" s="146">
        <f t="shared" si="7"/>
        <v>3846</v>
      </c>
      <c r="G157" s="159">
        <f t="shared" si="6"/>
        <v>2781</v>
      </c>
      <c r="H157" s="155">
        <v>66</v>
      </c>
    </row>
    <row r="158" spans="1:8">
      <c r="A158" s="126">
        <v>174</v>
      </c>
      <c r="B158" s="59"/>
      <c r="C158" s="65">
        <f t="shared" si="8"/>
        <v>54.39</v>
      </c>
      <c r="D158" s="124"/>
      <c r="E158" s="155">
        <v>12590</v>
      </c>
      <c r="F158" s="146">
        <f t="shared" si="7"/>
        <v>3841</v>
      </c>
      <c r="G158" s="159">
        <f t="shared" si="6"/>
        <v>2778</v>
      </c>
      <c r="H158" s="155">
        <v>66</v>
      </c>
    </row>
    <row r="159" spans="1:8">
      <c r="A159" s="126">
        <v>175</v>
      </c>
      <c r="B159" s="59"/>
      <c r="C159" s="65">
        <f t="shared" si="8"/>
        <v>54.46</v>
      </c>
      <c r="D159" s="124"/>
      <c r="E159" s="155">
        <v>12590</v>
      </c>
      <c r="F159" s="146">
        <f t="shared" si="7"/>
        <v>3836</v>
      </c>
      <c r="G159" s="159">
        <f t="shared" si="6"/>
        <v>2774</v>
      </c>
      <c r="H159" s="155">
        <v>66</v>
      </c>
    </row>
    <row r="160" spans="1:8">
      <c r="A160" s="126">
        <v>176</v>
      </c>
      <c r="B160" s="59"/>
      <c r="C160" s="65">
        <f t="shared" si="8"/>
        <v>54.53</v>
      </c>
      <c r="D160" s="124"/>
      <c r="E160" s="155">
        <v>12590</v>
      </c>
      <c r="F160" s="146">
        <f t="shared" si="7"/>
        <v>3831</v>
      </c>
      <c r="G160" s="159">
        <f t="shared" si="6"/>
        <v>2771</v>
      </c>
      <c r="H160" s="155">
        <v>66</v>
      </c>
    </row>
    <row r="161" spans="1:8">
      <c r="A161" s="126">
        <v>177</v>
      </c>
      <c r="B161" s="59"/>
      <c r="C161" s="65">
        <f t="shared" si="8"/>
        <v>54.59</v>
      </c>
      <c r="D161" s="124"/>
      <c r="E161" s="155">
        <v>12590</v>
      </c>
      <c r="F161" s="146">
        <f t="shared" si="7"/>
        <v>3827</v>
      </c>
      <c r="G161" s="159">
        <f t="shared" si="6"/>
        <v>2768</v>
      </c>
      <c r="H161" s="155">
        <v>66</v>
      </c>
    </row>
    <row r="162" spans="1:8">
      <c r="A162" s="126">
        <v>178</v>
      </c>
      <c r="B162" s="59"/>
      <c r="C162" s="65">
        <f t="shared" si="8"/>
        <v>54.66</v>
      </c>
      <c r="D162" s="124"/>
      <c r="E162" s="155">
        <v>12590</v>
      </c>
      <c r="F162" s="146">
        <f t="shared" si="7"/>
        <v>3822</v>
      </c>
      <c r="G162" s="159">
        <f t="shared" si="6"/>
        <v>2764</v>
      </c>
      <c r="H162" s="155">
        <v>66</v>
      </c>
    </row>
    <row r="163" spans="1:8">
      <c r="A163" s="126">
        <v>179</v>
      </c>
      <c r="B163" s="59"/>
      <c r="C163" s="65">
        <f t="shared" si="8"/>
        <v>54.73</v>
      </c>
      <c r="D163" s="124"/>
      <c r="E163" s="155">
        <v>12590</v>
      </c>
      <c r="F163" s="146">
        <f t="shared" si="7"/>
        <v>3817</v>
      </c>
      <c r="G163" s="159">
        <f t="shared" si="6"/>
        <v>2760</v>
      </c>
      <c r="H163" s="155">
        <v>66</v>
      </c>
    </row>
    <row r="164" spans="1:8">
      <c r="A164" s="126">
        <v>180</v>
      </c>
      <c r="B164" s="59"/>
      <c r="C164" s="65">
        <f t="shared" si="8"/>
        <v>54.8</v>
      </c>
      <c r="D164" s="124"/>
      <c r="E164" s="155">
        <v>12590</v>
      </c>
      <c r="F164" s="146">
        <f t="shared" si="7"/>
        <v>3812</v>
      </c>
      <c r="G164" s="159">
        <f t="shared" si="6"/>
        <v>2757</v>
      </c>
      <c r="H164" s="155">
        <v>66</v>
      </c>
    </row>
    <row r="165" spans="1:8">
      <c r="A165" s="126">
        <v>181</v>
      </c>
      <c r="B165" s="59"/>
      <c r="C165" s="65">
        <f t="shared" si="8"/>
        <v>54.87</v>
      </c>
      <c r="D165" s="124"/>
      <c r="E165" s="155">
        <v>12590</v>
      </c>
      <c r="F165" s="146">
        <f t="shared" si="7"/>
        <v>3808</v>
      </c>
      <c r="G165" s="159">
        <f t="shared" si="6"/>
        <v>2753</v>
      </c>
      <c r="H165" s="155">
        <v>66</v>
      </c>
    </row>
    <row r="166" spans="1:8">
      <c r="A166" s="126">
        <v>182</v>
      </c>
      <c r="B166" s="59"/>
      <c r="C166" s="65">
        <f t="shared" si="8"/>
        <v>54.93</v>
      </c>
      <c r="D166" s="124"/>
      <c r="E166" s="155">
        <v>12590</v>
      </c>
      <c r="F166" s="146">
        <f t="shared" si="7"/>
        <v>3804</v>
      </c>
      <c r="G166" s="159">
        <f t="shared" si="6"/>
        <v>2750</v>
      </c>
      <c r="H166" s="155">
        <v>66</v>
      </c>
    </row>
    <row r="167" spans="1:8">
      <c r="A167" s="126">
        <v>183</v>
      </c>
      <c r="B167" s="59"/>
      <c r="C167" s="65">
        <f t="shared" si="8"/>
        <v>55</v>
      </c>
      <c r="D167" s="124"/>
      <c r="E167" s="155">
        <v>12590</v>
      </c>
      <c r="F167" s="146">
        <f t="shared" si="7"/>
        <v>3799</v>
      </c>
      <c r="G167" s="159">
        <f t="shared" si="6"/>
        <v>2747</v>
      </c>
      <c r="H167" s="155">
        <v>66</v>
      </c>
    </row>
    <row r="168" spans="1:8">
      <c r="A168" s="126">
        <v>184</v>
      </c>
      <c r="B168" s="59"/>
      <c r="C168" s="65">
        <f t="shared" si="8"/>
        <v>55.06</v>
      </c>
      <c r="D168" s="124"/>
      <c r="E168" s="155">
        <v>12590</v>
      </c>
      <c r="F168" s="146">
        <f t="shared" si="7"/>
        <v>3795</v>
      </c>
      <c r="G168" s="159">
        <f t="shared" si="6"/>
        <v>2744</v>
      </c>
      <c r="H168" s="155">
        <v>66</v>
      </c>
    </row>
    <row r="169" spans="1:8">
      <c r="A169" s="126">
        <v>185</v>
      </c>
      <c r="B169" s="59"/>
      <c r="C169" s="65">
        <f t="shared" si="8"/>
        <v>55.13</v>
      </c>
      <c r="D169" s="124"/>
      <c r="E169" s="155">
        <v>12590</v>
      </c>
      <c r="F169" s="146">
        <f t="shared" si="7"/>
        <v>3790</v>
      </c>
      <c r="G169" s="159">
        <f t="shared" si="6"/>
        <v>2740</v>
      </c>
      <c r="H169" s="155">
        <v>66</v>
      </c>
    </row>
    <row r="170" spans="1:8">
      <c r="A170" s="126">
        <v>186</v>
      </c>
      <c r="B170" s="59"/>
      <c r="C170" s="65">
        <f t="shared" si="8"/>
        <v>55.2</v>
      </c>
      <c r="D170" s="124"/>
      <c r="E170" s="155">
        <v>12590</v>
      </c>
      <c r="F170" s="146">
        <f t="shared" si="7"/>
        <v>3785</v>
      </c>
      <c r="G170" s="159">
        <f t="shared" si="6"/>
        <v>2737</v>
      </c>
      <c r="H170" s="155">
        <v>66</v>
      </c>
    </row>
    <row r="171" spans="1:8">
      <c r="A171" s="126">
        <v>187</v>
      </c>
      <c r="B171" s="59"/>
      <c r="C171" s="65">
        <f t="shared" si="8"/>
        <v>55.26</v>
      </c>
      <c r="D171" s="124"/>
      <c r="E171" s="155">
        <v>12590</v>
      </c>
      <c r="F171" s="146">
        <f t="shared" si="7"/>
        <v>3781</v>
      </c>
      <c r="G171" s="159">
        <f t="shared" si="6"/>
        <v>2734</v>
      </c>
      <c r="H171" s="155">
        <v>66</v>
      </c>
    </row>
    <row r="172" spans="1:8">
      <c r="A172" s="126">
        <v>188</v>
      </c>
      <c r="B172" s="59"/>
      <c r="C172" s="65">
        <f t="shared" si="8"/>
        <v>55.33</v>
      </c>
      <c r="D172" s="124"/>
      <c r="E172" s="155">
        <v>12590</v>
      </c>
      <c r="F172" s="146">
        <f t="shared" si="7"/>
        <v>3777</v>
      </c>
      <c r="G172" s="159">
        <f t="shared" si="6"/>
        <v>2731</v>
      </c>
      <c r="H172" s="155">
        <v>66</v>
      </c>
    </row>
    <row r="173" spans="1:8">
      <c r="A173" s="126">
        <v>189</v>
      </c>
      <c r="B173" s="59"/>
      <c r="C173" s="65">
        <f t="shared" si="8"/>
        <v>55.39</v>
      </c>
      <c r="D173" s="124"/>
      <c r="E173" s="155">
        <v>12590</v>
      </c>
      <c r="F173" s="146">
        <f t="shared" si="7"/>
        <v>3772</v>
      </c>
      <c r="G173" s="159">
        <f t="shared" si="6"/>
        <v>2728</v>
      </c>
      <c r="H173" s="155">
        <v>66</v>
      </c>
    </row>
    <row r="174" spans="1:8">
      <c r="A174" s="126">
        <v>190</v>
      </c>
      <c r="B174" s="59"/>
      <c r="C174" s="65">
        <f t="shared" si="8"/>
        <v>55.45</v>
      </c>
      <c r="D174" s="124"/>
      <c r="E174" s="155">
        <v>12590</v>
      </c>
      <c r="F174" s="146">
        <f t="shared" si="7"/>
        <v>3768</v>
      </c>
      <c r="G174" s="159">
        <f t="shared" si="6"/>
        <v>2725</v>
      </c>
      <c r="H174" s="155">
        <v>66</v>
      </c>
    </row>
    <row r="175" spans="1:8">
      <c r="A175" s="126">
        <v>191</v>
      </c>
      <c r="B175" s="59"/>
      <c r="C175" s="65">
        <f t="shared" si="8"/>
        <v>55.52</v>
      </c>
      <c r="D175" s="124"/>
      <c r="E175" s="155">
        <v>12590</v>
      </c>
      <c r="F175" s="146">
        <f t="shared" si="7"/>
        <v>3764</v>
      </c>
      <c r="G175" s="159">
        <f t="shared" si="6"/>
        <v>2721</v>
      </c>
      <c r="H175" s="155">
        <v>66</v>
      </c>
    </row>
    <row r="176" spans="1:8">
      <c r="A176" s="126">
        <v>192</v>
      </c>
      <c r="B176" s="59"/>
      <c r="C176" s="65">
        <f t="shared" si="8"/>
        <v>55.58</v>
      </c>
      <c r="D176" s="124"/>
      <c r="E176" s="155">
        <v>12590</v>
      </c>
      <c r="F176" s="146">
        <f t="shared" si="7"/>
        <v>3760</v>
      </c>
      <c r="G176" s="159">
        <f t="shared" si="6"/>
        <v>2718</v>
      </c>
      <c r="H176" s="155">
        <v>66</v>
      </c>
    </row>
    <row r="177" spans="1:8">
      <c r="A177" s="126">
        <v>193</v>
      </c>
      <c r="B177" s="59"/>
      <c r="C177" s="65">
        <f t="shared" si="8"/>
        <v>55.64</v>
      </c>
      <c r="D177" s="124"/>
      <c r="E177" s="155">
        <v>12590</v>
      </c>
      <c r="F177" s="146">
        <f t="shared" si="7"/>
        <v>3756</v>
      </c>
      <c r="G177" s="159">
        <f t="shared" si="6"/>
        <v>2715</v>
      </c>
      <c r="H177" s="155">
        <v>66</v>
      </c>
    </row>
    <row r="178" spans="1:8">
      <c r="A178" s="126">
        <v>194</v>
      </c>
      <c r="B178" s="59"/>
      <c r="C178" s="65">
        <f t="shared" si="8"/>
        <v>55.71</v>
      </c>
      <c r="D178" s="124"/>
      <c r="E178" s="155">
        <v>12590</v>
      </c>
      <c r="F178" s="146">
        <f t="shared" si="7"/>
        <v>3751</v>
      </c>
      <c r="G178" s="159">
        <f t="shared" si="6"/>
        <v>2712</v>
      </c>
      <c r="H178" s="155">
        <v>66</v>
      </c>
    </row>
    <row r="179" spans="1:8">
      <c r="A179" s="126">
        <v>195</v>
      </c>
      <c r="B179" s="59"/>
      <c r="C179" s="65">
        <f t="shared" si="8"/>
        <v>55.77</v>
      </c>
      <c r="D179" s="124"/>
      <c r="E179" s="155">
        <v>12590</v>
      </c>
      <c r="F179" s="146">
        <f t="shared" si="7"/>
        <v>3747</v>
      </c>
      <c r="G179" s="159">
        <f t="shared" si="6"/>
        <v>2709</v>
      </c>
      <c r="H179" s="155">
        <v>66</v>
      </c>
    </row>
    <row r="180" spans="1:8">
      <c r="A180" s="126">
        <v>196</v>
      </c>
      <c r="B180" s="59"/>
      <c r="C180" s="65">
        <f t="shared" si="8"/>
        <v>55.83</v>
      </c>
      <c r="D180" s="124"/>
      <c r="E180" s="155">
        <v>12590</v>
      </c>
      <c r="F180" s="146">
        <f t="shared" si="7"/>
        <v>3743</v>
      </c>
      <c r="G180" s="159">
        <f t="shared" si="6"/>
        <v>2706</v>
      </c>
      <c r="H180" s="155">
        <v>66</v>
      </c>
    </row>
    <row r="181" spans="1:8">
      <c r="A181" s="126">
        <v>197</v>
      </c>
      <c r="B181" s="59"/>
      <c r="C181" s="65">
        <f t="shared" si="8"/>
        <v>55.89</v>
      </c>
      <c r="D181" s="124"/>
      <c r="E181" s="155">
        <v>12590</v>
      </c>
      <c r="F181" s="146">
        <f t="shared" si="7"/>
        <v>3739</v>
      </c>
      <c r="G181" s="159">
        <f t="shared" si="6"/>
        <v>2703</v>
      </c>
      <c r="H181" s="155">
        <v>66</v>
      </c>
    </row>
    <row r="182" spans="1:8">
      <c r="A182" s="126">
        <v>198</v>
      </c>
      <c r="B182" s="59"/>
      <c r="C182" s="65">
        <f t="shared" si="8"/>
        <v>55.96</v>
      </c>
      <c r="D182" s="124"/>
      <c r="E182" s="155">
        <v>12590</v>
      </c>
      <c r="F182" s="146">
        <f t="shared" si="7"/>
        <v>3735</v>
      </c>
      <c r="G182" s="159">
        <f t="shared" si="6"/>
        <v>2700</v>
      </c>
      <c r="H182" s="155">
        <v>66</v>
      </c>
    </row>
    <row r="183" spans="1:8">
      <c r="A183" s="126">
        <v>199</v>
      </c>
      <c r="B183" s="59"/>
      <c r="C183" s="65">
        <f t="shared" si="8"/>
        <v>56.02</v>
      </c>
      <c r="D183" s="124"/>
      <c r="E183" s="155">
        <v>12590</v>
      </c>
      <c r="F183" s="146">
        <f t="shared" si="7"/>
        <v>3731</v>
      </c>
      <c r="G183" s="159">
        <f t="shared" si="6"/>
        <v>2697</v>
      </c>
      <c r="H183" s="155">
        <v>66</v>
      </c>
    </row>
    <row r="184" spans="1:8">
      <c r="A184" s="126">
        <v>200</v>
      </c>
      <c r="B184" s="59"/>
      <c r="C184" s="65">
        <f t="shared" si="8"/>
        <v>56.08</v>
      </c>
      <c r="D184" s="124"/>
      <c r="E184" s="155">
        <v>12590</v>
      </c>
      <c r="F184" s="146">
        <f t="shared" si="7"/>
        <v>3727</v>
      </c>
      <c r="G184" s="159">
        <f t="shared" si="6"/>
        <v>2694</v>
      </c>
      <c r="H184" s="155">
        <v>66</v>
      </c>
    </row>
    <row r="185" spans="1:8">
      <c r="A185" s="126">
        <v>201</v>
      </c>
      <c r="B185" s="59"/>
      <c r="C185" s="65">
        <f t="shared" si="8"/>
        <v>56.14</v>
      </c>
      <c r="D185" s="124"/>
      <c r="E185" s="155">
        <v>12590</v>
      </c>
      <c r="F185" s="146">
        <f t="shared" si="7"/>
        <v>3723</v>
      </c>
      <c r="G185" s="159">
        <f t="shared" si="6"/>
        <v>2691</v>
      </c>
      <c r="H185" s="155">
        <v>66</v>
      </c>
    </row>
    <row r="186" spans="1:8">
      <c r="A186" s="126">
        <v>202</v>
      </c>
      <c r="B186" s="59"/>
      <c r="C186" s="65">
        <f t="shared" si="8"/>
        <v>56.2</v>
      </c>
      <c r="D186" s="124"/>
      <c r="E186" s="155">
        <v>12590</v>
      </c>
      <c r="F186" s="146">
        <f t="shared" si="7"/>
        <v>3719</v>
      </c>
      <c r="G186" s="159">
        <f t="shared" si="6"/>
        <v>2688</v>
      </c>
      <c r="H186" s="155">
        <v>66</v>
      </c>
    </row>
    <row r="187" spans="1:8">
      <c r="A187" s="126">
        <v>203</v>
      </c>
      <c r="B187" s="59"/>
      <c r="C187" s="65">
        <f t="shared" si="8"/>
        <v>56.26</v>
      </c>
      <c r="D187" s="124"/>
      <c r="E187" s="155">
        <v>12590</v>
      </c>
      <c r="F187" s="146">
        <f t="shared" si="7"/>
        <v>3715</v>
      </c>
      <c r="G187" s="159">
        <f t="shared" si="6"/>
        <v>2685</v>
      </c>
      <c r="H187" s="155">
        <v>66</v>
      </c>
    </row>
    <row r="188" spans="1:8">
      <c r="A188" s="126">
        <v>204</v>
      </c>
      <c r="B188" s="59"/>
      <c r="C188" s="65">
        <f t="shared" si="8"/>
        <v>56.32</v>
      </c>
      <c r="D188" s="124"/>
      <c r="E188" s="155">
        <v>12590</v>
      </c>
      <c r="F188" s="146">
        <f t="shared" si="7"/>
        <v>3711</v>
      </c>
      <c r="G188" s="159">
        <f t="shared" si="6"/>
        <v>2683</v>
      </c>
      <c r="H188" s="155">
        <v>66</v>
      </c>
    </row>
    <row r="189" spans="1:8">
      <c r="A189" s="126">
        <v>205</v>
      </c>
      <c r="B189" s="59"/>
      <c r="C189" s="65">
        <f t="shared" si="8"/>
        <v>56.38</v>
      </c>
      <c r="D189" s="124"/>
      <c r="E189" s="155">
        <v>12590</v>
      </c>
      <c r="F189" s="146">
        <f t="shared" si="7"/>
        <v>3707</v>
      </c>
      <c r="G189" s="159">
        <f t="shared" si="6"/>
        <v>2680</v>
      </c>
      <c r="H189" s="155">
        <v>66</v>
      </c>
    </row>
    <row r="190" spans="1:8">
      <c r="A190" s="126">
        <v>206</v>
      </c>
      <c r="B190" s="59"/>
      <c r="C190" s="65">
        <f t="shared" si="8"/>
        <v>56.44</v>
      </c>
      <c r="D190" s="124"/>
      <c r="E190" s="155">
        <v>12590</v>
      </c>
      <c r="F190" s="146">
        <f t="shared" si="7"/>
        <v>3704</v>
      </c>
      <c r="G190" s="159">
        <f t="shared" si="6"/>
        <v>2677</v>
      </c>
      <c r="H190" s="155">
        <v>66</v>
      </c>
    </row>
    <row r="191" spans="1:8">
      <c r="A191" s="126">
        <v>207</v>
      </c>
      <c r="B191" s="59"/>
      <c r="C191" s="65">
        <f t="shared" si="8"/>
        <v>56.5</v>
      </c>
      <c r="D191" s="124"/>
      <c r="E191" s="155">
        <v>12590</v>
      </c>
      <c r="F191" s="146">
        <f t="shared" si="7"/>
        <v>3700</v>
      </c>
      <c r="G191" s="159">
        <f t="shared" si="6"/>
        <v>2674</v>
      </c>
      <c r="H191" s="155">
        <v>66</v>
      </c>
    </row>
    <row r="192" spans="1:8">
      <c r="A192" s="126">
        <v>208</v>
      </c>
      <c r="B192" s="59"/>
      <c r="C192" s="65">
        <f t="shared" si="8"/>
        <v>56.56</v>
      </c>
      <c r="D192" s="124"/>
      <c r="E192" s="155">
        <v>12590</v>
      </c>
      <c r="F192" s="146">
        <f t="shared" si="7"/>
        <v>3696</v>
      </c>
      <c r="G192" s="159">
        <f t="shared" si="6"/>
        <v>2671</v>
      </c>
      <c r="H192" s="155">
        <v>66</v>
      </c>
    </row>
    <row r="193" spans="1:8">
      <c r="A193" s="126">
        <v>209</v>
      </c>
      <c r="B193" s="59"/>
      <c r="C193" s="65">
        <f t="shared" si="8"/>
        <v>56.62</v>
      </c>
      <c r="D193" s="124"/>
      <c r="E193" s="155">
        <v>12590</v>
      </c>
      <c r="F193" s="146">
        <f t="shared" si="7"/>
        <v>3692</v>
      </c>
      <c r="G193" s="159">
        <f t="shared" si="6"/>
        <v>2668</v>
      </c>
      <c r="H193" s="155">
        <v>66</v>
      </c>
    </row>
    <row r="194" spans="1:8">
      <c r="A194" s="126">
        <v>210</v>
      </c>
      <c r="B194" s="59"/>
      <c r="C194" s="65">
        <f t="shared" si="8"/>
        <v>56.68</v>
      </c>
      <c r="D194" s="124"/>
      <c r="E194" s="155">
        <v>12590</v>
      </c>
      <c r="F194" s="146">
        <f t="shared" si="7"/>
        <v>3688</v>
      </c>
      <c r="G194" s="159">
        <f t="shared" si="6"/>
        <v>2665</v>
      </c>
      <c r="H194" s="155">
        <v>66</v>
      </c>
    </row>
    <row r="195" spans="1:8">
      <c r="A195" s="126">
        <v>211</v>
      </c>
      <c r="B195" s="59"/>
      <c r="C195" s="65">
        <f t="shared" si="8"/>
        <v>56.74</v>
      </c>
      <c r="D195" s="124"/>
      <c r="E195" s="155">
        <v>12590</v>
      </c>
      <c r="F195" s="146">
        <f t="shared" si="7"/>
        <v>3684</v>
      </c>
      <c r="G195" s="159">
        <f t="shared" si="6"/>
        <v>2663</v>
      </c>
      <c r="H195" s="155">
        <v>66</v>
      </c>
    </row>
    <row r="196" spans="1:8">
      <c r="A196" s="126">
        <v>212</v>
      </c>
      <c r="B196" s="59"/>
      <c r="C196" s="65">
        <f t="shared" si="8"/>
        <v>56.79</v>
      </c>
      <c r="D196" s="124"/>
      <c r="E196" s="155">
        <v>12590</v>
      </c>
      <c r="F196" s="146">
        <f t="shared" si="7"/>
        <v>3681</v>
      </c>
      <c r="G196" s="159">
        <f t="shared" si="6"/>
        <v>2660</v>
      </c>
      <c r="H196" s="155">
        <v>66</v>
      </c>
    </row>
    <row r="197" spans="1:8">
      <c r="A197" s="126">
        <v>213</v>
      </c>
      <c r="B197" s="59"/>
      <c r="C197" s="65">
        <f t="shared" si="8"/>
        <v>56.85</v>
      </c>
      <c r="D197" s="124"/>
      <c r="E197" s="155">
        <v>12590</v>
      </c>
      <c r="F197" s="146">
        <f t="shared" si="7"/>
        <v>3677</v>
      </c>
      <c r="G197" s="159">
        <f t="shared" si="6"/>
        <v>2658</v>
      </c>
      <c r="H197" s="155">
        <v>66</v>
      </c>
    </row>
    <row r="198" spans="1:8">
      <c r="A198" s="126">
        <v>214</v>
      </c>
      <c r="B198" s="59"/>
      <c r="C198" s="65">
        <f t="shared" si="8"/>
        <v>56.91</v>
      </c>
      <c r="D198" s="124"/>
      <c r="E198" s="155">
        <v>12590</v>
      </c>
      <c r="F198" s="146">
        <f t="shared" si="7"/>
        <v>3673</v>
      </c>
      <c r="G198" s="159">
        <f t="shared" si="6"/>
        <v>2655</v>
      </c>
      <c r="H198" s="155">
        <v>66</v>
      </c>
    </row>
    <row r="199" spans="1:8">
      <c r="A199" s="126">
        <v>215</v>
      </c>
      <c r="B199" s="59"/>
      <c r="C199" s="65">
        <f t="shared" si="8"/>
        <v>56.97</v>
      </c>
      <c r="D199" s="124"/>
      <c r="E199" s="155">
        <v>12590</v>
      </c>
      <c r="F199" s="146">
        <f t="shared" si="7"/>
        <v>3670</v>
      </c>
      <c r="G199" s="159">
        <f t="shared" si="6"/>
        <v>2652</v>
      </c>
      <c r="H199" s="155">
        <v>66</v>
      </c>
    </row>
    <row r="200" spans="1:8">
      <c r="A200" s="126">
        <v>216</v>
      </c>
      <c r="B200" s="59"/>
      <c r="C200" s="65">
        <f t="shared" si="8"/>
        <v>57.03</v>
      </c>
      <c r="D200" s="124"/>
      <c r="E200" s="155">
        <v>12590</v>
      </c>
      <c r="F200" s="146">
        <f t="shared" si="7"/>
        <v>3666</v>
      </c>
      <c r="G200" s="159">
        <f t="shared" si="6"/>
        <v>2649</v>
      </c>
      <c r="H200" s="155">
        <v>66</v>
      </c>
    </row>
    <row r="201" spans="1:8">
      <c r="A201" s="126">
        <v>217</v>
      </c>
      <c r="B201" s="59"/>
      <c r="C201" s="65">
        <f t="shared" si="8"/>
        <v>57.08</v>
      </c>
      <c r="D201" s="124"/>
      <c r="E201" s="155">
        <v>12590</v>
      </c>
      <c r="F201" s="146">
        <f t="shared" si="7"/>
        <v>3663</v>
      </c>
      <c r="G201" s="159">
        <f t="shared" si="6"/>
        <v>2647</v>
      </c>
      <c r="H201" s="155">
        <v>66</v>
      </c>
    </row>
    <row r="202" spans="1:8">
      <c r="A202" s="126">
        <v>218</v>
      </c>
      <c r="B202" s="59"/>
      <c r="C202" s="65">
        <f t="shared" si="8"/>
        <v>57.14</v>
      </c>
      <c r="D202" s="124"/>
      <c r="E202" s="155">
        <v>12590</v>
      </c>
      <c r="F202" s="146">
        <f t="shared" si="7"/>
        <v>3659</v>
      </c>
      <c r="G202" s="159">
        <f t="shared" si="6"/>
        <v>2644</v>
      </c>
      <c r="H202" s="155">
        <v>66</v>
      </c>
    </row>
    <row r="203" spans="1:8">
      <c r="A203" s="126">
        <v>219</v>
      </c>
      <c r="B203" s="59"/>
      <c r="C203" s="65">
        <f t="shared" si="8"/>
        <v>57.2</v>
      </c>
      <c r="D203" s="124"/>
      <c r="E203" s="155">
        <v>12590</v>
      </c>
      <c r="F203" s="146">
        <f t="shared" si="7"/>
        <v>3655</v>
      </c>
      <c r="G203" s="159">
        <f t="shared" si="6"/>
        <v>2641</v>
      </c>
      <c r="H203" s="155">
        <v>66</v>
      </c>
    </row>
    <row r="204" spans="1:8">
      <c r="A204" s="126">
        <v>220</v>
      </c>
      <c r="B204" s="59"/>
      <c r="C204" s="65">
        <f t="shared" si="8"/>
        <v>57.25</v>
      </c>
      <c r="D204" s="124"/>
      <c r="E204" s="155">
        <v>12590</v>
      </c>
      <c r="F204" s="146">
        <f t="shared" si="7"/>
        <v>3652</v>
      </c>
      <c r="G204" s="159">
        <f t="shared" si="6"/>
        <v>2639</v>
      </c>
      <c r="H204" s="155">
        <v>66</v>
      </c>
    </row>
    <row r="205" spans="1:8">
      <c r="A205" s="126">
        <v>221</v>
      </c>
      <c r="B205" s="59"/>
      <c r="C205" s="65">
        <f t="shared" si="8"/>
        <v>57.31</v>
      </c>
      <c r="D205" s="124"/>
      <c r="E205" s="155">
        <v>12590</v>
      </c>
      <c r="F205" s="146">
        <f t="shared" si="7"/>
        <v>3648</v>
      </c>
      <c r="G205" s="159">
        <f t="shared" ref="G205:G268" si="9">ROUND(12*(1/C205*E205),0)</f>
        <v>2636</v>
      </c>
      <c r="H205" s="155">
        <v>66</v>
      </c>
    </row>
    <row r="206" spans="1:8">
      <c r="A206" s="126">
        <v>222</v>
      </c>
      <c r="B206" s="59"/>
      <c r="C206" s="65">
        <f t="shared" si="8"/>
        <v>57.36</v>
      </c>
      <c r="D206" s="124"/>
      <c r="E206" s="155">
        <v>12590</v>
      </c>
      <c r="F206" s="146">
        <f t="shared" ref="F206:F269" si="10">ROUND(12*1.3589*(1/C206*E206)+H206,0)</f>
        <v>3645</v>
      </c>
      <c r="G206" s="159">
        <f t="shared" si="9"/>
        <v>2634</v>
      </c>
      <c r="H206" s="155">
        <v>66</v>
      </c>
    </row>
    <row r="207" spans="1:8">
      <c r="A207" s="126">
        <v>223</v>
      </c>
      <c r="B207" s="59"/>
      <c r="C207" s="65">
        <f t="shared" ref="C207:C270" si="11">ROUND(10.899*LN(A207)+A207/150-3,2)</f>
        <v>57.42</v>
      </c>
      <c r="D207" s="124"/>
      <c r="E207" s="155">
        <v>12590</v>
      </c>
      <c r="F207" s="146">
        <f t="shared" si="10"/>
        <v>3641</v>
      </c>
      <c r="G207" s="159">
        <f t="shared" si="9"/>
        <v>2631</v>
      </c>
      <c r="H207" s="155">
        <v>66</v>
      </c>
    </row>
    <row r="208" spans="1:8">
      <c r="A208" s="126">
        <v>224</v>
      </c>
      <c r="B208" s="59"/>
      <c r="C208" s="65">
        <f t="shared" si="11"/>
        <v>57.47</v>
      </c>
      <c r="D208" s="124"/>
      <c r="E208" s="155">
        <v>12590</v>
      </c>
      <c r="F208" s="146">
        <f t="shared" si="10"/>
        <v>3638</v>
      </c>
      <c r="G208" s="159">
        <f t="shared" si="9"/>
        <v>2629</v>
      </c>
      <c r="H208" s="155">
        <v>66</v>
      </c>
    </row>
    <row r="209" spans="1:8">
      <c r="A209" s="126">
        <v>225</v>
      </c>
      <c r="B209" s="59"/>
      <c r="C209" s="65">
        <f t="shared" si="11"/>
        <v>57.53</v>
      </c>
      <c r="D209" s="124"/>
      <c r="E209" s="155">
        <v>12590</v>
      </c>
      <c r="F209" s="146">
        <f t="shared" si="10"/>
        <v>3635</v>
      </c>
      <c r="G209" s="159">
        <f t="shared" si="9"/>
        <v>2626</v>
      </c>
      <c r="H209" s="155">
        <v>66</v>
      </c>
    </row>
    <row r="210" spans="1:8">
      <c r="A210" s="126">
        <v>226</v>
      </c>
      <c r="B210" s="59"/>
      <c r="C210" s="65">
        <f t="shared" si="11"/>
        <v>57.59</v>
      </c>
      <c r="D210" s="124"/>
      <c r="E210" s="155">
        <v>12590</v>
      </c>
      <c r="F210" s="146">
        <f t="shared" si="10"/>
        <v>3631</v>
      </c>
      <c r="G210" s="159">
        <f t="shared" si="9"/>
        <v>2623</v>
      </c>
      <c r="H210" s="155">
        <v>66</v>
      </c>
    </row>
    <row r="211" spans="1:8">
      <c r="A211" s="126">
        <v>227</v>
      </c>
      <c r="B211" s="59"/>
      <c r="C211" s="65">
        <f t="shared" si="11"/>
        <v>57.64</v>
      </c>
      <c r="D211" s="124"/>
      <c r="E211" s="155">
        <v>12590</v>
      </c>
      <c r="F211" s="146">
        <f t="shared" si="10"/>
        <v>3628</v>
      </c>
      <c r="G211" s="159">
        <f t="shared" si="9"/>
        <v>2621</v>
      </c>
      <c r="H211" s="155">
        <v>66</v>
      </c>
    </row>
    <row r="212" spans="1:8">
      <c r="A212" s="126">
        <v>228</v>
      </c>
      <c r="B212" s="59"/>
      <c r="C212" s="65">
        <f t="shared" si="11"/>
        <v>57.69</v>
      </c>
      <c r="D212" s="124"/>
      <c r="E212" s="155">
        <v>12590</v>
      </c>
      <c r="F212" s="146">
        <f t="shared" si="10"/>
        <v>3625</v>
      </c>
      <c r="G212" s="159">
        <f t="shared" si="9"/>
        <v>2619</v>
      </c>
      <c r="H212" s="155">
        <v>66</v>
      </c>
    </row>
    <row r="213" spans="1:8">
      <c r="A213" s="126">
        <v>229</v>
      </c>
      <c r="B213" s="59"/>
      <c r="C213" s="65">
        <f t="shared" si="11"/>
        <v>57.75</v>
      </c>
      <c r="D213" s="124"/>
      <c r="E213" s="155">
        <v>12590</v>
      </c>
      <c r="F213" s="146">
        <f t="shared" si="10"/>
        <v>3621</v>
      </c>
      <c r="G213" s="159">
        <f t="shared" si="9"/>
        <v>2616</v>
      </c>
      <c r="H213" s="155">
        <v>66</v>
      </c>
    </row>
    <row r="214" spans="1:8">
      <c r="A214" s="126">
        <v>230</v>
      </c>
      <c r="B214" s="59"/>
      <c r="C214" s="65">
        <f t="shared" si="11"/>
        <v>57.8</v>
      </c>
      <c r="D214" s="124"/>
      <c r="E214" s="155">
        <v>12590</v>
      </c>
      <c r="F214" s="146">
        <f t="shared" si="10"/>
        <v>3618</v>
      </c>
      <c r="G214" s="159">
        <f t="shared" si="9"/>
        <v>2614</v>
      </c>
      <c r="H214" s="155">
        <v>66</v>
      </c>
    </row>
    <row r="215" spans="1:8">
      <c r="A215" s="126">
        <v>231</v>
      </c>
      <c r="B215" s="59"/>
      <c r="C215" s="65">
        <f t="shared" si="11"/>
        <v>57.86</v>
      </c>
      <c r="D215" s="124"/>
      <c r="E215" s="155">
        <v>12590</v>
      </c>
      <c r="F215" s="146">
        <f t="shared" si="10"/>
        <v>3614</v>
      </c>
      <c r="G215" s="159">
        <f t="shared" si="9"/>
        <v>2611</v>
      </c>
      <c r="H215" s="155">
        <v>66</v>
      </c>
    </row>
    <row r="216" spans="1:8">
      <c r="A216" s="126">
        <v>232</v>
      </c>
      <c r="B216" s="59"/>
      <c r="C216" s="65">
        <f t="shared" si="11"/>
        <v>57.91</v>
      </c>
      <c r="D216" s="124"/>
      <c r="E216" s="155">
        <v>12590</v>
      </c>
      <c r="F216" s="146">
        <f t="shared" si="10"/>
        <v>3611</v>
      </c>
      <c r="G216" s="159">
        <f t="shared" si="9"/>
        <v>2609</v>
      </c>
      <c r="H216" s="155">
        <v>66</v>
      </c>
    </row>
    <row r="217" spans="1:8">
      <c r="A217" s="126">
        <v>233</v>
      </c>
      <c r="B217" s="59"/>
      <c r="C217" s="65">
        <f t="shared" si="11"/>
        <v>57.96</v>
      </c>
      <c r="D217" s="124"/>
      <c r="E217" s="155">
        <v>12590</v>
      </c>
      <c r="F217" s="146">
        <f t="shared" si="10"/>
        <v>3608</v>
      </c>
      <c r="G217" s="159">
        <f t="shared" si="9"/>
        <v>2607</v>
      </c>
      <c r="H217" s="155">
        <v>66</v>
      </c>
    </row>
    <row r="218" spans="1:8">
      <c r="A218" s="126">
        <v>234</v>
      </c>
      <c r="B218" s="59"/>
      <c r="C218" s="65">
        <f t="shared" si="11"/>
        <v>58.02</v>
      </c>
      <c r="D218" s="124"/>
      <c r="E218" s="155">
        <v>12590</v>
      </c>
      <c r="F218" s="146">
        <f t="shared" si="10"/>
        <v>3604</v>
      </c>
      <c r="G218" s="159">
        <f t="shared" si="9"/>
        <v>2604</v>
      </c>
      <c r="H218" s="155">
        <v>66</v>
      </c>
    </row>
    <row r="219" spans="1:8">
      <c r="A219" s="126">
        <v>235</v>
      </c>
      <c r="B219" s="59"/>
      <c r="C219" s="65">
        <f t="shared" si="11"/>
        <v>58.07</v>
      </c>
      <c r="D219" s="124"/>
      <c r="E219" s="155">
        <v>12590</v>
      </c>
      <c r="F219" s="146">
        <f t="shared" si="10"/>
        <v>3601</v>
      </c>
      <c r="G219" s="159">
        <f t="shared" si="9"/>
        <v>2602</v>
      </c>
      <c r="H219" s="155">
        <v>66</v>
      </c>
    </row>
    <row r="220" spans="1:8">
      <c r="A220" s="126">
        <v>236</v>
      </c>
      <c r="B220" s="59"/>
      <c r="C220" s="65">
        <f t="shared" si="11"/>
        <v>58.12</v>
      </c>
      <c r="D220" s="124"/>
      <c r="E220" s="155">
        <v>12590</v>
      </c>
      <c r="F220" s="146">
        <f t="shared" si="10"/>
        <v>3598</v>
      </c>
      <c r="G220" s="159">
        <f t="shared" si="9"/>
        <v>2599</v>
      </c>
      <c r="H220" s="155">
        <v>66</v>
      </c>
    </row>
    <row r="221" spans="1:8">
      <c r="A221" s="126">
        <v>237</v>
      </c>
      <c r="B221" s="59"/>
      <c r="C221" s="65">
        <f t="shared" si="11"/>
        <v>58.18</v>
      </c>
      <c r="D221" s="124"/>
      <c r="E221" s="155">
        <v>12590</v>
      </c>
      <c r="F221" s="146">
        <f t="shared" si="10"/>
        <v>3595</v>
      </c>
      <c r="G221" s="159">
        <f t="shared" si="9"/>
        <v>2597</v>
      </c>
      <c r="H221" s="155">
        <v>66</v>
      </c>
    </row>
    <row r="222" spans="1:8">
      <c r="A222" s="126">
        <v>238</v>
      </c>
      <c r="B222" s="59"/>
      <c r="C222" s="65">
        <f t="shared" si="11"/>
        <v>58.23</v>
      </c>
      <c r="D222" s="124"/>
      <c r="E222" s="155">
        <v>12590</v>
      </c>
      <c r="F222" s="146">
        <f t="shared" si="10"/>
        <v>3592</v>
      </c>
      <c r="G222" s="159">
        <f t="shared" si="9"/>
        <v>2595</v>
      </c>
      <c r="H222" s="155">
        <v>66</v>
      </c>
    </row>
    <row r="223" spans="1:8">
      <c r="A223" s="126">
        <v>239</v>
      </c>
      <c r="B223" s="59"/>
      <c r="C223" s="65">
        <f t="shared" si="11"/>
        <v>58.28</v>
      </c>
      <c r="D223" s="124"/>
      <c r="E223" s="155">
        <v>12590</v>
      </c>
      <c r="F223" s="146">
        <f t="shared" si="10"/>
        <v>3589</v>
      </c>
      <c r="G223" s="159">
        <f t="shared" si="9"/>
        <v>2592</v>
      </c>
      <c r="H223" s="155">
        <v>66</v>
      </c>
    </row>
    <row r="224" spans="1:8">
      <c r="A224" s="126">
        <v>240</v>
      </c>
      <c r="B224" s="59"/>
      <c r="C224" s="65">
        <f t="shared" si="11"/>
        <v>58.33</v>
      </c>
      <c r="D224" s="124"/>
      <c r="E224" s="155">
        <v>12590</v>
      </c>
      <c r="F224" s="146">
        <f t="shared" si="10"/>
        <v>3586</v>
      </c>
      <c r="G224" s="159">
        <f t="shared" si="9"/>
        <v>2590</v>
      </c>
      <c r="H224" s="155">
        <v>66</v>
      </c>
    </row>
    <row r="225" spans="1:8">
      <c r="A225" s="126">
        <v>241</v>
      </c>
      <c r="B225" s="59"/>
      <c r="C225" s="65">
        <f t="shared" si="11"/>
        <v>58.39</v>
      </c>
      <c r="D225" s="124"/>
      <c r="E225" s="155">
        <v>12590</v>
      </c>
      <c r="F225" s="146">
        <f t="shared" si="10"/>
        <v>3582</v>
      </c>
      <c r="G225" s="159">
        <f t="shared" si="9"/>
        <v>2587</v>
      </c>
      <c r="H225" s="155">
        <v>66</v>
      </c>
    </row>
    <row r="226" spans="1:8">
      <c r="A226" s="126">
        <v>242</v>
      </c>
      <c r="B226" s="59"/>
      <c r="C226" s="65">
        <f t="shared" si="11"/>
        <v>58.44</v>
      </c>
      <c r="D226" s="124"/>
      <c r="E226" s="155">
        <v>12590</v>
      </c>
      <c r="F226" s="146">
        <f t="shared" si="10"/>
        <v>3579</v>
      </c>
      <c r="G226" s="159">
        <f t="shared" si="9"/>
        <v>2585</v>
      </c>
      <c r="H226" s="155">
        <v>66</v>
      </c>
    </row>
    <row r="227" spans="1:8">
      <c r="A227" s="126">
        <v>243</v>
      </c>
      <c r="B227" s="59"/>
      <c r="C227" s="65">
        <f t="shared" si="11"/>
        <v>58.49</v>
      </c>
      <c r="D227" s="124"/>
      <c r="E227" s="155">
        <v>12590</v>
      </c>
      <c r="F227" s="146">
        <f t="shared" si="10"/>
        <v>3576</v>
      </c>
      <c r="G227" s="159">
        <f t="shared" si="9"/>
        <v>2583</v>
      </c>
      <c r="H227" s="155">
        <v>66</v>
      </c>
    </row>
    <row r="228" spans="1:8">
      <c r="A228" s="126">
        <v>244</v>
      </c>
      <c r="B228" s="59"/>
      <c r="C228" s="65">
        <f t="shared" si="11"/>
        <v>58.54</v>
      </c>
      <c r="D228" s="124"/>
      <c r="E228" s="155">
        <v>12590</v>
      </c>
      <c r="F228" s="146">
        <f t="shared" si="10"/>
        <v>3573</v>
      </c>
      <c r="G228" s="159">
        <f t="shared" si="9"/>
        <v>2581</v>
      </c>
      <c r="H228" s="155">
        <v>66</v>
      </c>
    </row>
    <row r="229" spans="1:8">
      <c r="A229" s="126">
        <v>245</v>
      </c>
      <c r="B229" s="59"/>
      <c r="C229" s="65">
        <f t="shared" si="11"/>
        <v>58.59</v>
      </c>
      <c r="D229" s="124"/>
      <c r="E229" s="155">
        <v>12590</v>
      </c>
      <c r="F229" s="146">
        <f t="shared" si="10"/>
        <v>3570</v>
      </c>
      <c r="G229" s="159">
        <f t="shared" si="9"/>
        <v>2579</v>
      </c>
      <c r="H229" s="155">
        <v>66</v>
      </c>
    </row>
    <row r="230" spans="1:8">
      <c r="A230" s="126">
        <v>246</v>
      </c>
      <c r="B230" s="59"/>
      <c r="C230" s="65">
        <f t="shared" si="11"/>
        <v>58.64</v>
      </c>
      <c r="D230" s="124"/>
      <c r="E230" s="155">
        <v>12590</v>
      </c>
      <c r="F230" s="146">
        <f t="shared" si="10"/>
        <v>3567</v>
      </c>
      <c r="G230" s="159">
        <f t="shared" si="9"/>
        <v>2576</v>
      </c>
      <c r="H230" s="155">
        <v>66</v>
      </c>
    </row>
    <row r="231" spans="1:8">
      <c r="A231" s="126">
        <v>247</v>
      </c>
      <c r="B231" s="59"/>
      <c r="C231" s="65">
        <f t="shared" si="11"/>
        <v>58.69</v>
      </c>
      <c r="D231" s="124"/>
      <c r="E231" s="155">
        <v>12590</v>
      </c>
      <c r="F231" s="146">
        <f t="shared" si="10"/>
        <v>3564</v>
      </c>
      <c r="G231" s="159">
        <f t="shared" si="9"/>
        <v>2574</v>
      </c>
      <c r="H231" s="155">
        <v>66</v>
      </c>
    </row>
    <row r="232" spans="1:8">
      <c r="A232" s="126">
        <v>248</v>
      </c>
      <c r="B232" s="59"/>
      <c r="C232" s="65">
        <f t="shared" si="11"/>
        <v>58.74</v>
      </c>
      <c r="D232" s="124"/>
      <c r="E232" s="155">
        <v>12590</v>
      </c>
      <c r="F232" s="146">
        <f t="shared" si="10"/>
        <v>3561</v>
      </c>
      <c r="G232" s="159">
        <f t="shared" si="9"/>
        <v>2572</v>
      </c>
      <c r="H232" s="155">
        <v>66</v>
      </c>
    </row>
    <row r="233" spans="1:8">
      <c r="A233" s="126">
        <v>249</v>
      </c>
      <c r="B233" s="59"/>
      <c r="C233" s="65">
        <f t="shared" si="11"/>
        <v>58.79</v>
      </c>
      <c r="D233" s="124"/>
      <c r="E233" s="155">
        <v>12590</v>
      </c>
      <c r="F233" s="146">
        <f t="shared" si="10"/>
        <v>3558</v>
      </c>
      <c r="G233" s="159">
        <f t="shared" si="9"/>
        <v>2570</v>
      </c>
      <c r="H233" s="155">
        <v>66</v>
      </c>
    </row>
    <row r="234" spans="1:8">
      <c r="A234" s="126">
        <v>250</v>
      </c>
      <c r="B234" s="59"/>
      <c r="C234" s="65">
        <f t="shared" si="11"/>
        <v>58.85</v>
      </c>
      <c r="D234" s="124"/>
      <c r="E234" s="155">
        <v>12590</v>
      </c>
      <c r="F234" s="146">
        <f t="shared" si="10"/>
        <v>3555</v>
      </c>
      <c r="G234" s="159">
        <f t="shared" si="9"/>
        <v>2567</v>
      </c>
      <c r="H234" s="155">
        <v>66</v>
      </c>
    </row>
    <row r="235" spans="1:8">
      <c r="A235" s="126">
        <v>251</v>
      </c>
      <c r="B235" s="59"/>
      <c r="C235" s="65">
        <f t="shared" si="11"/>
        <v>58.9</v>
      </c>
      <c r="D235" s="124"/>
      <c r="E235" s="155">
        <v>12590</v>
      </c>
      <c r="F235" s="146">
        <f t="shared" si="10"/>
        <v>3552</v>
      </c>
      <c r="G235" s="159">
        <f t="shared" si="9"/>
        <v>2565</v>
      </c>
      <c r="H235" s="155">
        <v>66</v>
      </c>
    </row>
    <row r="236" spans="1:8">
      <c r="A236" s="126">
        <v>252</v>
      </c>
      <c r="B236" s="59"/>
      <c r="C236" s="65">
        <f t="shared" si="11"/>
        <v>58.95</v>
      </c>
      <c r="D236" s="124"/>
      <c r="E236" s="155">
        <v>12590</v>
      </c>
      <c r="F236" s="146">
        <f t="shared" si="10"/>
        <v>3549</v>
      </c>
      <c r="G236" s="159">
        <f t="shared" si="9"/>
        <v>2563</v>
      </c>
      <c r="H236" s="155">
        <v>66</v>
      </c>
    </row>
    <row r="237" spans="1:8">
      <c r="A237" s="126">
        <v>253</v>
      </c>
      <c r="B237" s="59"/>
      <c r="C237" s="65">
        <f t="shared" si="11"/>
        <v>59</v>
      </c>
      <c r="D237" s="124"/>
      <c r="E237" s="155">
        <v>12590</v>
      </c>
      <c r="F237" s="146">
        <f t="shared" si="10"/>
        <v>3546</v>
      </c>
      <c r="G237" s="159">
        <f t="shared" si="9"/>
        <v>2561</v>
      </c>
      <c r="H237" s="155">
        <v>66</v>
      </c>
    </row>
    <row r="238" spans="1:8">
      <c r="A238" s="126">
        <v>254</v>
      </c>
      <c r="B238" s="59"/>
      <c r="C238" s="65">
        <f t="shared" si="11"/>
        <v>59.04</v>
      </c>
      <c r="D238" s="124"/>
      <c r="E238" s="155">
        <v>12590</v>
      </c>
      <c r="F238" s="146">
        <f t="shared" si="10"/>
        <v>3543</v>
      </c>
      <c r="G238" s="159">
        <f t="shared" si="9"/>
        <v>2559</v>
      </c>
      <c r="H238" s="155">
        <v>66</v>
      </c>
    </row>
    <row r="239" spans="1:8">
      <c r="A239" s="126">
        <v>255</v>
      </c>
      <c r="B239" s="59"/>
      <c r="C239" s="65">
        <f t="shared" si="11"/>
        <v>59.09</v>
      </c>
      <c r="D239" s="124"/>
      <c r="E239" s="155">
        <v>12590</v>
      </c>
      <c r="F239" s="146">
        <f t="shared" si="10"/>
        <v>3540</v>
      </c>
      <c r="G239" s="159">
        <f t="shared" si="9"/>
        <v>2557</v>
      </c>
      <c r="H239" s="155">
        <v>66</v>
      </c>
    </row>
    <row r="240" spans="1:8">
      <c r="A240" s="126">
        <v>256</v>
      </c>
      <c r="B240" s="59"/>
      <c r="C240" s="65">
        <f t="shared" si="11"/>
        <v>59.14</v>
      </c>
      <c r="D240" s="124"/>
      <c r="E240" s="155">
        <v>12590</v>
      </c>
      <c r="F240" s="146">
        <f t="shared" si="10"/>
        <v>3537</v>
      </c>
      <c r="G240" s="159">
        <f t="shared" si="9"/>
        <v>2555</v>
      </c>
      <c r="H240" s="155">
        <v>66</v>
      </c>
    </row>
    <row r="241" spans="1:8">
      <c r="A241" s="126">
        <v>257</v>
      </c>
      <c r="B241" s="59"/>
      <c r="C241" s="65">
        <f t="shared" si="11"/>
        <v>59.19</v>
      </c>
      <c r="D241" s="124"/>
      <c r="E241" s="155">
        <v>12590</v>
      </c>
      <c r="F241" s="146">
        <f t="shared" si="10"/>
        <v>3535</v>
      </c>
      <c r="G241" s="159">
        <f t="shared" si="9"/>
        <v>2552</v>
      </c>
      <c r="H241" s="155">
        <v>66</v>
      </c>
    </row>
    <row r="242" spans="1:8">
      <c r="A242" s="126">
        <v>258</v>
      </c>
      <c r="B242" s="59"/>
      <c r="C242" s="65">
        <f t="shared" si="11"/>
        <v>59.24</v>
      </c>
      <c r="D242" s="124"/>
      <c r="E242" s="155">
        <v>12590</v>
      </c>
      <c r="F242" s="146">
        <f t="shared" si="10"/>
        <v>3532</v>
      </c>
      <c r="G242" s="159">
        <f t="shared" si="9"/>
        <v>2550</v>
      </c>
      <c r="H242" s="155">
        <v>66</v>
      </c>
    </row>
    <row r="243" spans="1:8">
      <c r="A243" s="126">
        <v>259</v>
      </c>
      <c r="B243" s="59"/>
      <c r="C243" s="65">
        <f t="shared" si="11"/>
        <v>59.29</v>
      </c>
      <c r="D243" s="124"/>
      <c r="E243" s="155">
        <v>12590</v>
      </c>
      <c r="F243" s="146">
        <f t="shared" si="10"/>
        <v>3529</v>
      </c>
      <c r="G243" s="159">
        <f t="shared" si="9"/>
        <v>2548</v>
      </c>
      <c r="H243" s="155">
        <v>66</v>
      </c>
    </row>
    <row r="244" spans="1:8">
      <c r="A244" s="126">
        <v>260</v>
      </c>
      <c r="B244" s="59"/>
      <c r="C244" s="65">
        <f t="shared" si="11"/>
        <v>59.34</v>
      </c>
      <c r="D244" s="124"/>
      <c r="E244" s="155">
        <v>12590</v>
      </c>
      <c r="F244" s="146">
        <f t="shared" si="10"/>
        <v>3526</v>
      </c>
      <c r="G244" s="159">
        <f t="shared" si="9"/>
        <v>2546</v>
      </c>
      <c r="H244" s="155">
        <v>66</v>
      </c>
    </row>
    <row r="245" spans="1:8">
      <c r="A245" s="126">
        <v>261</v>
      </c>
      <c r="B245" s="59"/>
      <c r="C245" s="65">
        <f t="shared" si="11"/>
        <v>59.39</v>
      </c>
      <c r="D245" s="124"/>
      <c r="E245" s="155">
        <v>12590</v>
      </c>
      <c r="F245" s="146">
        <f t="shared" si="10"/>
        <v>3523</v>
      </c>
      <c r="G245" s="159">
        <f t="shared" si="9"/>
        <v>2544</v>
      </c>
      <c r="H245" s="155">
        <v>66</v>
      </c>
    </row>
    <row r="246" spans="1:8">
      <c r="A246" s="126">
        <v>262</v>
      </c>
      <c r="B246" s="59"/>
      <c r="C246" s="65">
        <f t="shared" si="11"/>
        <v>59.44</v>
      </c>
      <c r="D246" s="124"/>
      <c r="E246" s="155">
        <v>12590</v>
      </c>
      <c r="F246" s="146">
        <f t="shared" si="10"/>
        <v>3520</v>
      </c>
      <c r="G246" s="159">
        <f t="shared" si="9"/>
        <v>2542</v>
      </c>
      <c r="H246" s="155">
        <v>66</v>
      </c>
    </row>
    <row r="247" spans="1:8">
      <c r="A247" s="126">
        <v>263</v>
      </c>
      <c r="B247" s="59"/>
      <c r="C247" s="65">
        <f t="shared" si="11"/>
        <v>59.48</v>
      </c>
      <c r="D247" s="124"/>
      <c r="E247" s="155">
        <v>12590</v>
      </c>
      <c r="F247" s="146">
        <f t="shared" si="10"/>
        <v>3518</v>
      </c>
      <c r="G247" s="159">
        <f t="shared" si="9"/>
        <v>2540</v>
      </c>
      <c r="H247" s="155">
        <v>66</v>
      </c>
    </row>
    <row r="248" spans="1:8">
      <c r="A248" s="126">
        <v>264</v>
      </c>
      <c r="B248" s="59"/>
      <c r="C248" s="65">
        <f t="shared" si="11"/>
        <v>59.53</v>
      </c>
      <c r="D248" s="124"/>
      <c r="E248" s="155">
        <v>12590</v>
      </c>
      <c r="F248" s="146">
        <f t="shared" si="10"/>
        <v>3515</v>
      </c>
      <c r="G248" s="159">
        <f t="shared" si="9"/>
        <v>2538</v>
      </c>
      <c r="H248" s="155">
        <v>66</v>
      </c>
    </row>
    <row r="249" spans="1:8">
      <c r="A249" s="126">
        <v>265</v>
      </c>
      <c r="B249" s="59"/>
      <c r="C249" s="65">
        <f t="shared" si="11"/>
        <v>59.58</v>
      </c>
      <c r="D249" s="124"/>
      <c r="E249" s="155">
        <v>12590</v>
      </c>
      <c r="F249" s="146">
        <f t="shared" si="10"/>
        <v>3512</v>
      </c>
      <c r="G249" s="159">
        <f t="shared" si="9"/>
        <v>2536</v>
      </c>
      <c r="H249" s="155">
        <v>66</v>
      </c>
    </row>
    <row r="250" spans="1:8">
      <c r="A250" s="126">
        <v>266</v>
      </c>
      <c r="B250" s="59"/>
      <c r="C250" s="65">
        <f t="shared" si="11"/>
        <v>59.63</v>
      </c>
      <c r="D250" s="124"/>
      <c r="E250" s="155">
        <v>12590</v>
      </c>
      <c r="F250" s="146">
        <f t="shared" si="10"/>
        <v>3509</v>
      </c>
      <c r="G250" s="159">
        <f t="shared" si="9"/>
        <v>2534</v>
      </c>
      <c r="H250" s="155">
        <v>66</v>
      </c>
    </row>
    <row r="251" spans="1:8">
      <c r="A251" s="126">
        <v>267</v>
      </c>
      <c r="B251" s="59"/>
      <c r="C251" s="65">
        <f t="shared" si="11"/>
        <v>59.68</v>
      </c>
      <c r="D251" s="124"/>
      <c r="E251" s="155">
        <v>12590</v>
      </c>
      <c r="F251" s="146">
        <f t="shared" si="10"/>
        <v>3506</v>
      </c>
      <c r="G251" s="159">
        <f t="shared" si="9"/>
        <v>2532</v>
      </c>
      <c r="H251" s="155">
        <v>66</v>
      </c>
    </row>
    <row r="252" spans="1:8">
      <c r="A252" s="126">
        <v>268</v>
      </c>
      <c r="B252" s="59"/>
      <c r="C252" s="65">
        <f t="shared" si="11"/>
        <v>59.72</v>
      </c>
      <c r="D252" s="124"/>
      <c r="E252" s="155">
        <v>12590</v>
      </c>
      <c r="F252" s="146">
        <f t="shared" si="10"/>
        <v>3504</v>
      </c>
      <c r="G252" s="159">
        <f t="shared" si="9"/>
        <v>2530</v>
      </c>
      <c r="H252" s="155">
        <v>66</v>
      </c>
    </row>
    <row r="253" spans="1:8">
      <c r="A253" s="126">
        <v>269</v>
      </c>
      <c r="B253" s="59"/>
      <c r="C253" s="65">
        <f t="shared" si="11"/>
        <v>59.77</v>
      </c>
      <c r="D253" s="124"/>
      <c r="E253" s="155">
        <v>12590</v>
      </c>
      <c r="F253" s="146">
        <f t="shared" si="10"/>
        <v>3501</v>
      </c>
      <c r="G253" s="159">
        <f t="shared" si="9"/>
        <v>2528</v>
      </c>
      <c r="H253" s="155">
        <v>66</v>
      </c>
    </row>
    <row r="254" spans="1:8">
      <c r="A254" s="126">
        <v>270</v>
      </c>
      <c r="B254" s="59"/>
      <c r="C254" s="65">
        <f t="shared" si="11"/>
        <v>59.82</v>
      </c>
      <c r="D254" s="124"/>
      <c r="E254" s="155">
        <v>12590</v>
      </c>
      <c r="F254" s="146">
        <f t="shared" si="10"/>
        <v>3498</v>
      </c>
      <c r="G254" s="159">
        <f t="shared" si="9"/>
        <v>2526</v>
      </c>
      <c r="H254" s="155">
        <v>66</v>
      </c>
    </row>
    <row r="255" spans="1:8">
      <c r="A255" s="126">
        <v>271</v>
      </c>
      <c r="B255" s="59"/>
      <c r="C255" s="65">
        <f t="shared" si="11"/>
        <v>59.86</v>
      </c>
      <c r="D255" s="124"/>
      <c r="E255" s="155">
        <v>12590</v>
      </c>
      <c r="F255" s="146">
        <f t="shared" si="10"/>
        <v>3496</v>
      </c>
      <c r="G255" s="159">
        <f t="shared" si="9"/>
        <v>2524</v>
      </c>
      <c r="H255" s="155">
        <v>66</v>
      </c>
    </row>
    <row r="256" spans="1:8">
      <c r="A256" s="126">
        <v>272</v>
      </c>
      <c r="B256" s="59"/>
      <c r="C256" s="65">
        <f t="shared" si="11"/>
        <v>59.91</v>
      </c>
      <c r="D256" s="124"/>
      <c r="E256" s="155">
        <v>12590</v>
      </c>
      <c r="F256" s="146">
        <f t="shared" si="10"/>
        <v>3493</v>
      </c>
      <c r="G256" s="159">
        <f t="shared" si="9"/>
        <v>2522</v>
      </c>
      <c r="H256" s="155">
        <v>66</v>
      </c>
    </row>
    <row r="257" spans="1:8">
      <c r="A257" s="126">
        <v>273</v>
      </c>
      <c r="B257" s="59"/>
      <c r="C257" s="65">
        <f t="shared" si="11"/>
        <v>59.96</v>
      </c>
      <c r="D257" s="124"/>
      <c r="E257" s="155">
        <v>12590</v>
      </c>
      <c r="F257" s="146">
        <f t="shared" si="10"/>
        <v>3490</v>
      </c>
      <c r="G257" s="159">
        <f t="shared" si="9"/>
        <v>2520</v>
      </c>
      <c r="H257" s="155">
        <v>66</v>
      </c>
    </row>
    <row r="258" spans="1:8">
      <c r="A258" s="126">
        <v>274</v>
      </c>
      <c r="B258" s="59"/>
      <c r="C258" s="65">
        <f t="shared" si="11"/>
        <v>60</v>
      </c>
      <c r="D258" s="124"/>
      <c r="E258" s="155">
        <v>12590</v>
      </c>
      <c r="F258" s="146">
        <f t="shared" si="10"/>
        <v>3488</v>
      </c>
      <c r="G258" s="159">
        <f t="shared" si="9"/>
        <v>2518</v>
      </c>
      <c r="H258" s="155">
        <v>66</v>
      </c>
    </row>
    <row r="259" spans="1:8">
      <c r="A259" s="126">
        <v>275</v>
      </c>
      <c r="B259" s="59"/>
      <c r="C259" s="65">
        <f t="shared" si="11"/>
        <v>60.05</v>
      </c>
      <c r="D259" s="124"/>
      <c r="E259" s="155">
        <v>12590</v>
      </c>
      <c r="F259" s="146">
        <f t="shared" si="10"/>
        <v>3485</v>
      </c>
      <c r="G259" s="159">
        <f t="shared" si="9"/>
        <v>2516</v>
      </c>
      <c r="H259" s="155">
        <v>66</v>
      </c>
    </row>
    <row r="260" spans="1:8">
      <c r="A260" s="126">
        <v>276</v>
      </c>
      <c r="B260" s="59"/>
      <c r="C260" s="65">
        <f t="shared" si="11"/>
        <v>60.1</v>
      </c>
      <c r="D260" s="124"/>
      <c r="E260" s="155">
        <v>12590</v>
      </c>
      <c r="F260" s="146">
        <f t="shared" si="10"/>
        <v>3482</v>
      </c>
      <c r="G260" s="159">
        <f t="shared" si="9"/>
        <v>2514</v>
      </c>
      <c r="H260" s="155">
        <v>66</v>
      </c>
    </row>
    <row r="261" spans="1:8">
      <c r="A261" s="126">
        <v>277</v>
      </c>
      <c r="B261" s="59"/>
      <c r="C261" s="65">
        <f t="shared" si="11"/>
        <v>60.14</v>
      </c>
      <c r="D261" s="124"/>
      <c r="E261" s="155">
        <v>12590</v>
      </c>
      <c r="F261" s="146">
        <f t="shared" si="10"/>
        <v>3480</v>
      </c>
      <c r="G261" s="159">
        <f t="shared" si="9"/>
        <v>2512</v>
      </c>
      <c r="H261" s="155">
        <v>66</v>
      </c>
    </row>
    <row r="262" spans="1:8">
      <c r="A262" s="126">
        <v>278</v>
      </c>
      <c r="B262" s="59"/>
      <c r="C262" s="65">
        <f t="shared" si="11"/>
        <v>60.19</v>
      </c>
      <c r="D262" s="124"/>
      <c r="E262" s="155">
        <v>12590</v>
      </c>
      <c r="F262" s="146">
        <f t="shared" si="10"/>
        <v>3477</v>
      </c>
      <c r="G262" s="159">
        <f t="shared" si="9"/>
        <v>2510</v>
      </c>
      <c r="H262" s="155">
        <v>66</v>
      </c>
    </row>
    <row r="263" spans="1:8">
      <c r="A263" s="126">
        <v>279</v>
      </c>
      <c r="B263" s="59"/>
      <c r="C263" s="65">
        <f t="shared" si="11"/>
        <v>60.23</v>
      </c>
      <c r="D263" s="124"/>
      <c r="E263" s="155">
        <v>12590</v>
      </c>
      <c r="F263" s="146">
        <f t="shared" si="10"/>
        <v>3475</v>
      </c>
      <c r="G263" s="159">
        <f t="shared" si="9"/>
        <v>2508</v>
      </c>
      <c r="H263" s="155">
        <v>66</v>
      </c>
    </row>
    <row r="264" spans="1:8">
      <c r="A264" s="126">
        <v>280</v>
      </c>
      <c r="B264" s="59"/>
      <c r="C264" s="65">
        <f t="shared" si="11"/>
        <v>60.28</v>
      </c>
      <c r="D264" s="124"/>
      <c r="E264" s="155">
        <v>12590</v>
      </c>
      <c r="F264" s="146">
        <f t="shared" si="10"/>
        <v>3472</v>
      </c>
      <c r="G264" s="159">
        <f t="shared" si="9"/>
        <v>2506</v>
      </c>
      <c r="H264" s="155">
        <v>66</v>
      </c>
    </row>
    <row r="265" spans="1:8">
      <c r="A265" s="126">
        <v>281</v>
      </c>
      <c r="B265" s="59"/>
      <c r="C265" s="65">
        <f t="shared" si="11"/>
        <v>60.33</v>
      </c>
      <c r="D265" s="124"/>
      <c r="E265" s="155">
        <v>12590</v>
      </c>
      <c r="F265" s="146">
        <f t="shared" si="10"/>
        <v>3469</v>
      </c>
      <c r="G265" s="159">
        <f t="shared" si="9"/>
        <v>2504</v>
      </c>
      <c r="H265" s="155">
        <v>66</v>
      </c>
    </row>
    <row r="266" spans="1:8">
      <c r="A266" s="126">
        <v>282</v>
      </c>
      <c r="B266" s="59"/>
      <c r="C266" s="65">
        <f t="shared" si="11"/>
        <v>60.37</v>
      </c>
      <c r="D266" s="124"/>
      <c r="E266" s="155">
        <v>12590</v>
      </c>
      <c r="F266" s="146">
        <f t="shared" si="10"/>
        <v>3467</v>
      </c>
      <c r="G266" s="159">
        <f t="shared" si="9"/>
        <v>2503</v>
      </c>
      <c r="H266" s="155">
        <v>66</v>
      </c>
    </row>
    <row r="267" spans="1:8">
      <c r="A267" s="126">
        <v>283</v>
      </c>
      <c r="B267" s="59"/>
      <c r="C267" s="65">
        <f t="shared" si="11"/>
        <v>60.42</v>
      </c>
      <c r="D267" s="124"/>
      <c r="E267" s="155">
        <v>12590</v>
      </c>
      <c r="F267" s="146">
        <f t="shared" si="10"/>
        <v>3464</v>
      </c>
      <c r="G267" s="159">
        <f t="shared" si="9"/>
        <v>2500</v>
      </c>
      <c r="H267" s="155">
        <v>66</v>
      </c>
    </row>
    <row r="268" spans="1:8">
      <c r="A268" s="126">
        <v>284</v>
      </c>
      <c r="B268" s="59"/>
      <c r="C268" s="65">
        <f t="shared" si="11"/>
        <v>60.46</v>
      </c>
      <c r="D268" s="124"/>
      <c r="E268" s="155">
        <v>12590</v>
      </c>
      <c r="F268" s="146">
        <f t="shared" si="10"/>
        <v>3462</v>
      </c>
      <c r="G268" s="159">
        <f t="shared" si="9"/>
        <v>2499</v>
      </c>
      <c r="H268" s="155">
        <v>66</v>
      </c>
    </row>
    <row r="269" spans="1:8">
      <c r="A269" s="126">
        <v>285</v>
      </c>
      <c r="B269" s="59"/>
      <c r="C269" s="65">
        <f t="shared" si="11"/>
        <v>60.51</v>
      </c>
      <c r="D269" s="124"/>
      <c r="E269" s="155">
        <v>12590</v>
      </c>
      <c r="F269" s="146">
        <f t="shared" si="10"/>
        <v>3459</v>
      </c>
      <c r="G269" s="159">
        <f t="shared" ref="G269:G332" si="12">ROUND(12*(1/C269*E269),0)</f>
        <v>2497</v>
      </c>
      <c r="H269" s="155">
        <v>66</v>
      </c>
    </row>
    <row r="270" spans="1:8">
      <c r="A270" s="126">
        <v>286</v>
      </c>
      <c r="B270" s="59"/>
      <c r="C270" s="65">
        <f t="shared" si="11"/>
        <v>60.55</v>
      </c>
      <c r="D270" s="124"/>
      <c r="E270" s="155">
        <v>12590</v>
      </c>
      <c r="F270" s="146">
        <f t="shared" ref="F270:F333" si="13">ROUND(12*1.3589*(1/C270*E270)+H270,0)</f>
        <v>3457</v>
      </c>
      <c r="G270" s="159">
        <f t="shared" si="12"/>
        <v>2495</v>
      </c>
      <c r="H270" s="155">
        <v>66</v>
      </c>
    </row>
    <row r="271" spans="1:8">
      <c r="A271" s="126">
        <v>287</v>
      </c>
      <c r="B271" s="59"/>
      <c r="C271" s="65">
        <f t="shared" ref="C271:C334" si="14">ROUND(10.899*LN(A271)+A271/150-3,2)</f>
        <v>60.6</v>
      </c>
      <c r="D271" s="124"/>
      <c r="E271" s="155">
        <v>12590</v>
      </c>
      <c r="F271" s="146">
        <f t="shared" si="13"/>
        <v>3454</v>
      </c>
      <c r="G271" s="159">
        <f t="shared" si="12"/>
        <v>2493</v>
      </c>
      <c r="H271" s="155">
        <v>66</v>
      </c>
    </row>
    <row r="272" spans="1:8">
      <c r="A272" s="126">
        <v>288</v>
      </c>
      <c r="B272" s="59"/>
      <c r="C272" s="65">
        <f t="shared" si="14"/>
        <v>60.64</v>
      </c>
      <c r="D272" s="124"/>
      <c r="E272" s="155">
        <v>12590</v>
      </c>
      <c r="F272" s="146">
        <f t="shared" si="13"/>
        <v>3452</v>
      </c>
      <c r="G272" s="159">
        <f t="shared" si="12"/>
        <v>2491</v>
      </c>
      <c r="H272" s="155">
        <v>66</v>
      </c>
    </row>
    <row r="273" spans="1:8">
      <c r="A273" s="126">
        <v>289</v>
      </c>
      <c r="B273" s="59"/>
      <c r="C273" s="65">
        <f t="shared" si="14"/>
        <v>60.69</v>
      </c>
      <c r="D273" s="124"/>
      <c r="E273" s="155">
        <v>12590</v>
      </c>
      <c r="F273" s="146">
        <f t="shared" si="13"/>
        <v>3449</v>
      </c>
      <c r="G273" s="159">
        <f t="shared" si="12"/>
        <v>2489</v>
      </c>
      <c r="H273" s="155">
        <v>66</v>
      </c>
    </row>
    <row r="274" spans="1:8">
      <c r="A274" s="126">
        <v>290</v>
      </c>
      <c r="B274" s="59"/>
      <c r="C274" s="65">
        <f t="shared" si="14"/>
        <v>60.73</v>
      </c>
      <c r="D274" s="124"/>
      <c r="E274" s="155">
        <v>12590</v>
      </c>
      <c r="F274" s="146">
        <f t="shared" si="13"/>
        <v>3447</v>
      </c>
      <c r="G274" s="159">
        <f t="shared" si="12"/>
        <v>2488</v>
      </c>
      <c r="H274" s="155">
        <v>66</v>
      </c>
    </row>
    <row r="275" spans="1:8">
      <c r="A275" s="126">
        <v>291</v>
      </c>
      <c r="B275" s="59"/>
      <c r="C275" s="65">
        <f t="shared" si="14"/>
        <v>60.77</v>
      </c>
      <c r="D275" s="124"/>
      <c r="E275" s="155">
        <v>12590</v>
      </c>
      <c r="F275" s="146">
        <f t="shared" si="13"/>
        <v>3444</v>
      </c>
      <c r="G275" s="159">
        <f t="shared" si="12"/>
        <v>2486</v>
      </c>
      <c r="H275" s="155">
        <v>66</v>
      </c>
    </row>
    <row r="276" spans="1:8">
      <c r="A276" s="126">
        <v>292</v>
      </c>
      <c r="B276" s="59"/>
      <c r="C276" s="65">
        <f t="shared" si="14"/>
        <v>60.82</v>
      </c>
      <c r="D276" s="124"/>
      <c r="E276" s="155">
        <v>12590</v>
      </c>
      <c r="F276" s="146">
        <f t="shared" si="13"/>
        <v>3442</v>
      </c>
      <c r="G276" s="159">
        <f t="shared" si="12"/>
        <v>2484</v>
      </c>
      <c r="H276" s="155">
        <v>66</v>
      </c>
    </row>
    <row r="277" spans="1:8">
      <c r="A277" s="126">
        <v>293</v>
      </c>
      <c r="B277" s="59"/>
      <c r="C277" s="65">
        <f t="shared" si="14"/>
        <v>60.86</v>
      </c>
      <c r="D277" s="124"/>
      <c r="E277" s="155">
        <v>12590</v>
      </c>
      <c r="F277" s="146">
        <f t="shared" si="13"/>
        <v>3439</v>
      </c>
      <c r="G277" s="159">
        <f t="shared" si="12"/>
        <v>2482</v>
      </c>
      <c r="H277" s="155">
        <v>66</v>
      </c>
    </row>
    <row r="278" spans="1:8">
      <c r="A278" s="126">
        <v>294</v>
      </c>
      <c r="B278" s="59"/>
      <c r="C278" s="65">
        <f t="shared" si="14"/>
        <v>60.91</v>
      </c>
      <c r="D278" s="124"/>
      <c r="E278" s="155">
        <v>12590</v>
      </c>
      <c r="F278" s="146">
        <f t="shared" si="13"/>
        <v>3437</v>
      </c>
      <c r="G278" s="159">
        <f t="shared" si="12"/>
        <v>2480</v>
      </c>
      <c r="H278" s="155">
        <v>66</v>
      </c>
    </row>
    <row r="279" spans="1:8">
      <c r="A279" s="126">
        <v>295</v>
      </c>
      <c r="B279" s="59"/>
      <c r="C279" s="65">
        <f t="shared" si="14"/>
        <v>60.95</v>
      </c>
      <c r="D279" s="124"/>
      <c r="E279" s="155">
        <v>12590</v>
      </c>
      <c r="F279" s="146">
        <f t="shared" si="13"/>
        <v>3434</v>
      </c>
      <c r="G279" s="159">
        <f t="shared" si="12"/>
        <v>2479</v>
      </c>
      <c r="H279" s="155">
        <v>66</v>
      </c>
    </row>
    <row r="280" spans="1:8">
      <c r="A280" s="126">
        <v>296</v>
      </c>
      <c r="B280" s="59"/>
      <c r="C280" s="65">
        <f t="shared" si="14"/>
        <v>60.99</v>
      </c>
      <c r="D280" s="124"/>
      <c r="E280" s="155">
        <v>12590</v>
      </c>
      <c r="F280" s="146">
        <f t="shared" si="13"/>
        <v>3432</v>
      </c>
      <c r="G280" s="159">
        <f t="shared" si="12"/>
        <v>2477</v>
      </c>
      <c r="H280" s="155">
        <v>66</v>
      </c>
    </row>
    <row r="281" spans="1:8">
      <c r="A281" s="126">
        <v>297</v>
      </c>
      <c r="B281" s="59"/>
      <c r="C281" s="65">
        <f t="shared" si="14"/>
        <v>61.04</v>
      </c>
      <c r="D281" s="124"/>
      <c r="E281" s="155">
        <v>12590</v>
      </c>
      <c r="F281" s="146">
        <f t="shared" si="13"/>
        <v>3429</v>
      </c>
      <c r="G281" s="159">
        <f t="shared" si="12"/>
        <v>2475</v>
      </c>
      <c r="H281" s="155">
        <v>66</v>
      </c>
    </row>
    <row r="282" spans="1:8">
      <c r="A282" s="126">
        <v>298</v>
      </c>
      <c r="B282" s="59"/>
      <c r="C282" s="65">
        <f t="shared" si="14"/>
        <v>61.08</v>
      </c>
      <c r="D282" s="124"/>
      <c r="E282" s="155">
        <v>12590</v>
      </c>
      <c r="F282" s="146">
        <f t="shared" si="13"/>
        <v>3427</v>
      </c>
      <c r="G282" s="159">
        <f t="shared" si="12"/>
        <v>2473</v>
      </c>
      <c r="H282" s="155">
        <v>66</v>
      </c>
    </row>
    <row r="283" spans="1:8">
      <c r="A283" s="126">
        <v>299</v>
      </c>
      <c r="B283" s="59"/>
      <c r="C283" s="65">
        <f t="shared" si="14"/>
        <v>61.12</v>
      </c>
      <c r="D283" s="124"/>
      <c r="E283" s="155">
        <v>12590</v>
      </c>
      <c r="F283" s="146">
        <f t="shared" si="13"/>
        <v>3425</v>
      </c>
      <c r="G283" s="159">
        <f t="shared" si="12"/>
        <v>2472</v>
      </c>
      <c r="H283" s="155">
        <v>66</v>
      </c>
    </row>
    <row r="284" spans="1:8">
      <c r="A284" s="126">
        <v>300</v>
      </c>
      <c r="B284" s="59"/>
      <c r="C284" s="65">
        <f t="shared" si="14"/>
        <v>61.17</v>
      </c>
      <c r="D284" s="124"/>
      <c r="E284" s="155">
        <v>12590</v>
      </c>
      <c r="F284" s="146">
        <f t="shared" si="13"/>
        <v>3422</v>
      </c>
      <c r="G284" s="159">
        <f t="shared" si="12"/>
        <v>2470</v>
      </c>
      <c r="H284" s="155">
        <v>66</v>
      </c>
    </row>
    <row r="285" spans="1:8">
      <c r="A285" s="126">
        <v>301</v>
      </c>
      <c r="B285" s="59"/>
      <c r="C285" s="65">
        <f t="shared" si="14"/>
        <v>61.21</v>
      </c>
      <c r="D285" s="124"/>
      <c r="E285" s="155">
        <v>12590</v>
      </c>
      <c r="F285" s="146">
        <f t="shared" si="13"/>
        <v>3420</v>
      </c>
      <c r="G285" s="159">
        <f t="shared" si="12"/>
        <v>2468</v>
      </c>
      <c r="H285" s="155">
        <v>66</v>
      </c>
    </row>
    <row r="286" spans="1:8">
      <c r="A286" s="126">
        <v>302</v>
      </c>
      <c r="B286" s="59"/>
      <c r="C286" s="65">
        <f t="shared" si="14"/>
        <v>61.25</v>
      </c>
      <c r="D286" s="124"/>
      <c r="E286" s="155">
        <v>12590</v>
      </c>
      <c r="F286" s="146">
        <f t="shared" si="13"/>
        <v>3418</v>
      </c>
      <c r="G286" s="159">
        <f t="shared" si="12"/>
        <v>2467</v>
      </c>
      <c r="H286" s="155">
        <v>66</v>
      </c>
    </row>
    <row r="287" spans="1:8">
      <c r="A287" s="126">
        <v>303</v>
      </c>
      <c r="B287" s="59"/>
      <c r="C287" s="65">
        <f t="shared" si="14"/>
        <v>61.29</v>
      </c>
      <c r="D287" s="124"/>
      <c r="E287" s="155">
        <v>12590</v>
      </c>
      <c r="F287" s="146">
        <f t="shared" si="13"/>
        <v>3416</v>
      </c>
      <c r="G287" s="159">
        <f t="shared" si="12"/>
        <v>2465</v>
      </c>
      <c r="H287" s="155">
        <v>66</v>
      </c>
    </row>
    <row r="288" spans="1:8">
      <c r="A288" s="126">
        <v>304</v>
      </c>
      <c r="B288" s="59"/>
      <c r="C288" s="65">
        <f t="shared" si="14"/>
        <v>61.34</v>
      </c>
      <c r="D288" s="124"/>
      <c r="E288" s="155">
        <v>12590</v>
      </c>
      <c r="F288" s="146">
        <f t="shared" si="13"/>
        <v>3413</v>
      </c>
      <c r="G288" s="159">
        <f t="shared" si="12"/>
        <v>2463</v>
      </c>
      <c r="H288" s="155">
        <v>66</v>
      </c>
    </row>
    <row r="289" spans="1:8">
      <c r="A289" s="126">
        <v>305</v>
      </c>
      <c r="B289" s="59"/>
      <c r="C289" s="65">
        <f t="shared" si="14"/>
        <v>61.38</v>
      </c>
      <c r="D289" s="124"/>
      <c r="E289" s="155">
        <v>12590</v>
      </c>
      <c r="F289" s="146">
        <f t="shared" si="13"/>
        <v>3411</v>
      </c>
      <c r="G289" s="159">
        <f t="shared" si="12"/>
        <v>2461</v>
      </c>
      <c r="H289" s="155">
        <v>66</v>
      </c>
    </row>
    <row r="290" spans="1:8">
      <c r="A290" s="126">
        <v>306</v>
      </c>
      <c r="B290" s="59"/>
      <c r="C290" s="65">
        <f t="shared" si="14"/>
        <v>61.42</v>
      </c>
      <c r="D290" s="124"/>
      <c r="E290" s="155">
        <v>12590</v>
      </c>
      <c r="F290" s="146">
        <f t="shared" si="13"/>
        <v>3409</v>
      </c>
      <c r="G290" s="159">
        <f t="shared" si="12"/>
        <v>2460</v>
      </c>
      <c r="H290" s="155">
        <v>66</v>
      </c>
    </row>
    <row r="291" spans="1:8">
      <c r="A291" s="126">
        <v>307</v>
      </c>
      <c r="B291" s="59"/>
      <c r="C291" s="65">
        <f t="shared" si="14"/>
        <v>61.46</v>
      </c>
      <c r="D291" s="124"/>
      <c r="E291" s="155">
        <v>12590</v>
      </c>
      <c r="F291" s="146">
        <f t="shared" si="13"/>
        <v>3406</v>
      </c>
      <c r="G291" s="159">
        <f t="shared" si="12"/>
        <v>2458</v>
      </c>
      <c r="H291" s="155">
        <v>66</v>
      </c>
    </row>
    <row r="292" spans="1:8">
      <c r="A292" s="126">
        <v>308</v>
      </c>
      <c r="B292" s="59"/>
      <c r="C292" s="65">
        <f t="shared" si="14"/>
        <v>61.51</v>
      </c>
      <c r="D292" s="124"/>
      <c r="E292" s="155">
        <v>12590</v>
      </c>
      <c r="F292" s="146">
        <f t="shared" si="13"/>
        <v>3404</v>
      </c>
      <c r="G292" s="159">
        <f t="shared" si="12"/>
        <v>2456</v>
      </c>
      <c r="H292" s="155">
        <v>66</v>
      </c>
    </row>
    <row r="293" spans="1:8">
      <c r="A293" s="126">
        <v>309</v>
      </c>
      <c r="B293" s="59"/>
      <c r="C293" s="65">
        <f t="shared" si="14"/>
        <v>61.55</v>
      </c>
      <c r="D293" s="124"/>
      <c r="E293" s="155">
        <v>12590</v>
      </c>
      <c r="F293" s="146">
        <f t="shared" si="13"/>
        <v>3402</v>
      </c>
      <c r="G293" s="159">
        <f t="shared" si="12"/>
        <v>2455</v>
      </c>
      <c r="H293" s="155">
        <v>66</v>
      </c>
    </row>
    <row r="294" spans="1:8">
      <c r="A294" s="126">
        <v>310</v>
      </c>
      <c r="B294" s="59"/>
      <c r="C294" s="65">
        <f t="shared" si="14"/>
        <v>61.59</v>
      </c>
      <c r="D294" s="124"/>
      <c r="E294" s="155">
        <v>12590</v>
      </c>
      <c r="F294" s="146">
        <f t="shared" si="13"/>
        <v>3399</v>
      </c>
      <c r="G294" s="159">
        <f t="shared" si="12"/>
        <v>2453</v>
      </c>
      <c r="H294" s="155">
        <v>66</v>
      </c>
    </row>
    <row r="295" spans="1:8">
      <c r="A295" s="126">
        <v>311</v>
      </c>
      <c r="B295" s="59"/>
      <c r="C295" s="65">
        <f t="shared" si="14"/>
        <v>61.63</v>
      </c>
      <c r="D295" s="124"/>
      <c r="E295" s="155">
        <v>12590</v>
      </c>
      <c r="F295" s="146">
        <f t="shared" si="13"/>
        <v>3397</v>
      </c>
      <c r="G295" s="159">
        <f t="shared" si="12"/>
        <v>2451</v>
      </c>
      <c r="H295" s="155">
        <v>66</v>
      </c>
    </row>
    <row r="296" spans="1:8">
      <c r="A296" s="126">
        <v>312</v>
      </c>
      <c r="B296" s="59"/>
      <c r="C296" s="65">
        <f t="shared" si="14"/>
        <v>61.67</v>
      </c>
      <c r="D296" s="124"/>
      <c r="E296" s="155">
        <v>12590</v>
      </c>
      <c r="F296" s="146">
        <f t="shared" si="13"/>
        <v>3395</v>
      </c>
      <c r="G296" s="159">
        <f t="shared" si="12"/>
        <v>2450</v>
      </c>
      <c r="H296" s="155">
        <v>66</v>
      </c>
    </row>
    <row r="297" spans="1:8">
      <c r="A297" s="126">
        <v>313</v>
      </c>
      <c r="B297" s="59"/>
      <c r="C297" s="65">
        <f t="shared" si="14"/>
        <v>61.71</v>
      </c>
      <c r="D297" s="124"/>
      <c r="E297" s="155">
        <v>12590</v>
      </c>
      <c r="F297" s="146">
        <f t="shared" si="13"/>
        <v>3393</v>
      </c>
      <c r="G297" s="159">
        <f t="shared" si="12"/>
        <v>2448</v>
      </c>
      <c r="H297" s="155">
        <v>66</v>
      </c>
    </row>
    <row r="298" spans="1:8">
      <c r="A298" s="126">
        <v>314</v>
      </c>
      <c r="B298" s="59"/>
      <c r="C298" s="65">
        <f t="shared" si="14"/>
        <v>61.76</v>
      </c>
      <c r="D298" s="124"/>
      <c r="E298" s="155">
        <v>12590</v>
      </c>
      <c r="F298" s="146">
        <f t="shared" si="13"/>
        <v>3390</v>
      </c>
      <c r="G298" s="159">
        <f t="shared" si="12"/>
        <v>2446</v>
      </c>
      <c r="H298" s="155">
        <v>66</v>
      </c>
    </row>
    <row r="299" spans="1:8">
      <c r="A299" s="126">
        <v>315</v>
      </c>
      <c r="B299" s="59"/>
      <c r="C299" s="65">
        <f t="shared" si="14"/>
        <v>61.8</v>
      </c>
      <c r="D299" s="124"/>
      <c r="E299" s="155">
        <v>12590</v>
      </c>
      <c r="F299" s="146">
        <f t="shared" si="13"/>
        <v>3388</v>
      </c>
      <c r="G299" s="159">
        <f t="shared" si="12"/>
        <v>2445</v>
      </c>
      <c r="H299" s="155">
        <v>66</v>
      </c>
    </row>
    <row r="300" spans="1:8">
      <c r="A300" s="126">
        <v>316</v>
      </c>
      <c r="B300" s="59"/>
      <c r="C300" s="65">
        <f t="shared" si="14"/>
        <v>61.84</v>
      </c>
      <c r="D300" s="124"/>
      <c r="E300" s="155">
        <v>12590</v>
      </c>
      <c r="F300" s="146">
        <f t="shared" si="13"/>
        <v>3386</v>
      </c>
      <c r="G300" s="159">
        <f t="shared" si="12"/>
        <v>2443</v>
      </c>
      <c r="H300" s="155">
        <v>66</v>
      </c>
    </row>
    <row r="301" spans="1:8">
      <c r="A301" s="126">
        <v>317</v>
      </c>
      <c r="B301" s="59"/>
      <c r="C301" s="65">
        <f t="shared" si="14"/>
        <v>61.88</v>
      </c>
      <c r="D301" s="124"/>
      <c r="E301" s="155">
        <v>12590</v>
      </c>
      <c r="F301" s="146">
        <f t="shared" si="13"/>
        <v>3384</v>
      </c>
      <c r="G301" s="159">
        <f t="shared" si="12"/>
        <v>2441</v>
      </c>
      <c r="H301" s="155">
        <v>66</v>
      </c>
    </row>
    <row r="302" spans="1:8">
      <c r="A302" s="126">
        <v>318</v>
      </c>
      <c r="B302" s="59"/>
      <c r="C302" s="65">
        <f t="shared" si="14"/>
        <v>61.92</v>
      </c>
      <c r="D302" s="124"/>
      <c r="E302" s="155">
        <v>12590</v>
      </c>
      <c r="F302" s="146">
        <f t="shared" si="13"/>
        <v>3382</v>
      </c>
      <c r="G302" s="159">
        <f t="shared" si="12"/>
        <v>2440</v>
      </c>
      <c r="H302" s="155">
        <v>66</v>
      </c>
    </row>
    <row r="303" spans="1:8">
      <c r="A303" s="126">
        <v>319</v>
      </c>
      <c r="B303" s="59"/>
      <c r="C303" s="65">
        <f t="shared" si="14"/>
        <v>61.96</v>
      </c>
      <c r="D303" s="124"/>
      <c r="E303" s="155">
        <v>12590</v>
      </c>
      <c r="F303" s="146">
        <f t="shared" si="13"/>
        <v>3379</v>
      </c>
      <c r="G303" s="159">
        <f t="shared" si="12"/>
        <v>2438</v>
      </c>
      <c r="H303" s="155">
        <v>66</v>
      </c>
    </row>
    <row r="304" spans="1:8">
      <c r="A304" s="126">
        <v>320</v>
      </c>
      <c r="B304" s="59"/>
      <c r="C304" s="65">
        <f t="shared" si="14"/>
        <v>62</v>
      </c>
      <c r="D304" s="124"/>
      <c r="E304" s="155">
        <v>12590</v>
      </c>
      <c r="F304" s="146">
        <f t="shared" si="13"/>
        <v>3377</v>
      </c>
      <c r="G304" s="159">
        <f t="shared" si="12"/>
        <v>2437</v>
      </c>
      <c r="H304" s="155">
        <v>66</v>
      </c>
    </row>
    <row r="305" spans="1:8">
      <c r="A305" s="126">
        <v>321</v>
      </c>
      <c r="B305" s="59"/>
      <c r="C305" s="65">
        <f t="shared" si="14"/>
        <v>62.04</v>
      </c>
      <c r="D305" s="124"/>
      <c r="E305" s="155">
        <v>12590</v>
      </c>
      <c r="F305" s="146">
        <f t="shared" si="13"/>
        <v>3375</v>
      </c>
      <c r="G305" s="159">
        <f t="shared" si="12"/>
        <v>2435</v>
      </c>
      <c r="H305" s="155">
        <v>66</v>
      </c>
    </row>
    <row r="306" spans="1:8">
      <c r="A306" s="126">
        <v>322</v>
      </c>
      <c r="B306" s="59"/>
      <c r="C306" s="65">
        <f t="shared" si="14"/>
        <v>62.08</v>
      </c>
      <c r="D306" s="124"/>
      <c r="E306" s="155">
        <v>12590</v>
      </c>
      <c r="F306" s="146">
        <f t="shared" si="13"/>
        <v>3373</v>
      </c>
      <c r="G306" s="159">
        <f t="shared" si="12"/>
        <v>2434</v>
      </c>
      <c r="H306" s="155">
        <v>66</v>
      </c>
    </row>
    <row r="307" spans="1:8">
      <c r="A307" s="126">
        <v>323</v>
      </c>
      <c r="B307" s="59"/>
      <c r="C307" s="65">
        <f t="shared" si="14"/>
        <v>62.12</v>
      </c>
      <c r="D307" s="124"/>
      <c r="E307" s="155">
        <v>12590</v>
      </c>
      <c r="F307" s="146">
        <f t="shared" si="13"/>
        <v>3371</v>
      </c>
      <c r="G307" s="159">
        <f t="shared" si="12"/>
        <v>2432</v>
      </c>
      <c r="H307" s="155">
        <v>66</v>
      </c>
    </row>
    <row r="308" spans="1:8">
      <c r="A308" s="126">
        <v>324</v>
      </c>
      <c r="B308" s="59"/>
      <c r="C308" s="65">
        <f t="shared" si="14"/>
        <v>62.16</v>
      </c>
      <c r="D308" s="124"/>
      <c r="E308" s="155">
        <v>12590</v>
      </c>
      <c r="F308" s="146">
        <f t="shared" si="13"/>
        <v>3369</v>
      </c>
      <c r="G308" s="159">
        <f t="shared" si="12"/>
        <v>2431</v>
      </c>
      <c r="H308" s="155">
        <v>66</v>
      </c>
    </row>
    <row r="309" spans="1:8">
      <c r="A309" s="126">
        <v>325</v>
      </c>
      <c r="B309" s="59"/>
      <c r="C309" s="65">
        <f t="shared" si="14"/>
        <v>62.2</v>
      </c>
      <c r="D309" s="124"/>
      <c r="E309" s="155">
        <v>12590</v>
      </c>
      <c r="F309" s="146">
        <f t="shared" si="13"/>
        <v>3367</v>
      </c>
      <c r="G309" s="159">
        <f t="shared" si="12"/>
        <v>2429</v>
      </c>
      <c r="H309" s="155">
        <v>66</v>
      </c>
    </row>
    <row r="310" spans="1:8">
      <c r="A310" s="126">
        <v>326</v>
      </c>
      <c r="B310" s="59"/>
      <c r="C310" s="65">
        <f t="shared" si="14"/>
        <v>62.24</v>
      </c>
      <c r="D310" s="124"/>
      <c r="E310" s="155">
        <v>12590</v>
      </c>
      <c r="F310" s="146">
        <f t="shared" si="13"/>
        <v>3365</v>
      </c>
      <c r="G310" s="159">
        <f t="shared" si="12"/>
        <v>2427</v>
      </c>
      <c r="H310" s="155">
        <v>66</v>
      </c>
    </row>
    <row r="311" spans="1:8">
      <c r="A311" s="126">
        <v>327</v>
      </c>
      <c r="B311" s="59"/>
      <c r="C311" s="65">
        <f t="shared" si="14"/>
        <v>62.28</v>
      </c>
      <c r="D311" s="124"/>
      <c r="E311" s="155">
        <v>12590</v>
      </c>
      <c r="F311" s="146">
        <f t="shared" si="13"/>
        <v>3362</v>
      </c>
      <c r="G311" s="159">
        <f t="shared" si="12"/>
        <v>2426</v>
      </c>
      <c r="H311" s="155">
        <v>66</v>
      </c>
    </row>
    <row r="312" spans="1:8">
      <c r="A312" s="126">
        <v>328</v>
      </c>
      <c r="B312" s="59"/>
      <c r="C312" s="65">
        <f t="shared" si="14"/>
        <v>62.32</v>
      </c>
      <c r="D312" s="124"/>
      <c r="E312" s="155">
        <v>12590</v>
      </c>
      <c r="F312" s="146">
        <f t="shared" si="13"/>
        <v>3360</v>
      </c>
      <c r="G312" s="159">
        <f t="shared" si="12"/>
        <v>2424</v>
      </c>
      <c r="H312" s="155">
        <v>66</v>
      </c>
    </row>
    <row r="313" spans="1:8">
      <c r="A313" s="126">
        <v>329</v>
      </c>
      <c r="B313" s="59"/>
      <c r="C313" s="65">
        <f t="shared" si="14"/>
        <v>62.36</v>
      </c>
      <c r="D313" s="124"/>
      <c r="E313" s="155">
        <v>12590</v>
      </c>
      <c r="F313" s="146">
        <f t="shared" si="13"/>
        <v>3358</v>
      </c>
      <c r="G313" s="159">
        <f t="shared" si="12"/>
        <v>2423</v>
      </c>
      <c r="H313" s="155">
        <v>66</v>
      </c>
    </row>
    <row r="314" spans="1:8">
      <c r="A314" s="126">
        <v>330</v>
      </c>
      <c r="B314" s="59"/>
      <c r="C314" s="65">
        <f t="shared" si="14"/>
        <v>62.4</v>
      </c>
      <c r="D314" s="124"/>
      <c r="E314" s="155">
        <v>12590</v>
      </c>
      <c r="F314" s="146">
        <f t="shared" si="13"/>
        <v>3356</v>
      </c>
      <c r="G314" s="159">
        <f t="shared" si="12"/>
        <v>2421</v>
      </c>
      <c r="H314" s="155">
        <v>66</v>
      </c>
    </row>
    <row r="315" spans="1:8">
      <c r="A315" s="126">
        <v>331</v>
      </c>
      <c r="B315" s="59"/>
      <c r="C315" s="65">
        <f t="shared" si="14"/>
        <v>62.44</v>
      </c>
      <c r="D315" s="124"/>
      <c r="E315" s="155">
        <v>12590</v>
      </c>
      <c r="F315" s="146">
        <f t="shared" si="13"/>
        <v>3354</v>
      </c>
      <c r="G315" s="159">
        <f t="shared" si="12"/>
        <v>2420</v>
      </c>
      <c r="H315" s="155">
        <v>66</v>
      </c>
    </row>
    <row r="316" spans="1:8">
      <c r="A316" s="126">
        <v>332</v>
      </c>
      <c r="B316" s="59"/>
      <c r="C316" s="65">
        <f t="shared" si="14"/>
        <v>62.48</v>
      </c>
      <c r="D316" s="124"/>
      <c r="E316" s="155">
        <v>12590</v>
      </c>
      <c r="F316" s="146">
        <f t="shared" si="13"/>
        <v>3352</v>
      </c>
      <c r="G316" s="159">
        <f t="shared" si="12"/>
        <v>2418</v>
      </c>
      <c r="H316" s="155">
        <v>66</v>
      </c>
    </row>
    <row r="317" spans="1:8">
      <c r="A317" s="126">
        <v>333</v>
      </c>
      <c r="B317" s="59"/>
      <c r="C317" s="65">
        <f t="shared" si="14"/>
        <v>62.52</v>
      </c>
      <c r="D317" s="124"/>
      <c r="E317" s="155">
        <v>12590</v>
      </c>
      <c r="F317" s="146">
        <f t="shared" si="13"/>
        <v>3350</v>
      </c>
      <c r="G317" s="159">
        <f t="shared" si="12"/>
        <v>2417</v>
      </c>
      <c r="H317" s="155">
        <v>66</v>
      </c>
    </row>
    <row r="318" spans="1:8">
      <c r="A318" s="126">
        <v>334</v>
      </c>
      <c r="B318" s="59"/>
      <c r="C318" s="65">
        <f t="shared" si="14"/>
        <v>62.56</v>
      </c>
      <c r="D318" s="124"/>
      <c r="E318" s="155">
        <v>12590</v>
      </c>
      <c r="F318" s="146">
        <f t="shared" si="13"/>
        <v>3348</v>
      </c>
      <c r="G318" s="159">
        <f t="shared" si="12"/>
        <v>2415</v>
      </c>
      <c r="H318" s="155">
        <v>66</v>
      </c>
    </row>
    <row r="319" spans="1:8">
      <c r="A319" s="126">
        <v>335</v>
      </c>
      <c r="B319" s="59"/>
      <c r="C319" s="65">
        <f t="shared" si="14"/>
        <v>62.6</v>
      </c>
      <c r="D319" s="124"/>
      <c r="E319" s="155">
        <v>12590</v>
      </c>
      <c r="F319" s="146">
        <f t="shared" si="13"/>
        <v>3346</v>
      </c>
      <c r="G319" s="159">
        <f t="shared" si="12"/>
        <v>2413</v>
      </c>
      <c r="H319" s="155">
        <v>66</v>
      </c>
    </row>
    <row r="320" spans="1:8">
      <c r="A320" s="126">
        <v>336</v>
      </c>
      <c r="B320" s="59"/>
      <c r="C320" s="65">
        <f t="shared" si="14"/>
        <v>62.64</v>
      </c>
      <c r="D320" s="124"/>
      <c r="E320" s="155">
        <v>12590</v>
      </c>
      <c r="F320" s="146">
        <f t="shared" si="13"/>
        <v>3344</v>
      </c>
      <c r="G320" s="159">
        <f t="shared" si="12"/>
        <v>2412</v>
      </c>
      <c r="H320" s="155">
        <v>66</v>
      </c>
    </row>
    <row r="321" spans="1:8">
      <c r="A321" s="126">
        <v>337</v>
      </c>
      <c r="B321" s="59"/>
      <c r="C321" s="65">
        <f t="shared" si="14"/>
        <v>62.68</v>
      </c>
      <c r="D321" s="124"/>
      <c r="E321" s="155">
        <v>12590</v>
      </c>
      <c r="F321" s="146">
        <f t="shared" si="13"/>
        <v>3341</v>
      </c>
      <c r="G321" s="159">
        <f t="shared" si="12"/>
        <v>2410</v>
      </c>
      <c r="H321" s="155">
        <v>66</v>
      </c>
    </row>
    <row r="322" spans="1:8">
      <c r="A322" s="126">
        <v>338</v>
      </c>
      <c r="B322" s="59"/>
      <c r="C322" s="65">
        <f t="shared" si="14"/>
        <v>62.72</v>
      </c>
      <c r="D322" s="124"/>
      <c r="E322" s="155">
        <v>12590</v>
      </c>
      <c r="F322" s="146">
        <f t="shared" si="13"/>
        <v>3339</v>
      </c>
      <c r="G322" s="159">
        <f t="shared" si="12"/>
        <v>2409</v>
      </c>
      <c r="H322" s="155">
        <v>66</v>
      </c>
    </row>
    <row r="323" spans="1:8">
      <c r="A323" s="126">
        <v>339</v>
      </c>
      <c r="B323" s="59"/>
      <c r="C323" s="65">
        <f t="shared" si="14"/>
        <v>62.76</v>
      </c>
      <c r="D323" s="124"/>
      <c r="E323" s="155">
        <v>12590</v>
      </c>
      <c r="F323" s="146">
        <f t="shared" si="13"/>
        <v>3337</v>
      </c>
      <c r="G323" s="159">
        <f t="shared" si="12"/>
        <v>2407</v>
      </c>
      <c r="H323" s="155">
        <v>66</v>
      </c>
    </row>
    <row r="324" spans="1:8">
      <c r="A324" s="126">
        <v>340</v>
      </c>
      <c r="B324" s="59"/>
      <c r="C324" s="65">
        <f t="shared" si="14"/>
        <v>62.8</v>
      </c>
      <c r="D324" s="124"/>
      <c r="E324" s="155">
        <v>12590</v>
      </c>
      <c r="F324" s="146">
        <f t="shared" si="13"/>
        <v>3335</v>
      </c>
      <c r="G324" s="159">
        <f t="shared" si="12"/>
        <v>2406</v>
      </c>
      <c r="H324" s="155">
        <v>66</v>
      </c>
    </row>
    <row r="325" spans="1:8">
      <c r="A325" s="126">
        <v>341</v>
      </c>
      <c r="B325" s="59"/>
      <c r="C325" s="65">
        <f t="shared" si="14"/>
        <v>62.84</v>
      </c>
      <c r="D325" s="124"/>
      <c r="E325" s="155">
        <v>12590</v>
      </c>
      <c r="F325" s="146">
        <f t="shared" si="13"/>
        <v>3333</v>
      </c>
      <c r="G325" s="159">
        <f t="shared" si="12"/>
        <v>2404</v>
      </c>
      <c r="H325" s="155">
        <v>66</v>
      </c>
    </row>
    <row r="326" spans="1:8">
      <c r="A326" s="126">
        <v>342</v>
      </c>
      <c r="B326" s="59"/>
      <c r="C326" s="65">
        <f t="shared" si="14"/>
        <v>62.87</v>
      </c>
      <c r="D326" s="124"/>
      <c r="E326" s="155">
        <v>12590</v>
      </c>
      <c r="F326" s="146">
        <f t="shared" si="13"/>
        <v>3332</v>
      </c>
      <c r="G326" s="159">
        <f t="shared" si="12"/>
        <v>2403</v>
      </c>
      <c r="H326" s="155">
        <v>66</v>
      </c>
    </row>
    <row r="327" spans="1:8">
      <c r="A327" s="126">
        <v>343</v>
      </c>
      <c r="B327" s="59"/>
      <c r="C327" s="65">
        <f t="shared" si="14"/>
        <v>62.91</v>
      </c>
      <c r="D327" s="124"/>
      <c r="E327" s="155">
        <v>12590</v>
      </c>
      <c r="F327" s="146">
        <f t="shared" si="13"/>
        <v>3329</v>
      </c>
      <c r="G327" s="159">
        <f t="shared" si="12"/>
        <v>2402</v>
      </c>
      <c r="H327" s="155">
        <v>66</v>
      </c>
    </row>
    <row r="328" spans="1:8">
      <c r="A328" s="126">
        <v>344</v>
      </c>
      <c r="B328" s="59"/>
      <c r="C328" s="65">
        <f t="shared" si="14"/>
        <v>62.95</v>
      </c>
      <c r="D328" s="124"/>
      <c r="E328" s="155">
        <v>12590</v>
      </c>
      <c r="F328" s="146">
        <f t="shared" si="13"/>
        <v>3327</v>
      </c>
      <c r="G328" s="159">
        <f t="shared" si="12"/>
        <v>2400</v>
      </c>
      <c r="H328" s="155">
        <v>66</v>
      </c>
    </row>
    <row r="329" spans="1:8">
      <c r="A329" s="126">
        <v>345</v>
      </c>
      <c r="B329" s="59"/>
      <c r="C329" s="65">
        <f t="shared" si="14"/>
        <v>62.99</v>
      </c>
      <c r="D329" s="124"/>
      <c r="E329" s="155">
        <v>12590</v>
      </c>
      <c r="F329" s="146">
        <f t="shared" si="13"/>
        <v>3325</v>
      </c>
      <c r="G329" s="159">
        <f t="shared" si="12"/>
        <v>2398</v>
      </c>
      <c r="H329" s="155">
        <v>66</v>
      </c>
    </row>
    <row r="330" spans="1:8">
      <c r="A330" s="126">
        <v>346</v>
      </c>
      <c r="B330" s="59"/>
      <c r="C330" s="65">
        <f t="shared" si="14"/>
        <v>63.03</v>
      </c>
      <c r="D330" s="124"/>
      <c r="E330" s="155">
        <v>12590</v>
      </c>
      <c r="F330" s="146">
        <f t="shared" si="13"/>
        <v>3323</v>
      </c>
      <c r="G330" s="159">
        <f t="shared" si="12"/>
        <v>2397</v>
      </c>
      <c r="H330" s="155">
        <v>66</v>
      </c>
    </row>
    <row r="331" spans="1:8">
      <c r="A331" s="126">
        <v>347</v>
      </c>
      <c r="B331" s="59"/>
      <c r="C331" s="65">
        <f t="shared" si="14"/>
        <v>63.07</v>
      </c>
      <c r="D331" s="124"/>
      <c r="E331" s="155">
        <v>12590</v>
      </c>
      <c r="F331" s="146">
        <f t="shared" si="13"/>
        <v>3321</v>
      </c>
      <c r="G331" s="159">
        <f t="shared" si="12"/>
        <v>2395</v>
      </c>
      <c r="H331" s="155">
        <v>66</v>
      </c>
    </row>
    <row r="332" spans="1:8">
      <c r="A332" s="126">
        <v>348</v>
      </c>
      <c r="B332" s="59"/>
      <c r="C332" s="65">
        <f t="shared" si="14"/>
        <v>63.1</v>
      </c>
      <c r="D332" s="124"/>
      <c r="E332" s="155">
        <v>12590</v>
      </c>
      <c r="F332" s="146">
        <f t="shared" si="13"/>
        <v>3320</v>
      </c>
      <c r="G332" s="159">
        <f t="shared" si="12"/>
        <v>2394</v>
      </c>
      <c r="H332" s="155">
        <v>66</v>
      </c>
    </row>
    <row r="333" spans="1:8">
      <c r="A333" s="126">
        <v>349</v>
      </c>
      <c r="B333" s="59"/>
      <c r="C333" s="65">
        <f t="shared" si="14"/>
        <v>63.14</v>
      </c>
      <c r="D333" s="124"/>
      <c r="E333" s="155">
        <v>12590</v>
      </c>
      <c r="F333" s="146">
        <f t="shared" si="13"/>
        <v>3318</v>
      </c>
      <c r="G333" s="159">
        <f t="shared" ref="G333:G396" si="15">ROUND(12*(1/C333*E333),0)</f>
        <v>2393</v>
      </c>
      <c r="H333" s="155">
        <v>66</v>
      </c>
    </row>
    <row r="334" spans="1:8">
      <c r="A334" s="126">
        <v>350</v>
      </c>
      <c r="B334" s="59"/>
      <c r="C334" s="65">
        <f t="shared" si="14"/>
        <v>63.18</v>
      </c>
      <c r="D334" s="124"/>
      <c r="E334" s="155">
        <v>12590</v>
      </c>
      <c r="F334" s="146">
        <f t="shared" ref="F334:F397" si="16">ROUND(12*1.3589*(1/C334*E334)+H334,0)</f>
        <v>3315</v>
      </c>
      <c r="G334" s="159">
        <f t="shared" si="15"/>
        <v>2391</v>
      </c>
      <c r="H334" s="155">
        <v>66</v>
      </c>
    </row>
    <row r="335" spans="1:8">
      <c r="A335" s="126">
        <v>351</v>
      </c>
      <c r="B335" s="59"/>
      <c r="C335" s="65">
        <f t="shared" ref="C335:C398" si="17">ROUND(10.899*LN(A335)+A335/150-3,2)</f>
        <v>63.22</v>
      </c>
      <c r="D335" s="124"/>
      <c r="E335" s="155">
        <v>12590</v>
      </c>
      <c r="F335" s="146">
        <f t="shared" si="16"/>
        <v>3313</v>
      </c>
      <c r="G335" s="159">
        <f t="shared" si="15"/>
        <v>2390</v>
      </c>
      <c r="H335" s="155">
        <v>66</v>
      </c>
    </row>
    <row r="336" spans="1:8">
      <c r="A336" s="126">
        <v>352</v>
      </c>
      <c r="B336" s="59"/>
      <c r="C336" s="65">
        <f t="shared" si="17"/>
        <v>63.25</v>
      </c>
      <c r="D336" s="124"/>
      <c r="E336" s="155">
        <v>12590</v>
      </c>
      <c r="F336" s="146">
        <f t="shared" si="16"/>
        <v>3312</v>
      </c>
      <c r="G336" s="159">
        <f t="shared" si="15"/>
        <v>2389</v>
      </c>
      <c r="H336" s="155">
        <v>66</v>
      </c>
    </row>
    <row r="337" spans="1:8">
      <c r="A337" s="126">
        <v>353</v>
      </c>
      <c r="B337" s="59"/>
      <c r="C337" s="65">
        <f t="shared" si="17"/>
        <v>63.29</v>
      </c>
      <c r="D337" s="124"/>
      <c r="E337" s="155">
        <v>12590</v>
      </c>
      <c r="F337" s="146">
        <f t="shared" si="16"/>
        <v>3310</v>
      </c>
      <c r="G337" s="159">
        <f t="shared" si="15"/>
        <v>2387</v>
      </c>
      <c r="H337" s="155">
        <v>66</v>
      </c>
    </row>
    <row r="338" spans="1:8">
      <c r="A338" s="126">
        <v>354</v>
      </c>
      <c r="B338" s="59"/>
      <c r="C338" s="65">
        <f t="shared" si="17"/>
        <v>63.33</v>
      </c>
      <c r="D338" s="124"/>
      <c r="E338" s="155">
        <v>12590</v>
      </c>
      <c r="F338" s="146">
        <f t="shared" si="16"/>
        <v>3308</v>
      </c>
      <c r="G338" s="159">
        <f t="shared" si="15"/>
        <v>2386</v>
      </c>
      <c r="H338" s="155">
        <v>66</v>
      </c>
    </row>
    <row r="339" spans="1:8">
      <c r="A339" s="126">
        <v>355</v>
      </c>
      <c r="B339" s="59"/>
      <c r="C339" s="65">
        <f t="shared" si="17"/>
        <v>63.37</v>
      </c>
      <c r="D339" s="124"/>
      <c r="E339" s="155">
        <v>12590</v>
      </c>
      <c r="F339" s="146">
        <f t="shared" si="16"/>
        <v>3306</v>
      </c>
      <c r="G339" s="159">
        <f t="shared" si="15"/>
        <v>2384</v>
      </c>
      <c r="H339" s="155">
        <v>66</v>
      </c>
    </row>
    <row r="340" spans="1:8">
      <c r="A340" s="126">
        <v>356</v>
      </c>
      <c r="B340" s="59"/>
      <c r="C340" s="65">
        <f t="shared" si="17"/>
        <v>63.4</v>
      </c>
      <c r="D340" s="124"/>
      <c r="E340" s="155">
        <v>12590</v>
      </c>
      <c r="F340" s="146">
        <f t="shared" si="16"/>
        <v>3304</v>
      </c>
      <c r="G340" s="159">
        <f t="shared" si="15"/>
        <v>2383</v>
      </c>
      <c r="H340" s="155">
        <v>66</v>
      </c>
    </row>
    <row r="341" spans="1:8">
      <c r="A341" s="126">
        <v>357</v>
      </c>
      <c r="B341" s="59"/>
      <c r="C341" s="65">
        <f t="shared" si="17"/>
        <v>63.44</v>
      </c>
      <c r="D341" s="124"/>
      <c r="E341" s="155">
        <v>12590</v>
      </c>
      <c r="F341" s="146">
        <f t="shared" si="16"/>
        <v>3302</v>
      </c>
      <c r="G341" s="159">
        <f t="shared" si="15"/>
        <v>2381</v>
      </c>
      <c r="H341" s="155">
        <v>66</v>
      </c>
    </row>
    <row r="342" spans="1:8">
      <c r="A342" s="126">
        <v>358</v>
      </c>
      <c r="B342" s="59"/>
      <c r="C342" s="65">
        <f t="shared" si="17"/>
        <v>63.48</v>
      </c>
      <c r="D342" s="124"/>
      <c r="E342" s="155">
        <v>12590</v>
      </c>
      <c r="F342" s="146">
        <f t="shared" si="16"/>
        <v>3300</v>
      </c>
      <c r="G342" s="159">
        <f t="shared" si="15"/>
        <v>2380</v>
      </c>
      <c r="H342" s="155">
        <v>66</v>
      </c>
    </row>
    <row r="343" spans="1:8">
      <c r="A343" s="126">
        <v>359</v>
      </c>
      <c r="B343" s="59"/>
      <c r="C343" s="65">
        <f t="shared" si="17"/>
        <v>63.52</v>
      </c>
      <c r="D343" s="124"/>
      <c r="E343" s="155">
        <v>12590</v>
      </c>
      <c r="F343" s="146">
        <f t="shared" si="16"/>
        <v>3298</v>
      </c>
      <c r="G343" s="159">
        <f t="shared" si="15"/>
        <v>2378</v>
      </c>
      <c r="H343" s="155">
        <v>66</v>
      </c>
    </row>
    <row r="344" spans="1:8">
      <c r="A344" s="126">
        <v>360</v>
      </c>
      <c r="B344" s="59"/>
      <c r="C344" s="65">
        <f t="shared" si="17"/>
        <v>63.55</v>
      </c>
      <c r="D344" s="124"/>
      <c r="E344" s="155">
        <v>12590</v>
      </c>
      <c r="F344" s="146">
        <f t="shared" si="16"/>
        <v>3297</v>
      </c>
      <c r="G344" s="159">
        <f t="shared" si="15"/>
        <v>2377</v>
      </c>
      <c r="H344" s="155">
        <v>66</v>
      </c>
    </row>
    <row r="345" spans="1:8">
      <c r="A345" s="126">
        <v>361</v>
      </c>
      <c r="B345" s="59"/>
      <c r="C345" s="65">
        <f t="shared" si="17"/>
        <v>63.59</v>
      </c>
      <c r="D345" s="124"/>
      <c r="E345" s="155">
        <v>12590</v>
      </c>
      <c r="F345" s="146">
        <f t="shared" si="16"/>
        <v>3295</v>
      </c>
      <c r="G345" s="159">
        <f t="shared" si="15"/>
        <v>2376</v>
      </c>
      <c r="H345" s="155">
        <v>66</v>
      </c>
    </row>
    <row r="346" spans="1:8">
      <c r="A346" s="126">
        <v>362</v>
      </c>
      <c r="B346" s="59"/>
      <c r="C346" s="65">
        <f t="shared" si="17"/>
        <v>63.63</v>
      </c>
      <c r="D346" s="124"/>
      <c r="E346" s="155">
        <v>12590</v>
      </c>
      <c r="F346" s="146">
        <f t="shared" si="16"/>
        <v>3293</v>
      </c>
      <c r="G346" s="159">
        <f t="shared" si="15"/>
        <v>2374</v>
      </c>
      <c r="H346" s="155">
        <v>66</v>
      </c>
    </row>
    <row r="347" spans="1:8">
      <c r="A347" s="126">
        <v>363</v>
      </c>
      <c r="B347" s="59"/>
      <c r="C347" s="65">
        <f t="shared" si="17"/>
        <v>63.66</v>
      </c>
      <c r="D347" s="124"/>
      <c r="E347" s="155">
        <v>12590</v>
      </c>
      <c r="F347" s="146">
        <f t="shared" si="16"/>
        <v>3291</v>
      </c>
      <c r="G347" s="159">
        <f t="shared" si="15"/>
        <v>2373</v>
      </c>
      <c r="H347" s="155">
        <v>66</v>
      </c>
    </row>
    <row r="348" spans="1:8">
      <c r="A348" s="126">
        <v>364</v>
      </c>
      <c r="B348" s="59"/>
      <c r="C348" s="65">
        <f t="shared" si="17"/>
        <v>63.7</v>
      </c>
      <c r="D348" s="124"/>
      <c r="E348" s="155">
        <v>12590</v>
      </c>
      <c r="F348" s="146">
        <f t="shared" si="16"/>
        <v>3289</v>
      </c>
      <c r="G348" s="159">
        <f t="shared" si="15"/>
        <v>2372</v>
      </c>
      <c r="H348" s="155">
        <v>66</v>
      </c>
    </row>
    <row r="349" spans="1:8">
      <c r="A349" s="126">
        <v>365</v>
      </c>
      <c r="B349" s="59"/>
      <c r="C349" s="65">
        <f t="shared" si="17"/>
        <v>63.74</v>
      </c>
      <c r="D349" s="124"/>
      <c r="E349" s="155">
        <v>12590</v>
      </c>
      <c r="F349" s="146">
        <f t="shared" si="16"/>
        <v>3287</v>
      </c>
      <c r="G349" s="159">
        <f t="shared" si="15"/>
        <v>2370</v>
      </c>
      <c r="H349" s="155">
        <v>66</v>
      </c>
    </row>
    <row r="350" spans="1:8">
      <c r="A350" s="126">
        <v>366</v>
      </c>
      <c r="B350" s="59"/>
      <c r="C350" s="65">
        <f t="shared" si="17"/>
        <v>63.77</v>
      </c>
      <c r="D350" s="124"/>
      <c r="E350" s="155">
        <v>12590</v>
      </c>
      <c r="F350" s="146">
        <f t="shared" si="16"/>
        <v>3285</v>
      </c>
      <c r="G350" s="159">
        <f t="shared" si="15"/>
        <v>2369</v>
      </c>
      <c r="H350" s="155">
        <v>66</v>
      </c>
    </row>
    <row r="351" spans="1:8">
      <c r="A351" s="126">
        <v>367</v>
      </c>
      <c r="B351" s="59"/>
      <c r="C351" s="65">
        <f t="shared" si="17"/>
        <v>63.81</v>
      </c>
      <c r="D351" s="124"/>
      <c r="E351" s="155">
        <v>12590</v>
      </c>
      <c r="F351" s="146">
        <f t="shared" si="16"/>
        <v>3283</v>
      </c>
      <c r="G351" s="159">
        <f t="shared" si="15"/>
        <v>2368</v>
      </c>
      <c r="H351" s="155">
        <v>66</v>
      </c>
    </row>
    <row r="352" spans="1:8">
      <c r="A352" s="126">
        <v>368</v>
      </c>
      <c r="B352" s="59"/>
      <c r="C352" s="65">
        <f t="shared" si="17"/>
        <v>63.85</v>
      </c>
      <c r="D352" s="124"/>
      <c r="E352" s="155">
        <v>12590</v>
      </c>
      <c r="F352" s="146">
        <f t="shared" si="16"/>
        <v>3281</v>
      </c>
      <c r="G352" s="159">
        <f t="shared" si="15"/>
        <v>2366</v>
      </c>
      <c r="H352" s="155">
        <v>66</v>
      </c>
    </row>
    <row r="353" spans="1:8">
      <c r="A353" s="126">
        <v>369</v>
      </c>
      <c r="B353" s="59"/>
      <c r="C353" s="65">
        <f t="shared" si="17"/>
        <v>63.88</v>
      </c>
      <c r="D353" s="124"/>
      <c r="E353" s="155">
        <v>12590</v>
      </c>
      <c r="F353" s="146">
        <f t="shared" si="16"/>
        <v>3280</v>
      </c>
      <c r="G353" s="159">
        <f t="shared" si="15"/>
        <v>2365</v>
      </c>
      <c r="H353" s="155">
        <v>66</v>
      </c>
    </row>
    <row r="354" spans="1:8">
      <c r="A354" s="126">
        <v>370</v>
      </c>
      <c r="B354" s="59"/>
      <c r="C354" s="65">
        <f t="shared" si="17"/>
        <v>63.92</v>
      </c>
      <c r="D354" s="124"/>
      <c r="E354" s="155">
        <v>12590</v>
      </c>
      <c r="F354" s="146">
        <f t="shared" si="16"/>
        <v>3278</v>
      </c>
      <c r="G354" s="159">
        <f t="shared" si="15"/>
        <v>2364</v>
      </c>
      <c r="H354" s="155">
        <v>66</v>
      </c>
    </row>
    <row r="355" spans="1:8">
      <c r="A355" s="126">
        <v>371</v>
      </c>
      <c r="B355" s="59"/>
      <c r="C355" s="65">
        <f t="shared" si="17"/>
        <v>63.95</v>
      </c>
      <c r="D355" s="124"/>
      <c r="E355" s="155">
        <v>12590</v>
      </c>
      <c r="F355" s="146">
        <f t="shared" si="16"/>
        <v>3276</v>
      </c>
      <c r="G355" s="159">
        <f t="shared" si="15"/>
        <v>2362</v>
      </c>
      <c r="H355" s="155">
        <v>66</v>
      </c>
    </row>
    <row r="356" spans="1:8">
      <c r="A356" s="126">
        <v>372</v>
      </c>
      <c r="B356" s="59"/>
      <c r="C356" s="65">
        <f t="shared" si="17"/>
        <v>63.99</v>
      </c>
      <c r="D356" s="124"/>
      <c r="E356" s="155">
        <v>12590</v>
      </c>
      <c r="F356" s="146">
        <f t="shared" si="16"/>
        <v>3274</v>
      </c>
      <c r="G356" s="159">
        <f t="shared" si="15"/>
        <v>2361</v>
      </c>
      <c r="H356" s="155">
        <v>66</v>
      </c>
    </row>
    <row r="357" spans="1:8">
      <c r="A357" s="126">
        <v>373</v>
      </c>
      <c r="B357" s="59"/>
      <c r="C357" s="65">
        <f t="shared" si="17"/>
        <v>64.03</v>
      </c>
      <c r="D357" s="124"/>
      <c r="E357" s="155">
        <v>12590</v>
      </c>
      <c r="F357" s="146">
        <f t="shared" si="16"/>
        <v>3272</v>
      </c>
      <c r="G357" s="159">
        <f t="shared" si="15"/>
        <v>2360</v>
      </c>
      <c r="H357" s="155">
        <v>66</v>
      </c>
    </row>
    <row r="358" spans="1:8">
      <c r="A358" s="126">
        <v>374</v>
      </c>
      <c r="B358" s="59"/>
      <c r="C358" s="65">
        <f t="shared" si="17"/>
        <v>64.06</v>
      </c>
      <c r="D358" s="124"/>
      <c r="E358" s="155">
        <v>12590</v>
      </c>
      <c r="F358" s="146">
        <f t="shared" si="16"/>
        <v>3271</v>
      </c>
      <c r="G358" s="159">
        <f t="shared" si="15"/>
        <v>2358</v>
      </c>
      <c r="H358" s="155">
        <v>66</v>
      </c>
    </row>
    <row r="359" spans="1:8">
      <c r="A359" s="126">
        <v>375</v>
      </c>
      <c r="B359" s="59"/>
      <c r="C359" s="65">
        <f t="shared" si="17"/>
        <v>64.099999999999994</v>
      </c>
      <c r="D359" s="124"/>
      <c r="E359" s="155">
        <v>12590</v>
      </c>
      <c r="F359" s="146">
        <f t="shared" si="16"/>
        <v>3269</v>
      </c>
      <c r="G359" s="159">
        <f t="shared" si="15"/>
        <v>2357</v>
      </c>
      <c r="H359" s="155">
        <v>66</v>
      </c>
    </row>
    <row r="360" spans="1:8">
      <c r="A360" s="126">
        <v>376</v>
      </c>
      <c r="B360" s="59"/>
      <c r="C360" s="65">
        <f t="shared" si="17"/>
        <v>64.13</v>
      </c>
      <c r="D360" s="124"/>
      <c r="E360" s="155">
        <v>12590</v>
      </c>
      <c r="F360" s="146">
        <f t="shared" si="16"/>
        <v>3267</v>
      </c>
      <c r="G360" s="159">
        <f t="shared" si="15"/>
        <v>2356</v>
      </c>
      <c r="H360" s="155">
        <v>66</v>
      </c>
    </row>
    <row r="361" spans="1:8">
      <c r="A361" s="126">
        <v>377</v>
      </c>
      <c r="B361" s="59"/>
      <c r="C361" s="65">
        <f t="shared" si="17"/>
        <v>64.17</v>
      </c>
      <c r="D361" s="124"/>
      <c r="E361" s="155">
        <v>12590</v>
      </c>
      <c r="F361" s="146">
        <f t="shared" si="16"/>
        <v>3265</v>
      </c>
      <c r="G361" s="159">
        <f t="shared" si="15"/>
        <v>2354</v>
      </c>
      <c r="H361" s="155">
        <v>66</v>
      </c>
    </row>
    <row r="362" spans="1:8">
      <c r="A362" s="126">
        <v>378</v>
      </c>
      <c r="B362" s="59"/>
      <c r="C362" s="65">
        <f t="shared" si="17"/>
        <v>64.2</v>
      </c>
      <c r="D362" s="124"/>
      <c r="E362" s="155">
        <v>12590</v>
      </c>
      <c r="F362" s="146">
        <f t="shared" si="16"/>
        <v>3264</v>
      </c>
      <c r="G362" s="159">
        <f t="shared" si="15"/>
        <v>2353</v>
      </c>
      <c r="H362" s="155">
        <v>66</v>
      </c>
    </row>
    <row r="363" spans="1:8">
      <c r="A363" s="126">
        <v>379</v>
      </c>
      <c r="B363" s="59"/>
      <c r="C363" s="65">
        <f t="shared" si="17"/>
        <v>64.239999999999995</v>
      </c>
      <c r="D363" s="124"/>
      <c r="E363" s="155">
        <v>12590</v>
      </c>
      <c r="F363" s="146">
        <f t="shared" si="16"/>
        <v>3262</v>
      </c>
      <c r="G363" s="159">
        <f t="shared" si="15"/>
        <v>2352</v>
      </c>
      <c r="H363" s="155">
        <v>66</v>
      </c>
    </row>
    <row r="364" spans="1:8">
      <c r="A364" s="126">
        <v>380</v>
      </c>
      <c r="B364" s="59"/>
      <c r="C364" s="65">
        <f t="shared" si="17"/>
        <v>64.28</v>
      </c>
      <c r="D364" s="124"/>
      <c r="E364" s="155">
        <v>12590</v>
      </c>
      <c r="F364" s="146">
        <f t="shared" si="16"/>
        <v>3260</v>
      </c>
      <c r="G364" s="159">
        <f t="shared" si="15"/>
        <v>2350</v>
      </c>
      <c r="H364" s="155">
        <v>66</v>
      </c>
    </row>
    <row r="365" spans="1:8">
      <c r="A365" s="126">
        <v>381</v>
      </c>
      <c r="B365" s="59"/>
      <c r="C365" s="65">
        <f t="shared" si="17"/>
        <v>64.31</v>
      </c>
      <c r="D365" s="124"/>
      <c r="E365" s="155">
        <v>12590</v>
      </c>
      <c r="F365" s="146">
        <f t="shared" si="16"/>
        <v>3258</v>
      </c>
      <c r="G365" s="159">
        <f t="shared" si="15"/>
        <v>2349</v>
      </c>
      <c r="H365" s="155">
        <v>66</v>
      </c>
    </row>
    <row r="366" spans="1:8">
      <c r="A366" s="126">
        <v>382</v>
      </c>
      <c r="B366" s="59"/>
      <c r="C366" s="65">
        <f t="shared" si="17"/>
        <v>64.349999999999994</v>
      </c>
      <c r="D366" s="124"/>
      <c r="E366" s="155">
        <v>12590</v>
      </c>
      <c r="F366" s="146">
        <f t="shared" si="16"/>
        <v>3256</v>
      </c>
      <c r="G366" s="159">
        <f t="shared" si="15"/>
        <v>2348</v>
      </c>
      <c r="H366" s="155">
        <v>66</v>
      </c>
    </row>
    <row r="367" spans="1:8">
      <c r="A367" s="126">
        <v>383</v>
      </c>
      <c r="B367" s="59"/>
      <c r="C367" s="65">
        <f t="shared" si="17"/>
        <v>64.38</v>
      </c>
      <c r="D367" s="124"/>
      <c r="E367" s="155">
        <v>12590</v>
      </c>
      <c r="F367" s="146">
        <f t="shared" si="16"/>
        <v>3255</v>
      </c>
      <c r="G367" s="159">
        <f t="shared" si="15"/>
        <v>2347</v>
      </c>
      <c r="H367" s="155">
        <v>66</v>
      </c>
    </row>
    <row r="368" spans="1:8">
      <c r="A368" s="126">
        <v>384</v>
      </c>
      <c r="B368" s="59"/>
      <c r="C368" s="65">
        <f t="shared" si="17"/>
        <v>64.42</v>
      </c>
      <c r="D368" s="124"/>
      <c r="E368" s="155">
        <v>12590</v>
      </c>
      <c r="F368" s="146">
        <f t="shared" si="16"/>
        <v>3253</v>
      </c>
      <c r="G368" s="159">
        <f t="shared" si="15"/>
        <v>2345</v>
      </c>
      <c r="H368" s="155">
        <v>66</v>
      </c>
    </row>
    <row r="369" spans="1:8">
      <c r="A369" s="126">
        <v>385</v>
      </c>
      <c r="B369" s="59"/>
      <c r="C369" s="65">
        <f t="shared" si="17"/>
        <v>64.45</v>
      </c>
      <c r="D369" s="124"/>
      <c r="E369" s="155">
        <v>12590</v>
      </c>
      <c r="F369" s="146">
        <f t="shared" si="16"/>
        <v>3251</v>
      </c>
      <c r="G369" s="159">
        <f t="shared" si="15"/>
        <v>2344</v>
      </c>
      <c r="H369" s="155">
        <v>66</v>
      </c>
    </row>
    <row r="370" spans="1:8">
      <c r="A370" s="126">
        <v>386</v>
      </c>
      <c r="B370" s="59"/>
      <c r="C370" s="65">
        <f t="shared" si="17"/>
        <v>64.489999999999995</v>
      </c>
      <c r="D370" s="124"/>
      <c r="E370" s="155">
        <v>12590</v>
      </c>
      <c r="F370" s="146">
        <f t="shared" si="16"/>
        <v>3249</v>
      </c>
      <c r="G370" s="159">
        <f t="shared" si="15"/>
        <v>2343</v>
      </c>
      <c r="H370" s="155">
        <v>66</v>
      </c>
    </row>
    <row r="371" spans="1:8">
      <c r="A371" s="126">
        <v>387</v>
      </c>
      <c r="B371" s="59"/>
      <c r="C371" s="65">
        <f t="shared" si="17"/>
        <v>64.52</v>
      </c>
      <c r="D371" s="124"/>
      <c r="E371" s="155">
        <v>12590</v>
      </c>
      <c r="F371" s="146">
        <f t="shared" si="16"/>
        <v>3248</v>
      </c>
      <c r="G371" s="159">
        <f t="shared" si="15"/>
        <v>2342</v>
      </c>
      <c r="H371" s="155">
        <v>66</v>
      </c>
    </row>
    <row r="372" spans="1:8">
      <c r="A372" s="126">
        <v>388</v>
      </c>
      <c r="B372" s="59"/>
      <c r="C372" s="65">
        <f t="shared" si="17"/>
        <v>64.56</v>
      </c>
      <c r="D372" s="124"/>
      <c r="E372" s="155">
        <v>12590</v>
      </c>
      <c r="F372" s="146">
        <f t="shared" si="16"/>
        <v>3246</v>
      </c>
      <c r="G372" s="159">
        <f t="shared" si="15"/>
        <v>2340</v>
      </c>
      <c r="H372" s="155">
        <v>66</v>
      </c>
    </row>
    <row r="373" spans="1:8">
      <c r="A373" s="126">
        <v>389</v>
      </c>
      <c r="B373" s="59"/>
      <c r="C373" s="65">
        <f t="shared" si="17"/>
        <v>64.59</v>
      </c>
      <c r="D373" s="124"/>
      <c r="E373" s="155">
        <v>12590</v>
      </c>
      <c r="F373" s="146">
        <f t="shared" si="16"/>
        <v>3245</v>
      </c>
      <c r="G373" s="159">
        <f t="shared" si="15"/>
        <v>2339</v>
      </c>
      <c r="H373" s="155">
        <v>66</v>
      </c>
    </row>
    <row r="374" spans="1:8">
      <c r="A374" s="126">
        <v>390</v>
      </c>
      <c r="B374" s="59"/>
      <c r="C374" s="65">
        <f t="shared" si="17"/>
        <v>64.63</v>
      </c>
      <c r="D374" s="124"/>
      <c r="E374" s="155">
        <v>12590</v>
      </c>
      <c r="F374" s="146">
        <f t="shared" si="16"/>
        <v>3243</v>
      </c>
      <c r="G374" s="159">
        <f t="shared" si="15"/>
        <v>2338</v>
      </c>
      <c r="H374" s="155">
        <v>66</v>
      </c>
    </row>
    <row r="375" spans="1:8">
      <c r="A375" s="126">
        <v>391</v>
      </c>
      <c r="B375" s="59"/>
      <c r="C375" s="65">
        <f t="shared" si="17"/>
        <v>64.66</v>
      </c>
      <c r="D375" s="124"/>
      <c r="E375" s="155">
        <v>12590</v>
      </c>
      <c r="F375" s="146">
        <f t="shared" si="16"/>
        <v>3241</v>
      </c>
      <c r="G375" s="159">
        <f t="shared" si="15"/>
        <v>2337</v>
      </c>
      <c r="H375" s="155">
        <v>66</v>
      </c>
    </row>
    <row r="376" spans="1:8">
      <c r="A376" s="126">
        <v>392</v>
      </c>
      <c r="B376" s="59"/>
      <c r="C376" s="65">
        <f t="shared" si="17"/>
        <v>64.69</v>
      </c>
      <c r="D376" s="124"/>
      <c r="E376" s="155">
        <v>12590</v>
      </c>
      <c r="F376" s="146">
        <f t="shared" si="16"/>
        <v>3240</v>
      </c>
      <c r="G376" s="159">
        <f t="shared" si="15"/>
        <v>2335</v>
      </c>
      <c r="H376" s="155">
        <v>66</v>
      </c>
    </row>
    <row r="377" spans="1:8">
      <c r="A377" s="126">
        <v>393</v>
      </c>
      <c r="B377" s="59"/>
      <c r="C377" s="65">
        <f t="shared" si="17"/>
        <v>64.73</v>
      </c>
      <c r="D377" s="124"/>
      <c r="E377" s="155">
        <v>12590</v>
      </c>
      <c r="F377" s="146">
        <f t="shared" si="16"/>
        <v>3238</v>
      </c>
      <c r="G377" s="159">
        <f t="shared" si="15"/>
        <v>2334</v>
      </c>
      <c r="H377" s="155">
        <v>66</v>
      </c>
    </row>
    <row r="378" spans="1:8">
      <c r="A378" s="126">
        <v>394</v>
      </c>
      <c r="B378" s="59"/>
      <c r="C378" s="65">
        <f t="shared" si="17"/>
        <v>64.760000000000005</v>
      </c>
      <c r="D378" s="124"/>
      <c r="E378" s="155">
        <v>12590</v>
      </c>
      <c r="F378" s="146">
        <f t="shared" si="16"/>
        <v>3236</v>
      </c>
      <c r="G378" s="159">
        <f t="shared" si="15"/>
        <v>2333</v>
      </c>
      <c r="H378" s="155">
        <v>66</v>
      </c>
    </row>
    <row r="379" spans="1:8">
      <c r="A379" s="126">
        <v>395</v>
      </c>
      <c r="B379" s="59"/>
      <c r="C379" s="65">
        <f t="shared" si="17"/>
        <v>64.8</v>
      </c>
      <c r="D379" s="124"/>
      <c r="E379" s="155">
        <v>12590</v>
      </c>
      <c r="F379" s="146">
        <f t="shared" si="16"/>
        <v>3234</v>
      </c>
      <c r="G379" s="159">
        <f t="shared" si="15"/>
        <v>2331</v>
      </c>
      <c r="H379" s="155">
        <v>66</v>
      </c>
    </row>
    <row r="380" spans="1:8">
      <c r="A380" s="126">
        <v>396</v>
      </c>
      <c r="B380" s="59"/>
      <c r="C380" s="65">
        <f t="shared" si="17"/>
        <v>64.83</v>
      </c>
      <c r="D380" s="124"/>
      <c r="E380" s="155">
        <v>12590</v>
      </c>
      <c r="F380" s="146">
        <f t="shared" si="16"/>
        <v>3233</v>
      </c>
      <c r="G380" s="159">
        <f t="shared" si="15"/>
        <v>2330</v>
      </c>
      <c r="H380" s="155">
        <v>66</v>
      </c>
    </row>
    <row r="381" spans="1:8">
      <c r="A381" s="126">
        <v>397</v>
      </c>
      <c r="B381" s="59"/>
      <c r="C381" s="65">
        <f t="shared" si="17"/>
        <v>64.87</v>
      </c>
      <c r="D381" s="124"/>
      <c r="E381" s="155">
        <v>12590</v>
      </c>
      <c r="F381" s="146">
        <f t="shared" si="16"/>
        <v>3231</v>
      </c>
      <c r="G381" s="159">
        <f t="shared" si="15"/>
        <v>2329</v>
      </c>
      <c r="H381" s="155">
        <v>66</v>
      </c>
    </row>
    <row r="382" spans="1:8">
      <c r="A382" s="126">
        <v>398</v>
      </c>
      <c r="B382" s="59"/>
      <c r="C382" s="65">
        <f t="shared" si="17"/>
        <v>64.900000000000006</v>
      </c>
      <c r="D382" s="124"/>
      <c r="E382" s="155">
        <v>12590</v>
      </c>
      <c r="F382" s="146">
        <f t="shared" si="16"/>
        <v>3229</v>
      </c>
      <c r="G382" s="159">
        <f t="shared" si="15"/>
        <v>2328</v>
      </c>
      <c r="H382" s="155">
        <v>66</v>
      </c>
    </row>
    <row r="383" spans="1:8">
      <c r="A383" s="126">
        <v>399</v>
      </c>
      <c r="B383" s="59"/>
      <c r="C383" s="65">
        <f t="shared" si="17"/>
        <v>64.930000000000007</v>
      </c>
      <c r="D383" s="124"/>
      <c r="E383" s="155">
        <v>12590</v>
      </c>
      <c r="F383" s="146">
        <f t="shared" si="16"/>
        <v>3228</v>
      </c>
      <c r="G383" s="159">
        <f t="shared" si="15"/>
        <v>2327</v>
      </c>
      <c r="H383" s="155">
        <v>66</v>
      </c>
    </row>
    <row r="384" spans="1:8">
      <c r="A384" s="126">
        <v>400</v>
      </c>
      <c r="B384" s="59"/>
      <c r="C384" s="65">
        <f t="shared" si="17"/>
        <v>64.97</v>
      </c>
      <c r="D384" s="124"/>
      <c r="E384" s="155">
        <v>12590</v>
      </c>
      <c r="F384" s="146">
        <f t="shared" si="16"/>
        <v>3226</v>
      </c>
      <c r="G384" s="159">
        <f t="shared" si="15"/>
        <v>2325</v>
      </c>
      <c r="H384" s="155">
        <v>66</v>
      </c>
    </row>
    <row r="385" spans="1:8">
      <c r="A385" s="126">
        <v>401</v>
      </c>
      <c r="B385" s="59"/>
      <c r="C385" s="65">
        <f t="shared" si="17"/>
        <v>65</v>
      </c>
      <c r="D385" s="124"/>
      <c r="E385" s="155">
        <v>12590</v>
      </c>
      <c r="F385" s="146">
        <f t="shared" si="16"/>
        <v>3225</v>
      </c>
      <c r="G385" s="159">
        <f t="shared" si="15"/>
        <v>2324</v>
      </c>
      <c r="H385" s="155">
        <v>66</v>
      </c>
    </row>
    <row r="386" spans="1:8">
      <c r="A386" s="126">
        <v>402</v>
      </c>
      <c r="B386" s="59"/>
      <c r="C386" s="65">
        <f t="shared" si="17"/>
        <v>65.040000000000006</v>
      </c>
      <c r="D386" s="124"/>
      <c r="E386" s="155">
        <v>12590</v>
      </c>
      <c r="F386" s="146">
        <f t="shared" si="16"/>
        <v>3223</v>
      </c>
      <c r="G386" s="159">
        <f t="shared" si="15"/>
        <v>2323</v>
      </c>
      <c r="H386" s="155">
        <v>66</v>
      </c>
    </row>
    <row r="387" spans="1:8">
      <c r="A387" s="126">
        <v>403</v>
      </c>
      <c r="B387" s="59"/>
      <c r="C387" s="65">
        <f t="shared" si="17"/>
        <v>65.069999999999993</v>
      </c>
      <c r="D387" s="124"/>
      <c r="E387" s="155">
        <v>12590</v>
      </c>
      <c r="F387" s="146">
        <f t="shared" si="16"/>
        <v>3221</v>
      </c>
      <c r="G387" s="159">
        <f t="shared" si="15"/>
        <v>2322</v>
      </c>
      <c r="H387" s="155">
        <v>66</v>
      </c>
    </row>
    <row r="388" spans="1:8">
      <c r="A388" s="126">
        <v>404</v>
      </c>
      <c r="B388" s="59"/>
      <c r="C388" s="65">
        <f t="shared" si="17"/>
        <v>65.099999999999994</v>
      </c>
      <c r="D388" s="124"/>
      <c r="E388" s="155">
        <v>12590</v>
      </c>
      <c r="F388" s="146">
        <f t="shared" si="16"/>
        <v>3220</v>
      </c>
      <c r="G388" s="159">
        <f t="shared" si="15"/>
        <v>2321</v>
      </c>
      <c r="H388" s="155">
        <v>66</v>
      </c>
    </row>
    <row r="389" spans="1:8">
      <c r="A389" s="126">
        <v>405</v>
      </c>
      <c r="B389" s="59"/>
      <c r="C389" s="65">
        <f t="shared" si="17"/>
        <v>65.14</v>
      </c>
      <c r="D389" s="124"/>
      <c r="E389" s="155">
        <v>12590</v>
      </c>
      <c r="F389" s="146">
        <f t="shared" si="16"/>
        <v>3218</v>
      </c>
      <c r="G389" s="159">
        <f t="shared" si="15"/>
        <v>2319</v>
      </c>
      <c r="H389" s="155">
        <v>66</v>
      </c>
    </row>
    <row r="390" spans="1:8">
      <c r="A390" s="126">
        <v>406</v>
      </c>
      <c r="B390" s="59"/>
      <c r="C390" s="65">
        <f t="shared" si="17"/>
        <v>65.17</v>
      </c>
      <c r="D390" s="124"/>
      <c r="E390" s="155">
        <v>12590</v>
      </c>
      <c r="F390" s="146">
        <f t="shared" si="16"/>
        <v>3216</v>
      </c>
      <c r="G390" s="159">
        <f t="shared" si="15"/>
        <v>2318</v>
      </c>
      <c r="H390" s="155">
        <v>66</v>
      </c>
    </row>
    <row r="391" spans="1:8">
      <c r="A391" s="126">
        <v>407</v>
      </c>
      <c r="B391" s="59"/>
      <c r="C391" s="65">
        <f t="shared" si="17"/>
        <v>65.2</v>
      </c>
      <c r="D391" s="124"/>
      <c r="E391" s="155">
        <v>12590</v>
      </c>
      <c r="F391" s="146">
        <f t="shared" si="16"/>
        <v>3215</v>
      </c>
      <c r="G391" s="159">
        <f t="shared" si="15"/>
        <v>2317</v>
      </c>
      <c r="H391" s="155">
        <v>66</v>
      </c>
    </row>
    <row r="392" spans="1:8">
      <c r="A392" s="126">
        <v>408</v>
      </c>
      <c r="B392" s="59"/>
      <c r="C392" s="65">
        <f t="shared" si="17"/>
        <v>65.239999999999995</v>
      </c>
      <c r="D392" s="124"/>
      <c r="E392" s="155">
        <v>12590</v>
      </c>
      <c r="F392" s="146">
        <f t="shared" si="16"/>
        <v>3213</v>
      </c>
      <c r="G392" s="159">
        <f t="shared" si="15"/>
        <v>2316</v>
      </c>
      <c r="H392" s="155">
        <v>66</v>
      </c>
    </row>
    <row r="393" spans="1:8">
      <c r="A393" s="126">
        <v>409</v>
      </c>
      <c r="B393" s="59"/>
      <c r="C393" s="65">
        <f t="shared" si="17"/>
        <v>65.27</v>
      </c>
      <c r="D393" s="124"/>
      <c r="E393" s="155">
        <v>12590</v>
      </c>
      <c r="F393" s="146">
        <f t="shared" si="16"/>
        <v>3211</v>
      </c>
      <c r="G393" s="159">
        <f t="shared" si="15"/>
        <v>2315</v>
      </c>
      <c r="H393" s="155">
        <v>66</v>
      </c>
    </row>
    <row r="394" spans="1:8">
      <c r="A394" s="126">
        <v>410</v>
      </c>
      <c r="B394" s="59"/>
      <c r="C394" s="65">
        <f t="shared" si="17"/>
        <v>65.3</v>
      </c>
      <c r="D394" s="124"/>
      <c r="E394" s="155">
        <v>12590</v>
      </c>
      <c r="F394" s="146">
        <f t="shared" si="16"/>
        <v>3210</v>
      </c>
      <c r="G394" s="159">
        <f t="shared" si="15"/>
        <v>2314</v>
      </c>
      <c r="H394" s="155">
        <v>66</v>
      </c>
    </row>
    <row r="395" spans="1:8">
      <c r="A395" s="126">
        <v>411</v>
      </c>
      <c r="B395" s="59"/>
      <c r="C395" s="65">
        <f t="shared" si="17"/>
        <v>65.34</v>
      </c>
      <c r="D395" s="124"/>
      <c r="E395" s="155">
        <v>12590</v>
      </c>
      <c r="F395" s="146">
        <f t="shared" si="16"/>
        <v>3208</v>
      </c>
      <c r="G395" s="159">
        <f t="shared" si="15"/>
        <v>2312</v>
      </c>
      <c r="H395" s="155">
        <v>66</v>
      </c>
    </row>
    <row r="396" spans="1:8">
      <c r="A396" s="126">
        <v>412</v>
      </c>
      <c r="B396" s="59"/>
      <c r="C396" s="65">
        <f t="shared" si="17"/>
        <v>65.37</v>
      </c>
      <c r="D396" s="124"/>
      <c r="E396" s="155">
        <v>12590</v>
      </c>
      <c r="F396" s="146">
        <f t="shared" si="16"/>
        <v>3207</v>
      </c>
      <c r="G396" s="159">
        <f t="shared" si="15"/>
        <v>2311</v>
      </c>
      <c r="H396" s="155">
        <v>66</v>
      </c>
    </row>
    <row r="397" spans="1:8">
      <c r="A397" s="126">
        <v>413</v>
      </c>
      <c r="B397" s="59"/>
      <c r="C397" s="65">
        <f t="shared" si="17"/>
        <v>65.400000000000006</v>
      </c>
      <c r="D397" s="124"/>
      <c r="E397" s="155">
        <v>12590</v>
      </c>
      <c r="F397" s="146">
        <f t="shared" si="16"/>
        <v>3205</v>
      </c>
      <c r="G397" s="159">
        <f t="shared" ref="G397:G427" si="18">ROUND(12*(1/C397*E397),0)</f>
        <v>2310</v>
      </c>
      <c r="H397" s="155">
        <v>66</v>
      </c>
    </row>
    <row r="398" spans="1:8">
      <c r="A398" s="126">
        <v>414</v>
      </c>
      <c r="B398" s="59"/>
      <c r="C398" s="65">
        <f t="shared" si="17"/>
        <v>65.44</v>
      </c>
      <c r="D398" s="124"/>
      <c r="E398" s="155">
        <v>12590</v>
      </c>
      <c r="F398" s="146">
        <f t="shared" ref="F398:F461" si="19">ROUND(12*1.3589*(1/C398*E398)+H398,0)</f>
        <v>3203</v>
      </c>
      <c r="G398" s="159">
        <f t="shared" si="18"/>
        <v>2309</v>
      </c>
      <c r="H398" s="155">
        <v>66</v>
      </c>
    </row>
    <row r="399" spans="1:8">
      <c r="A399" s="126">
        <v>415</v>
      </c>
      <c r="B399" s="59"/>
      <c r="C399" s="65">
        <f t="shared" ref="C399:C462" si="20">ROUND(10.899*LN(A399)+A399/150-3,2)</f>
        <v>65.47</v>
      </c>
      <c r="D399" s="124"/>
      <c r="E399" s="155">
        <v>12590</v>
      </c>
      <c r="F399" s="146">
        <f t="shared" si="19"/>
        <v>3202</v>
      </c>
      <c r="G399" s="159">
        <f t="shared" si="18"/>
        <v>2308</v>
      </c>
      <c r="H399" s="155">
        <v>66</v>
      </c>
    </row>
    <row r="400" spans="1:8">
      <c r="A400" s="126">
        <v>416</v>
      </c>
      <c r="B400" s="59"/>
      <c r="C400" s="65">
        <f t="shared" si="20"/>
        <v>65.5</v>
      </c>
      <c r="D400" s="124"/>
      <c r="E400" s="155">
        <v>12590</v>
      </c>
      <c r="F400" s="146">
        <f t="shared" si="19"/>
        <v>3200</v>
      </c>
      <c r="G400" s="159">
        <f t="shared" si="18"/>
        <v>2307</v>
      </c>
      <c r="H400" s="155">
        <v>66</v>
      </c>
    </row>
    <row r="401" spans="1:8">
      <c r="A401" s="126">
        <v>417</v>
      </c>
      <c r="B401" s="59"/>
      <c r="C401" s="65">
        <f t="shared" si="20"/>
        <v>65.53</v>
      </c>
      <c r="D401" s="124"/>
      <c r="E401" s="155">
        <v>12590</v>
      </c>
      <c r="F401" s="146">
        <f t="shared" si="19"/>
        <v>3199</v>
      </c>
      <c r="G401" s="159">
        <f t="shared" si="18"/>
        <v>2306</v>
      </c>
      <c r="H401" s="155">
        <v>66</v>
      </c>
    </row>
    <row r="402" spans="1:8">
      <c r="A402" s="126">
        <v>418</v>
      </c>
      <c r="B402" s="59"/>
      <c r="C402" s="65">
        <f t="shared" si="20"/>
        <v>65.569999999999993</v>
      </c>
      <c r="D402" s="124"/>
      <c r="E402" s="155">
        <v>12590</v>
      </c>
      <c r="F402" s="146">
        <f t="shared" si="19"/>
        <v>3197</v>
      </c>
      <c r="G402" s="159">
        <f t="shared" si="18"/>
        <v>2304</v>
      </c>
      <c r="H402" s="155">
        <v>66</v>
      </c>
    </row>
    <row r="403" spans="1:8">
      <c r="A403" s="126">
        <v>419</v>
      </c>
      <c r="B403" s="59"/>
      <c r="C403" s="65">
        <f t="shared" si="20"/>
        <v>65.599999999999994</v>
      </c>
      <c r="D403" s="124"/>
      <c r="E403" s="155">
        <v>12590</v>
      </c>
      <c r="F403" s="146">
        <f t="shared" si="19"/>
        <v>3196</v>
      </c>
      <c r="G403" s="159">
        <f t="shared" si="18"/>
        <v>2303</v>
      </c>
      <c r="H403" s="155">
        <v>66</v>
      </c>
    </row>
    <row r="404" spans="1:8">
      <c r="A404" s="126">
        <v>420</v>
      </c>
      <c r="B404" s="59"/>
      <c r="C404" s="65">
        <f t="shared" si="20"/>
        <v>65.63</v>
      </c>
      <c r="D404" s="124"/>
      <c r="E404" s="155">
        <v>12590</v>
      </c>
      <c r="F404" s="146">
        <f t="shared" si="19"/>
        <v>3194</v>
      </c>
      <c r="G404" s="159">
        <f t="shared" si="18"/>
        <v>2302</v>
      </c>
      <c r="H404" s="155">
        <v>66</v>
      </c>
    </row>
    <row r="405" spans="1:8">
      <c r="A405" s="126">
        <v>421</v>
      </c>
      <c r="B405" s="59"/>
      <c r="C405" s="65">
        <f t="shared" si="20"/>
        <v>65.67</v>
      </c>
      <c r="D405" s="124"/>
      <c r="E405" s="155">
        <v>12590</v>
      </c>
      <c r="F405" s="146">
        <f t="shared" si="19"/>
        <v>3192</v>
      </c>
      <c r="G405" s="159">
        <f t="shared" si="18"/>
        <v>2301</v>
      </c>
      <c r="H405" s="155">
        <v>66</v>
      </c>
    </row>
    <row r="406" spans="1:8">
      <c r="A406" s="126">
        <v>422</v>
      </c>
      <c r="B406" s="59"/>
      <c r="C406" s="65">
        <f t="shared" si="20"/>
        <v>65.7</v>
      </c>
      <c r="D406" s="124"/>
      <c r="E406" s="155">
        <v>12590</v>
      </c>
      <c r="F406" s="146">
        <f t="shared" si="19"/>
        <v>3191</v>
      </c>
      <c r="G406" s="159">
        <f t="shared" si="18"/>
        <v>2300</v>
      </c>
      <c r="H406" s="155">
        <v>66</v>
      </c>
    </row>
    <row r="407" spans="1:8">
      <c r="A407" s="126">
        <v>423</v>
      </c>
      <c r="B407" s="59"/>
      <c r="C407" s="65">
        <f t="shared" si="20"/>
        <v>65.73</v>
      </c>
      <c r="D407" s="124"/>
      <c r="E407" s="155">
        <v>12590</v>
      </c>
      <c r="F407" s="146">
        <f t="shared" si="19"/>
        <v>3189</v>
      </c>
      <c r="G407" s="159">
        <f t="shared" si="18"/>
        <v>2298</v>
      </c>
      <c r="H407" s="155">
        <v>66</v>
      </c>
    </row>
    <row r="408" spans="1:8">
      <c r="A408" s="126">
        <v>424</v>
      </c>
      <c r="B408" s="59"/>
      <c r="C408" s="65">
        <f t="shared" si="20"/>
        <v>65.760000000000005</v>
      </c>
      <c r="D408" s="124"/>
      <c r="E408" s="155">
        <v>12590</v>
      </c>
      <c r="F408" s="146">
        <f t="shared" si="19"/>
        <v>3188</v>
      </c>
      <c r="G408" s="159">
        <f t="shared" si="18"/>
        <v>2297</v>
      </c>
      <c r="H408" s="155">
        <v>66</v>
      </c>
    </row>
    <row r="409" spans="1:8">
      <c r="A409" s="126">
        <v>425</v>
      </c>
      <c r="B409" s="59"/>
      <c r="C409" s="65">
        <f t="shared" si="20"/>
        <v>65.8</v>
      </c>
      <c r="D409" s="124"/>
      <c r="E409" s="155">
        <v>12590</v>
      </c>
      <c r="F409" s="146">
        <f t="shared" si="19"/>
        <v>3186</v>
      </c>
      <c r="G409" s="159">
        <f t="shared" si="18"/>
        <v>2296</v>
      </c>
      <c r="H409" s="155">
        <v>66</v>
      </c>
    </row>
    <row r="410" spans="1:8">
      <c r="A410" s="126">
        <v>426</v>
      </c>
      <c r="B410" s="59"/>
      <c r="C410" s="65">
        <f t="shared" si="20"/>
        <v>65.83</v>
      </c>
      <c r="D410" s="124"/>
      <c r="E410" s="155">
        <v>12590</v>
      </c>
      <c r="F410" s="146">
        <f t="shared" si="19"/>
        <v>3185</v>
      </c>
      <c r="G410" s="159">
        <f t="shared" si="18"/>
        <v>2295</v>
      </c>
      <c r="H410" s="155">
        <v>66</v>
      </c>
    </row>
    <row r="411" spans="1:8">
      <c r="A411" s="126">
        <v>427</v>
      </c>
      <c r="B411" s="59"/>
      <c r="C411" s="65">
        <f t="shared" si="20"/>
        <v>65.86</v>
      </c>
      <c r="D411" s="124"/>
      <c r="E411" s="155">
        <v>12590</v>
      </c>
      <c r="F411" s="146">
        <f t="shared" si="19"/>
        <v>3183</v>
      </c>
      <c r="G411" s="159">
        <f t="shared" si="18"/>
        <v>2294</v>
      </c>
      <c r="H411" s="155">
        <v>66</v>
      </c>
    </row>
    <row r="412" spans="1:8">
      <c r="A412" s="126">
        <v>428</v>
      </c>
      <c r="B412" s="59"/>
      <c r="C412" s="65">
        <f t="shared" si="20"/>
        <v>65.89</v>
      </c>
      <c r="D412" s="124"/>
      <c r="E412" s="155">
        <v>12590</v>
      </c>
      <c r="F412" s="146">
        <f t="shared" si="19"/>
        <v>3182</v>
      </c>
      <c r="G412" s="159">
        <f t="shared" si="18"/>
        <v>2293</v>
      </c>
      <c r="H412" s="155">
        <v>66</v>
      </c>
    </row>
    <row r="413" spans="1:8">
      <c r="A413" s="126">
        <v>429</v>
      </c>
      <c r="B413" s="59"/>
      <c r="C413" s="65">
        <f t="shared" si="20"/>
        <v>65.92</v>
      </c>
      <c r="D413" s="124"/>
      <c r="E413" s="155">
        <v>12590</v>
      </c>
      <c r="F413" s="146">
        <f t="shared" si="19"/>
        <v>3180</v>
      </c>
      <c r="G413" s="159">
        <f t="shared" si="18"/>
        <v>2292</v>
      </c>
      <c r="H413" s="155">
        <v>66</v>
      </c>
    </row>
    <row r="414" spans="1:8">
      <c r="A414" s="126">
        <v>430</v>
      </c>
      <c r="B414" s="59"/>
      <c r="C414" s="65">
        <f t="shared" si="20"/>
        <v>65.959999999999994</v>
      </c>
      <c r="D414" s="124"/>
      <c r="E414" s="155">
        <v>12590</v>
      </c>
      <c r="F414" s="146">
        <f t="shared" si="19"/>
        <v>3179</v>
      </c>
      <c r="G414" s="159">
        <f t="shared" si="18"/>
        <v>2290</v>
      </c>
      <c r="H414" s="155">
        <v>66</v>
      </c>
    </row>
    <row r="415" spans="1:8">
      <c r="A415" s="126">
        <v>431</v>
      </c>
      <c r="B415" s="59"/>
      <c r="C415" s="65">
        <f t="shared" si="20"/>
        <v>65.989999999999995</v>
      </c>
      <c r="D415" s="124"/>
      <c r="E415" s="155">
        <v>12590</v>
      </c>
      <c r="F415" s="146">
        <f t="shared" si="19"/>
        <v>3177</v>
      </c>
      <c r="G415" s="159">
        <f t="shared" si="18"/>
        <v>2289</v>
      </c>
      <c r="H415" s="155">
        <v>66</v>
      </c>
    </row>
    <row r="416" spans="1:8">
      <c r="A416" s="126">
        <v>432</v>
      </c>
      <c r="B416" s="59"/>
      <c r="C416" s="65">
        <f t="shared" si="20"/>
        <v>66.02</v>
      </c>
      <c r="D416" s="124"/>
      <c r="E416" s="155">
        <v>12590</v>
      </c>
      <c r="F416" s="146">
        <f t="shared" si="19"/>
        <v>3176</v>
      </c>
      <c r="G416" s="159">
        <f t="shared" si="18"/>
        <v>2288</v>
      </c>
      <c r="H416" s="155">
        <v>66</v>
      </c>
    </row>
    <row r="417" spans="1:8">
      <c r="A417" s="126">
        <v>433</v>
      </c>
      <c r="B417" s="59"/>
      <c r="C417" s="65">
        <f t="shared" si="20"/>
        <v>66.05</v>
      </c>
      <c r="D417" s="124"/>
      <c r="E417" s="155">
        <v>12590</v>
      </c>
      <c r="F417" s="146">
        <f t="shared" si="19"/>
        <v>3174</v>
      </c>
      <c r="G417" s="159">
        <f t="shared" si="18"/>
        <v>2287</v>
      </c>
      <c r="H417" s="155">
        <v>66</v>
      </c>
    </row>
    <row r="418" spans="1:8">
      <c r="A418" s="126">
        <v>434</v>
      </c>
      <c r="B418" s="59"/>
      <c r="C418" s="65">
        <f t="shared" si="20"/>
        <v>66.08</v>
      </c>
      <c r="D418" s="124"/>
      <c r="E418" s="155">
        <v>12590</v>
      </c>
      <c r="F418" s="146">
        <f t="shared" si="19"/>
        <v>3173</v>
      </c>
      <c r="G418" s="159">
        <f t="shared" si="18"/>
        <v>2286</v>
      </c>
      <c r="H418" s="155">
        <v>66</v>
      </c>
    </row>
    <row r="419" spans="1:8">
      <c r="A419" s="126">
        <v>435</v>
      </c>
      <c r="B419" s="59"/>
      <c r="C419" s="65">
        <f t="shared" si="20"/>
        <v>66.12</v>
      </c>
      <c r="D419" s="124"/>
      <c r="E419" s="155">
        <v>12590</v>
      </c>
      <c r="F419" s="146">
        <f t="shared" si="19"/>
        <v>3171</v>
      </c>
      <c r="G419" s="159">
        <f t="shared" si="18"/>
        <v>2285</v>
      </c>
      <c r="H419" s="155">
        <v>66</v>
      </c>
    </row>
    <row r="420" spans="1:8">
      <c r="A420" s="126">
        <v>436</v>
      </c>
      <c r="B420" s="59"/>
      <c r="C420" s="65">
        <f t="shared" si="20"/>
        <v>66.150000000000006</v>
      </c>
      <c r="D420" s="124"/>
      <c r="E420" s="155">
        <v>12590</v>
      </c>
      <c r="F420" s="146">
        <f t="shared" si="19"/>
        <v>3170</v>
      </c>
      <c r="G420" s="159">
        <f t="shared" si="18"/>
        <v>2284</v>
      </c>
      <c r="H420" s="155">
        <v>66</v>
      </c>
    </row>
    <row r="421" spans="1:8">
      <c r="A421" s="126">
        <v>437</v>
      </c>
      <c r="B421" s="59"/>
      <c r="C421" s="65">
        <f t="shared" si="20"/>
        <v>66.180000000000007</v>
      </c>
      <c r="D421" s="124"/>
      <c r="E421" s="155">
        <v>12590</v>
      </c>
      <c r="F421" s="146">
        <f t="shared" si="19"/>
        <v>3168</v>
      </c>
      <c r="G421" s="159">
        <f t="shared" si="18"/>
        <v>2283</v>
      </c>
      <c r="H421" s="155">
        <v>66</v>
      </c>
    </row>
    <row r="422" spans="1:8">
      <c r="A422" s="126">
        <v>438</v>
      </c>
      <c r="B422" s="59"/>
      <c r="C422" s="65">
        <f t="shared" si="20"/>
        <v>66.209999999999994</v>
      </c>
      <c r="D422" s="124"/>
      <c r="E422" s="155">
        <v>12590</v>
      </c>
      <c r="F422" s="146">
        <f t="shared" si="19"/>
        <v>3167</v>
      </c>
      <c r="G422" s="159">
        <f t="shared" si="18"/>
        <v>2282</v>
      </c>
      <c r="H422" s="155">
        <v>66</v>
      </c>
    </row>
    <row r="423" spans="1:8">
      <c r="A423" s="126">
        <v>439</v>
      </c>
      <c r="B423" s="59"/>
      <c r="C423" s="65">
        <f t="shared" si="20"/>
        <v>66.239999999999995</v>
      </c>
      <c r="D423" s="124"/>
      <c r="E423" s="155">
        <v>12590</v>
      </c>
      <c r="F423" s="146">
        <f t="shared" si="19"/>
        <v>3165</v>
      </c>
      <c r="G423" s="159">
        <f t="shared" si="18"/>
        <v>2281</v>
      </c>
      <c r="H423" s="155">
        <v>66</v>
      </c>
    </row>
    <row r="424" spans="1:8">
      <c r="A424" s="126">
        <v>440</v>
      </c>
      <c r="B424" s="59"/>
      <c r="C424" s="65">
        <f t="shared" si="20"/>
        <v>66.27</v>
      </c>
      <c r="D424" s="124"/>
      <c r="E424" s="155">
        <v>12590</v>
      </c>
      <c r="F424" s="146">
        <f t="shared" si="19"/>
        <v>3164</v>
      </c>
      <c r="G424" s="159">
        <f t="shared" si="18"/>
        <v>2280</v>
      </c>
      <c r="H424" s="155">
        <v>66</v>
      </c>
    </row>
    <row r="425" spans="1:8">
      <c r="A425" s="126">
        <v>441</v>
      </c>
      <c r="B425" s="59"/>
      <c r="C425" s="65">
        <f t="shared" si="20"/>
        <v>66.3</v>
      </c>
      <c r="D425" s="124"/>
      <c r="E425" s="155">
        <v>12590</v>
      </c>
      <c r="F425" s="146">
        <f t="shared" si="19"/>
        <v>3163</v>
      </c>
      <c r="G425" s="159">
        <f t="shared" si="18"/>
        <v>2279</v>
      </c>
      <c r="H425" s="155">
        <v>66</v>
      </c>
    </row>
    <row r="426" spans="1:8">
      <c r="A426" s="126">
        <v>442</v>
      </c>
      <c r="B426" s="59"/>
      <c r="C426" s="65">
        <f t="shared" si="20"/>
        <v>66.34</v>
      </c>
      <c r="D426" s="124"/>
      <c r="E426" s="155">
        <v>12590</v>
      </c>
      <c r="F426" s="146">
        <f t="shared" si="19"/>
        <v>3161</v>
      </c>
      <c r="G426" s="159">
        <f t="shared" si="18"/>
        <v>2277</v>
      </c>
      <c r="H426" s="155">
        <v>66</v>
      </c>
    </row>
    <row r="427" spans="1:8">
      <c r="A427" s="126">
        <v>443</v>
      </c>
      <c r="B427" s="59"/>
      <c r="C427" s="65">
        <f t="shared" si="20"/>
        <v>66.37</v>
      </c>
      <c r="D427" s="124"/>
      <c r="E427" s="155">
        <v>12590</v>
      </c>
      <c r="F427" s="146">
        <f t="shared" si="19"/>
        <v>3159</v>
      </c>
      <c r="G427" s="159">
        <f t="shared" si="18"/>
        <v>2276</v>
      </c>
      <c r="H427" s="155">
        <v>66</v>
      </c>
    </row>
    <row r="428" spans="1:8">
      <c r="A428" s="126">
        <v>444</v>
      </c>
      <c r="B428" s="59"/>
      <c r="C428" s="65">
        <f t="shared" si="20"/>
        <v>66.400000000000006</v>
      </c>
      <c r="D428" s="124"/>
      <c r="E428" s="155">
        <v>12590</v>
      </c>
      <c r="F428" s="146">
        <f t="shared" si="19"/>
        <v>3158</v>
      </c>
      <c r="G428" s="159">
        <f t="shared" ref="G428:G491" si="21">ROUND(12*(1/C428*E428),0)</f>
        <v>2275</v>
      </c>
      <c r="H428" s="155">
        <v>66</v>
      </c>
    </row>
    <row r="429" spans="1:8">
      <c r="A429" s="126">
        <v>445</v>
      </c>
      <c r="B429" s="59"/>
      <c r="C429" s="65">
        <f t="shared" si="20"/>
        <v>66.430000000000007</v>
      </c>
      <c r="D429" s="124"/>
      <c r="E429" s="155">
        <v>12590</v>
      </c>
      <c r="F429" s="146">
        <f t="shared" si="19"/>
        <v>3157</v>
      </c>
      <c r="G429" s="159">
        <f t="shared" si="21"/>
        <v>2274</v>
      </c>
      <c r="H429" s="155">
        <v>66</v>
      </c>
    </row>
    <row r="430" spans="1:8">
      <c r="A430" s="126">
        <v>446</v>
      </c>
      <c r="B430" s="59"/>
      <c r="C430" s="65">
        <f t="shared" si="20"/>
        <v>66.459999999999994</v>
      </c>
      <c r="D430" s="124"/>
      <c r="E430" s="155">
        <v>12590</v>
      </c>
      <c r="F430" s="146">
        <f t="shared" si="19"/>
        <v>3155</v>
      </c>
      <c r="G430" s="159">
        <f t="shared" si="21"/>
        <v>2273</v>
      </c>
      <c r="H430" s="155">
        <v>66</v>
      </c>
    </row>
    <row r="431" spans="1:8">
      <c r="A431" s="126">
        <v>447</v>
      </c>
      <c r="B431" s="59"/>
      <c r="C431" s="65">
        <f t="shared" si="20"/>
        <v>66.489999999999995</v>
      </c>
      <c r="D431" s="124"/>
      <c r="E431" s="155">
        <v>12590</v>
      </c>
      <c r="F431" s="146">
        <f t="shared" si="19"/>
        <v>3154</v>
      </c>
      <c r="G431" s="159">
        <f t="shared" si="21"/>
        <v>2272</v>
      </c>
      <c r="H431" s="155">
        <v>66</v>
      </c>
    </row>
    <row r="432" spans="1:8">
      <c r="A432" s="126">
        <v>448</v>
      </c>
      <c r="B432" s="59"/>
      <c r="C432" s="65">
        <f t="shared" si="20"/>
        <v>66.52</v>
      </c>
      <c r="D432" s="124"/>
      <c r="E432" s="155">
        <v>12590</v>
      </c>
      <c r="F432" s="146">
        <f t="shared" si="19"/>
        <v>3152</v>
      </c>
      <c r="G432" s="159">
        <f t="shared" si="21"/>
        <v>2271</v>
      </c>
      <c r="H432" s="155">
        <v>66</v>
      </c>
    </row>
    <row r="433" spans="1:8">
      <c r="A433" s="126">
        <v>449</v>
      </c>
      <c r="B433" s="59"/>
      <c r="C433" s="65">
        <f t="shared" si="20"/>
        <v>66.55</v>
      </c>
      <c r="D433" s="124"/>
      <c r="E433" s="155">
        <v>12590</v>
      </c>
      <c r="F433" s="146">
        <f t="shared" si="19"/>
        <v>3151</v>
      </c>
      <c r="G433" s="159">
        <f t="shared" si="21"/>
        <v>2270</v>
      </c>
      <c r="H433" s="155">
        <v>66</v>
      </c>
    </row>
    <row r="434" spans="1:8">
      <c r="A434" s="126">
        <v>450</v>
      </c>
      <c r="B434" s="59"/>
      <c r="C434" s="65">
        <f t="shared" si="20"/>
        <v>66.58</v>
      </c>
      <c r="D434" s="124"/>
      <c r="E434" s="155">
        <v>12590</v>
      </c>
      <c r="F434" s="146">
        <f t="shared" si="19"/>
        <v>3150</v>
      </c>
      <c r="G434" s="159">
        <f t="shared" si="21"/>
        <v>2269</v>
      </c>
      <c r="H434" s="155">
        <v>66</v>
      </c>
    </row>
    <row r="435" spans="1:8">
      <c r="A435" s="126">
        <v>451</v>
      </c>
      <c r="B435" s="59"/>
      <c r="C435" s="65">
        <f t="shared" si="20"/>
        <v>66.62</v>
      </c>
      <c r="D435" s="124"/>
      <c r="E435" s="155">
        <v>12590</v>
      </c>
      <c r="F435" s="146">
        <f t="shared" si="19"/>
        <v>3148</v>
      </c>
      <c r="G435" s="159">
        <f t="shared" si="21"/>
        <v>2268</v>
      </c>
      <c r="H435" s="155">
        <v>66</v>
      </c>
    </row>
    <row r="436" spans="1:8">
      <c r="A436" s="126">
        <v>452</v>
      </c>
      <c r="B436" s="59"/>
      <c r="C436" s="65">
        <f t="shared" si="20"/>
        <v>66.650000000000006</v>
      </c>
      <c r="D436" s="124"/>
      <c r="E436" s="155">
        <v>12590</v>
      </c>
      <c r="F436" s="146">
        <f t="shared" si="19"/>
        <v>3146</v>
      </c>
      <c r="G436" s="159">
        <f t="shared" si="21"/>
        <v>2267</v>
      </c>
      <c r="H436" s="155">
        <v>66</v>
      </c>
    </row>
    <row r="437" spans="1:8">
      <c r="A437" s="126">
        <v>453</v>
      </c>
      <c r="B437" s="59"/>
      <c r="C437" s="65">
        <f t="shared" si="20"/>
        <v>66.680000000000007</v>
      </c>
      <c r="D437" s="124"/>
      <c r="E437" s="155">
        <v>12590</v>
      </c>
      <c r="F437" s="146">
        <f t="shared" si="19"/>
        <v>3145</v>
      </c>
      <c r="G437" s="159">
        <f t="shared" si="21"/>
        <v>2266</v>
      </c>
      <c r="H437" s="155">
        <v>66</v>
      </c>
    </row>
    <row r="438" spans="1:8">
      <c r="A438" s="126">
        <v>454</v>
      </c>
      <c r="B438" s="59"/>
      <c r="C438" s="65">
        <f t="shared" si="20"/>
        <v>66.709999999999994</v>
      </c>
      <c r="D438" s="124"/>
      <c r="E438" s="155">
        <v>12590</v>
      </c>
      <c r="F438" s="146">
        <f t="shared" si="19"/>
        <v>3144</v>
      </c>
      <c r="G438" s="159">
        <f t="shared" si="21"/>
        <v>2265</v>
      </c>
      <c r="H438" s="155">
        <v>66</v>
      </c>
    </row>
    <row r="439" spans="1:8">
      <c r="A439" s="126">
        <v>455</v>
      </c>
      <c r="B439" s="59"/>
      <c r="C439" s="65">
        <f t="shared" si="20"/>
        <v>66.739999999999995</v>
      </c>
      <c r="D439" s="124"/>
      <c r="E439" s="155">
        <v>12590</v>
      </c>
      <c r="F439" s="146">
        <f t="shared" si="19"/>
        <v>3142</v>
      </c>
      <c r="G439" s="159">
        <f t="shared" si="21"/>
        <v>2264</v>
      </c>
      <c r="H439" s="155">
        <v>66</v>
      </c>
    </row>
    <row r="440" spans="1:8">
      <c r="A440" s="126">
        <v>456</v>
      </c>
      <c r="B440" s="59"/>
      <c r="C440" s="65">
        <f t="shared" si="20"/>
        <v>66.77</v>
      </c>
      <c r="D440" s="124"/>
      <c r="E440" s="155">
        <v>12590</v>
      </c>
      <c r="F440" s="146">
        <f t="shared" si="19"/>
        <v>3141</v>
      </c>
      <c r="G440" s="159">
        <f t="shared" si="21"/>
        <v>2263</v>
      </c>
      <c r="H440" s="155">
        <v>66</v>
      </c>
    </row>
    <row r="441" spans="1:8">
      <c r="A441" s="126">
        <v>457</v>
      </c>
      <c r="B441" s="59"/>
      <c r="C441" s="65">
        <f t="shared" si="20"/>
        <v>66.8</v>
      </c>
      <c r="D441" s="124"/>
      <c r="E441" s="155">
        <v>12590</v>
      </c>
      <c r="F441" s="146">
        <f t="shared" si="19"/>
        <v>3139</v>
      </c>
      <c r="G441" s="159">
        <f t="shared" si="21"/>
        <v>2262</v>
      </c>
      <c r="H441" s="155">
        <v>66</v>
      </c>
    </row>
    <row r="442" spans="1:8">
      <c r="A442" s="126">
        <v>458</v>
      </c>
      <c r="B442" s="59"/>
      <c r="C442" s="65">
        <f t="shared" si="20"/>
        <v>66.83</v>
      </c>
      <c r="D442" s="124"/>
      <c r="E442" s="155">
        <v>12590</v>
      </c>
      <c r="F442" s="146">
        <f t="shared" si="19"/>
        <v>3138</v>
      </c>
      <c r="G442" s="159">
        <f t="shared" si="21"/>
        <v>2261</v>
      </c>
      <c r="H442" s="155">
        <v>66</v>
      </c>
    </row>
    <row r="443" spans="1:8">
      <c r="A443" s="126">
        <v>459</v>
      </c>
      <c r="B443" s="59"/>
      <c r="C443" s="65">
        <f t="shared" si="20"/>
        <v>66.86</v>
      </c>
      <c r="D443" s="124"/>
      <c r="E443" s="155">
        <v>12590</v>
      </c>
      <c r="F443" s="146">
        <f t="shared" si="19"/>
        <v>3137</v>
      </c>
      <c r="G443" s="159">
        <f t="shared" si="21"/>
        <v>2260</v>
      </c>
      <c r="H443" s="155">
        <v>66</v>
      </c>
    </row>
    <row r="444" spans="1:8">
      <c r="A444" s="126">
        <v>460</v>
      </c>
      <c r="B444" s="59"/>
      <c r="C444" s="65">
        <f t="shared" si="20"/>
        <v>66.89</v>
      </c>
      <c r="D444" s="124"/>
      <c r="E444" s="155">
        <v>12590</v>
      </c>
      <c r="F444" s="146">
        <f t="shared" si="19"/>
        <v>3135</v>
      </c>
      <c r="G444" s="159">
        <f t="shared" si="21"/>
        <v>2259</v>
      </c>
      <c r="H444" s="155">
        <v>66</v>
      </c>
    </row>
    <row r="445" spans="1:8">
      <c r="A445" s="126">
        <v>461</v>
      </c>
      <c r="B445" s="59"/>
      <c r="C445" s="65">
        <f t="shared" si="20"/>
        <v>66.92</v>
      </c>
      <c r="D445" s="124"/>
      <c r="E445" s="155">
        <v>12590</v>
      </c>
      <c r="F445" s="146">
        <f t="shared" si="19"/>
        <v>3134</v>
      </c>
      <c r="G445" s="159">
        <f t="shared" si="21"/>
        <v>2258</v>
      </c>
      <c r="H445" s="155">
        <v>66</v>
      </c>
    </row>
    <row r="446" spans="1:8">
      <c r="A446" s="126">
        <v>462</v>
      </c>
      <c r="B446" s="59"/>
      <c r="C446" s="65">
        <f t="shared" si="20"/>
        <v>66.95</v>
      </c>
      <c r="D446" s="124"/>
      <c r="E446" s="155">
        <v>12590</v>
      </c>
      <c r="F446" s="146">
        <f t="shared" si="19"/>
        <v>3133</v>
      </c>
      <c r="G446" s="159">
        <f t="shared" si="21"/>
        <v>2257</v>
      </c>
      <c r="H446" s="155">
        <v>66</v>
      </c>
    </row>
    <row r="447" spans="1:8">
      <c r="A447" s="126">
        <v>463</v>
      </c>
      <c r="B447" s="59"/>
      <c r="C447" s="65">
        <f t="shared" si="20"/>
        <v>66.98</v>
      </c>
      <c r="D447" s="124"/>
      <c r="E447" s="155">
        <v>12590</v>
      </c>
      <c r="F447" s="146">
        <f t="shared" si="19"/>
        <v>3131</v>
      </c>
      <c r="G447" s="159">
        <f t="shared" si="21"/>
        <v>2256</v>
      </c>
      <c r="H447" s="155">
        <v>66</v>
      </c>
    </row>
    <row r="448" spans="1:8">
      <c r="A448" s="126">
        <v>464</v>
      </c>
      <c r="B448" s="59"/>
      <c r="C448" s="65">
        <f t="shared" si="20"/>
        <v>67.010000000000005</v>
      </c>
      <c r="D448" s="124"/>
      <c r="E448" s="155">
        <v>12590</v>
      </c>
      <c r="F448" s="146">
        <f t="shared" si="19"/>
        <v>3130</v>
      </c>
      <c r="G448" s="159">
        <f t="shared" si="21"/>
        <v>2255</v>
      </c>
      <c r="H448" s="155">
        <v>66</v>
      </c>
    </row>
    <row r="449" spans="1:8">
      <c r="A449" s="126">
        <v>465</v>
      </c>
      <c r="B449" s="59"/>
      <c r="C449" s="65">
        <f t="shared" si="20"/>
        <v>67.040000000000006</v>
      </c>
      <c r="D449" s="124"/>
      <c r="E449" s="155">
        <v>12590</v>
      </c>
      <c r="F449" s="146">
        <f t="shared" si="19"/>
        <v>3128</v>
      </c>
      <c r="G449" s="159">
        <f t="shared" si="21"/>
        <v>2254</v>
      </c>
      <c r="H449" s="155">
        <v>66</v>
      </c>
    </row>
    <row r="450" spans="1:8">
      <c r="A450" s="126">
        <v>466</v>
      </c>
      <c r="B450" s="59"/>
      <c r="C450" s="65">
        <f t="shared" si="20"/>
        <v>67.069999999999993</v>
      </c>
      <c r="D450" s="124"/>
      <c r="E450" s="155">
        <v>12590</v>
      </c>
      <c r="F450" s="146">
        <f t="shared" si="19"/>
        <v>3127</v>
      </c>
      <c r="G450" s="159">
        <f t="shared" si="21"/>
        <v>2253</v>
      </c>
      <c r="H450" s="155">
        <v>66</v>
      </c>
    </row>
    <row r="451" spans="1:8">
      <c r="A451" s="126">
        <v>467</v>
      </c>
      <c r="B451" s="59"/>
      <c r="C451" s="65">
        <f t="shared" si="20"/>
        <v>67.099999999999994</v>
      </c>
      <c r="D451" s="124"/>
      <c r="E451" s="155">
        <v>12590</v>
      </c>
      <c r="F451" s="146">
        <f t="shared" si="19"/>
        <v>3126</v>
      </c>
      <c r="G451" s="159">
        <f t="shared" si="21"/>
        <v>2252</v>
      </c>
      <c r="H451" s="155">
        <v>66</v>
      </c>
    </row>
    <row r="452" spans="1:8">
      <c r="A452" s="126">
        <v>468</v>
      </c>
      <c r="B452" s="59"/>
      <c r="C452" s="65">
        <f t="shared" si="20"/>
        <v>67.13</v>
      </c>
      <c r="D452" s="124"/>
      <c r="E452" s="155">
        <v>12590</v>
      </c>
      <c r="F452" s="146">
        <f t="shared" si="19"/>
        <v>3124</v>
      </c>
      <c r="G452" s="159">
        <f t="shared" si="21"/>
        <v>2251</v>
      </c>
      <c r="H452" s="155">
        <v>66</v>
      </c>
    </row>
    <row r="453" spans="1:8">
      <c r="A453" s="126">
        <v>469</v>
      </c>
      <c r="B453" s="59"/>
      <c r="C453" s="65">
        <f t="shared" si="20"/>
        <v>67.16</v>
      </c>
      <c r="D453" s="124"/>
      <c r="E453" s="155">
        <v>12590</v>
      </c>
      <c r="F453" s="146">
        <f t="shared" si="19"/>
        <v>3123</v>
      </c>
      <c r="G453" s="159">
        <f t="shared" si="21"/>
        <v>2250</v>
      </c>
      <c r="H453" s="155">
        <v>66</v>
      </c>
    </row>
    <row r="454" spans="1:8">
      <c r="A454" s="126">
        <v>470</v>
      </c>
      <c r="B454" s="59"/>
      <c r="C454" s="65">
        <f t="shared" si="20"/>
        <v>67.19</v>
      </c>
      <c r="D454" s="124"/>
      <c r="E454" s="155">
        <v>12590</v>
      </c>
      <c r="F454" s="146">
        <f t="shared" si="19"/>
        <v>3122</v>
      </c>
      <c r="G454" s="159">
        <f t="shared" si="21"/>
        <v>2249</v>
      </c>
      <c r="H454" s="155">
        <v>66</v>
      </c>
    </row>
    <row r="455" spans="1:8">
      <c r="A455" s="126">
        <v>471</v>
      </c>
      <c r="B455" s="59"/>
      <c r="C455" s="65">
        <f t="shared" si="20"/>
        <v>67.22</v>
      </c>
      <c r="D455" s="124"/>
      <c r="E455" s="155">
        <v>12590</v>
      </c>
      <c r="F455" s="146">
        <f t="shared" si="19"/>
        <v>3120</v>
      </c>
      <c r="G455" s="159">
        <f t="shared" si="21"/>
        <v>2248</v>
      </c>
      <c r="H455" s="155">
        <v>66</v>
      </c>
    </row>
    <row r="456" spans="1:8">
      <c r="A456" s="126">
        <v>472</v>
      </c>
      <c r="B456" s="59"/>
      <c r="C456" s="65">
        <f t="shared" si="20"/>
        <v>67.25</v>
      </c>
      <c r="D456" s="124"/>
      <c r="E456" s="155">
        <v>12590</v>
      </c>
      <c r="F456" s="146">
        <f t="shared" si="19"/>
        <v>3119</v>
      </c>
      <c r="G456" s="159">
        <f t="shared" si="21"/>
        <v>2247</v>
      </c>
      <c r="H456" s="155">
        <v>66</v>
      </c>
    </row>
    <row r="457" spans="1:8">
      <c r="A457" s="126">
        <v>473</v>
      </c>
      <c r="B457" s="59"/>
      <c r="C457" s="65">
        <f t="shared" si="20"/>
        <v>67.28</v>
      </c>
      <c r="D457" s="124"/>
      <c r="E457" s="155">
        <v>12590</v>
      </c>
      <c r="F457" s="146">
        <f t="shared" si="19"/>
        <v>3117</v>
      </c>
      <c r="G457" s="159">
        <f t="shared" si="21"/>
        <v>2246</v>
      </c>
      <c r="H457" s="155">
        <v>66</v>
      </c>
    </row>
    <row r="458" spans="1:8">
      <c r="A458" s="126">
        <v>474</v>
      </c>
      <c r="B458" s="59"/>
      <c r="C458" s="65">
        <f t="shared" si="20"/>
        <v>67.31</v>
      </c>
      <c r="D458" s="124"/>
      <c r="E458" s="155">
        <v>12590</v>
      </c>
      <c r="F458" s="146">
        <f t="shared" si="19"/>
        <v>3116</v>
      </c>
      <c r="G458" s="159">
        <f t="shared" si="21"/>
        <v>2245</v>
      </c>
      <c r="H458" s="155">
        <v>66</v>
      </c>
    </row>
    <row r="459" spans="1:8">
      <c r="A459" s="126">
        <v>475</v>
      </c>
      <c r="B459" s="59"/>
      <c r="C459" s="65">
        <f t="shared" si="20"/>
        <v>67.34</v>
      </c>
      <c r="D459" s="124"/>
      <c r="E459" s="155">
        <v>12590</v>
      </c>
      <c r="F459" s="146">
        <f t="shared" si="19"/>
        <v>3115</v>
      </c>
      <c r="G459" s="159">
        <f t="shared" si="21"/>
        <v>2244</v>
      </c>
      <c r="H459" s="155">
        <v>66</v>
      </c>
    </row>
    <row r="460" spans="1:8">
      <c r="A460" s="126">
        <v>476</v>
      </c>
      <c r="B460" s="59"/>
      <c r="C460" s="65">
        <f t="shared" si="20"/>
        <v>67.37</v>
      </c>
      <c r="D460" s="124"/>
      <c r="E460" s="155">
        <v>12590</v>
      </c>
      <c r="F460" s="146">
        <f t="shared" si="19"/>
        <v>3113</v>
      </c>
      <c r="G460" s="159">
        <f t="shared" si="21"/>
        <v>2243</v>
      </c>
      <c r="H460" s="155">
        <v>66</v>
      </c>
    </row>
    <row r="461" spans="1:8">
      <c r="A461" s="126">
        <v>477</v>
      </c>
      <c r="B461" s="59"/>
      <c r="C461" s="65">
        <f t="shared" si="20"/>
        <v>67.400000000000006</v>
      </c>
      <c r="D461" s="124"/>
      <c r="E461" s="155">
        <v>12590</v>
      </c>
      <c r="F461" s="146">
        <f t="shared" si="19"/>
        <v>3112</v>
      </c>
      <c r="G461" s="159">
        <f t="shared" si="21"/>
        <v>2242</v>
      </c>
      <c r="H461" s="155">
        <v>66</v>
      </c>
    </row>
    <row r="462" spans="1:8">
      <c r="A462" s="126">
        <v>478</v>
      </c>
      <c r="B462" s="59"/>
      <c r="C462" s="65">
        <f t="shared" si="20"/>
        <v>67.430000000000007</v>
      </c>
      <c r="D462" s="124"/>
      <c r="E462" s="155">
        <v>12590</v>
      </c>
      <c r="F462" s="146">
        <f t="shared" ref="F462:F525" si="22">ROUND(12*1.3589*(1/C462*E462)+H462,0)</f>
        <v>3111</v>
      </c>
      <c r="G462" s="159">
        <f t="shared" si="21"/>
        <v>2241</v>
      </c>
      <c r="H462" s="155">
        <v>66</v>
      </c>
    </row>
    <row r="463" spans="1:8">
      <c r="A463" s="126">
        <v>479</v>
      </c>
      <c r="B463" s="59"/>
      <c r="C463" s="65">
        <f t="shared" ref="C463:C526" si="23">ROUND(10.899*LN(A463)+A463/150-3,2)</f>
        <v>67.459999999999994</v>
      </c>
      <c r="D463" s="124"/>
      <c r="E463" s="155">
        <v>12590</v>
      </c>
      <c r="F463" s="146">
        <f t="shared" si="22"/>
        <v>3109</v>
      </c>
      <c r="G463" s="159">
        <f t="shared" si="21"/>
        <v>2240</v>
      </c>
      <c r="H463" s="155">
        <v>66</v>
      </c>
    </row>
    <row r="464" spans="1:8">
      <c r="A464" s="126">
        <v>480</v>
      </c>
      <c r="B464" s="59"/>
      <c r="C464" s="65">
        <f t="shared" si="23"/>
        <v>67.489999999999995</v>
      </c>
      <c r="D464" s="124"/>
      <c r="E464" s="155">
        <v>12590</v>
      </c>
      <c r="F464" s="146">
        <f t="shared" si="22"/>
        <v>3108</v>
      </c>
      <c r="G464" s="159">
        <f t="shared" si="21"/>
        <v>2239</v>
      </c>
      <c r="H464" s="155">
        <v>66</v>
      </c>
    </row>
    <row r="465" spans="1:8">
      <c r="A465" s="126">
        <v>481</v>
      </c>
      <c r="B465" s="59"/>
      <c r="C465" s="65">
        <f t="shared" si="23"/>
        <v>67.52</v>
      </c>
      <c r="D465" s="124"/>
      <c r="E465" s="155">
        <v>12590</v>
      </c>
      <c r="F465" s="146">
        <f t="shared" si="22"/>
        <v>3107</v>
      </c>
      <c r="G465" s="159">
        <f t="shared" si="21"/>
        <v>2238</v>
      </c>
      <c r="H465" s="155">
        <v>66</v>
      </c>
    </row>
    <row r="466" spans="1:8">
      <c r="A466" s="126">
        <v>482</v>
      </c>
      <c r="B466" s="59"/>
      <c r="C466" s="65">
        <f t="shared" si="23"/>
        <v>67.55</v>
      </c>
      <c r="D466" s="124"/>
      <c r="E466" s="155">
        <v>12590</v>
      </c>
      <c r="F466" s="146">
        <f t="shared" si="22"/>
        <v>3105</v>
      </c>
      <c r="G466" s="159">
        <f t="shared" si="21"/>
        <v>2237</v>
      </c>
      <c r="H466" s="155">
        <v>66</v>
      </c>
    </row>
    <row r="467" spans="1:8">
      <c r="A467" s="126">
        <v>483</v>
      </c>
      <c r="B467" s="59"/>
      <c r="C467" s="65">
        <f t="shared" si="23"/>
        <v>67.58</v>
      </c>
      <c r="D467" s="124"/>
      <c r="E467" s="155">
        <v>12590</v>
      </c>
      <c r="F467" s="146">
        <f t="shared" si="22"/>
        <v>3104</v>
      </c>
      <c r="G467" s="159">
        <f t="shared" si="21"/>
        <v>2236</v>
      </c>
      <c r="H467" s="155">
        <v>66</v>
      </c>
    </row>
    <row r="468" spans="1:8">
      <c r="A468" s="126">
        <v>484</v>
      </c>
      <c r="B468" s="59"/>
      <c r="C468" s="65">
        <f t="shared" si="23"/>
        <v>67.61</v>
      </c>
      <c r="D468" s="124"/>
      <c r="E468" s="155">
        <v>12590</v>
      </c>
      <c r="F468" s="146">
        <f t="shared" si="22"/>
        <v>3103</v>
      </c>
      <c r="G468" s="159">
        <f t="shared" si="21"/>
        <v>2235</v>
      </c>
      <c r="H468" s="155">
        <v>66</v>
      </c>
    </row>
    <row r="469" spans="1:8">
      <c r="A469" s="126">
        <v>485</v>
      </c>
      <c r="B469" s="59"/>
      <c r="C469" s="65">
        <f t="shared" si="23"/>
        <v>67.63</v>
      </c>
      <c r="D469" s="124"/>
      <c r="E469" s="155">
        <v>12590</v>
      </c>
      <c r="F469" s="146">
        <f t="shared" si="22"/>
        <v>3102</v>
      </c>
      <c r="G469" s="159">
        <f t="shared" si="21"/>
        <v>2234</v>
      </c>
      <c r="H469" s="155">
        <v>66</v>
      </c>
    </row>
    <row r="470" spans="1:8">
      <c r="A470" s="126">
        <v>486</v>
      </c>
      <c r="B470" s="59"/>
      <c r="C470" s="65">
        <f t="shared" si="23"/>
        <v>67.66</v>
      </c>
      <c r="D470" s="124"/>
      <c r="E470" s="155">
        <v>12590</v>
      </c>
      <c r="F470" s="146">
        <f t="shared" si="22"/>
        <v>3100</v>
      </c>
      <c r="G470" s="159">
        <f t="shared" si="21"/>
        <v>2233</v>
      </c>
      <c r="H470" s="155">
        <v>66</v>
      </c>
    </row>
    <row r="471" spans="1:8">
      <c r="A471" s="126">
        <v>487</v>
      </c>
      <c r="B471" s="59"/>
      <c r="C471" s="65">
        <f t="shared" si="23"/>
        <v>67.69</v>
      </c>
      <c r="D471" s="124"/>
      <c r="E471" s="155">
        <v>12590</v>
      </c>
      <c r="F471" s="146">
        <f t="shared" si="22"/>
        <v>3099</v>
      </c>
      <c r="G471" s="159">
        <f t="shared" si="21"/>
        <v>2232</v>
      </c>
      <c r="H471" s="155">
        <v>66</v>
      </c>
    </row>
    <row r="472" spans="1:8">
      <c r="A472" s="126">
        <v>488</v>
      </c>
      <c r="B472" s="59"/>
      <c r="C472" s="65">
        <f t="shared" si="23"/>
        <v>67.72</v>
      </c>
      <c r="D472" s="124"/>
      <c r="E472" s="155">
        <v>12590</v>
      </c>
      <c r="F472" s="146">
        <f t="shared" si="22"/>
        <v>3098</v>
      </c>
      <c r="G472" s="159">
        <f t="shared" si="21"/>
        <v>2231</v>
      </c>
      <c r="H472" s="155">
        <v>66</v>
      </c>
    </row>
    <row r="473" spans="1:8">
      <c r="A473" s="126">
        <v>489</v>
      </c>
      <c r="B473" s="59"/>
      <c r="C473" s="65">
        <f t="shared" si="23"/>
        <v>67.75</v>
      </c>
      <c r="D473" s="124"/>
      <c r="E473" s="155">
        <v>12590</v>
      </c>
      <c r="F473" s="146">
        <f t="shared" si="22"/>
        <v>3096</v>
      </c>
      <c r="G473" s="159">
        <f t="shared" si="21"/>
        <v>2230</v>
      </c>
      <c r="H473" s="155">
        <v>66</v>
      </c>
    </row>
    <row r="474" spans="1:8">
      <c r="A474" s="126">
        <v>490</v>
      </c>
      <c r="B474" s="59"/>
      <c r="C474" s="65">
        <f t="shared" si="23"/>
        <v>67.78</v>
      </c>
      <c r="D474" s="124"/>
      <c r="E474" s="155">
        <v>12590</v>
      </c>
      <c r="F474" s="146">
        <f t="shared" si="22"/>
        <v>3095</v>
      </c>
      <c r="G474" s="159">
        <f t="shared" si="21"/>
        <v>2229</v>
      </c>
      <c r="H474" s="155">
        <v>66</v>
      </c>
    </row>
    <row r="475" spans="1:8">
      <c r="A475" s="126">
        <v>491</v>
      </c>
      <c r="B475" s="59"/>
      <c r="C475" s="65">
        <f t="shared" si="23"/>
        <v>67.81</v>
      </c>
      <c r="D475" s="124"/>
      <c r="E475" s="155">
        <v>12590</v>
      </c>
      <c r="F475" s="146">
        <f t="shared" si="22"/>
        <v>3094</v>
      </c>
      <c r="G475" s="159">
        <f t="shared" si="21"/>
        <v>2228</v>
      </c>
      <c r="H475" s="155">
        <v>66</v>
      </c>
    </row>
    <row r="476" spans="1:8">
      <c r="A476" s="126">
        <v>492</v>
      </c>
      <c r="B476" s="59"/>
      <c r="C476" s="65">
        <f t="shared" si="23"/>
        <v>67.84</v>
      </c>
      <c r="D476" s="124"/>
      <c r="E476" s="155">
        <v>12590</v>
      </c>
      <c r="F476" s="146">
        <f t="shared" si="22"/>
        <v>3092</v>
      </c>
      <c r="G476" s="159">
        <f t="shared" si="21"/>
        <v>2227</v>
      </c>
      <c r="H476" s="155">
        <v>66</v>
      </c>
    </row>
    <row r="477" spans="1:8">
      <c r="A477" s="126">
        <v>493</v>
      </c>
      <c r="B477" s="59"/>
      <c r="C477" s="65">
        <f t="shared" si="23"/>
        <v>67.87</v>
      </c>
      <c r="D477" s="124"/>
      <c r="E477" s="155">
        <v>12590</v>
      </c>
      <c r="F477" s="146">
        <f t="shared" si="22"/>
        <v>3091</v>
      </c>
      <c r="G477" s="159">
        <f t="shared" si="21"/>
        <v>2226</v>
      </c>
      <c r="H477" s="155">
        <v>66</v>
      </c>
    </row>
    <row r="478" spans="1:8">
      <c r="A478" s="126">
        <v>494</v>
      </c>
      <c r="B478" s="59"/>
      <c r="C478" s="65">
        <f t="shared" si="23"/>
        <v>67.89</v>
      </c>
      <c r="D478" s="124"/>
      <c r="E478" s="155">
        <v>12590</v>
      </c>
      <c r="F478" s="146">
        <f t="shared" si="22"/>
        <v>3090</v>
      </c>
      <c r="G478" s="159">
        <f t="shared" si="21"/>
        <v>2225</v>
      </c>
      <c r="H478" s="155">
        <v>66</v>
      </c>
    </row>
    <row r="479" spans="1:8">
      <c r="A479" s="126">
        <v>495</v>
      </c>
      <c r="B479" s="59"/>
      <c r="C479" s="65">
        <f t="shared" si="23"/>
        <v>67.92</v>
      </c>
      <c r="D479" s="124"/>
      <c r="E479" s="155">
        <v>12590</v>
      </c>
      <c r="F479" s="146">
        <f t="shared" si="22"/>
        <v>3089</v>
      </c>
      <c r="G479" s="159">
        <f t="shared" si="21"/>
        <v>2224</v>
      </c>
      <c r="H479" s="155">
        <v>66</v>
      </c>
    </row>
    <row r="480" spans="1:8">
      <c r="A480" s="126">
        <v>496</v>
      </c>
      <c r="B480" s="59"/>
      <c r="C480" s="65">
        <f t="shared" si="23"/>
        <v>67.95</v>
      </c>
      <c r="D480" s="124"/>
      <c r="E480" s="155">
        <v>12590</v>
      </c>
      <c r="F480" s="146">
        <f t="shared" si="22"/>
        <v>3087</v>
      </c>
      <c r="G480" s="159">
        <f t="shared" si="21"/>
        <v>2223</v>
      </c>
      <c r="H480" s="155">
        <v>66</v>
      </c>
    </row>
    <row r="481" spans="1:8">
      <c r="A481" s="126">
        <v>497</v>
      </c>
      <c r="B481" s="59"/>
      <c r="C481" s="65">
        <f t="shared" si="23"/>
        <v>67.98</v>
      </c>
      <c r="D481" s="124"/>
      <c r="E481" s="155">
        <v>12590</v>
      </c>
      <c r="F481" s="146">
        <f t="shared" si="22"/>
        <v>3086</v>
      </c>
      <c r="G481" s="159">
        <f t="shared" si="21"/>
        <v>2222</v>
      </c>
      <c r="H481" s="155">
        <v>66</v>
      </c>
    </row>
    <row r="482" spans="1:8">
      <c r="A482" s="126">
        <v>498</v>
      </c>
      <c r="B482" s="59"/>
      <c r="C482" s="65">
        <f t="shared" si="23"/>
        <v>68.010000000000005</v>
      </c>
      <c r="D482" s="124"/>
      <c r="E482" s="155">
        <v>12590</v>
      </c>
      <c r="F482" s="146">
        <f t="shared" si="22"/>
        <v>3085</v>
      </c>
      <c r="G482" s="159">
        <f t="shared" si="21"/>
        <v>2221</v>
      </c>
      <c r="H482" s="155">
        <v>66</v>
      </c>
    </row>
    <row r="483" spans="1:8">
      <c r="A483" s="126">
        <v>499</v>
      </c>
      <c r="B483" s="59"/>
      <c r="C483" s="65">
        <f t="shared" si="23"/>
        <v>68.040000000000006</v>
      </c>
      <c r="D483" s="124"/>
      <c r="E483" s="155">
        <v>12590</v>
      </c>
      <c r="F483" s="146">
        <f t="shared" si="22"/>
        <v>3083</v>
      </c>
      <c r="G483" s="159">
        <f t="shared" si="21"/>
        <v>2220</v>
      </c>
      <c r="H483" s="155">
        <v>66</v>
      </c>
    </row>
    <row r="484" spans="1:8">
      <c r="A484" s="126">
        <v>500</v>
      </c>
      <c r="B484" s="59"/>
      <c r="C484" s="65">
        <f t="shared" si="23"/>
        <v>68.069999999999993</v>
      </c>
      <c r="D484" s="124"/>
      <c r="E484" s="155">
        <v>12590</v>
      </c>
      <c r="F484" s="146">
        <f t="shared" si="22"/>
        <v>3082</v>
      </c>
      <c r="G484" s="159">
        <f t="shared" si="21"/>
        <v>2219</v>
      </c>
      <c r="H484" s="155">
        <v>66</v>
      </c>
    </row>
    <row r="485" spans="1:8">
      <c r="A485" s="126">
        <v>501</v>
      </c>
      <c r="B485" s="59"/>
      <c r="C485" s="65">
        <f t="shared" si="23"/>
        <v>68.09</v>
      </c>
      <c r="D485" s="124"/>
      <c r="E485" s="155">
        <v>12590</v>
      </c>
      <c r="F485" s="146">
        <f t="shared" si="22"/>
        <v>3081</v>
      </c>
      <c r="G485" s="159">
        <f t="shared" si="21"/>
        <v>2219</v>
      </c>
      <c r="H485" s="155">
        <v>66</v>
      </c>
    </row>
    <row r="486" spans="1:8">
      <c r="A486" s="126">
        <v>502</v>
      </c>
      <c r="B486" s="59"/>
      <c r="C486" s="65">
        <f t="shared" si="23"/>
        <v>68.12</v>
      </c>
      <c r="D486" s="124"/>
      <c r="E486" s="155">
        <v>12590</v>
      </c>
      <c r="F486" s="146">
        <f t="shared" si="22"/>
        <v>3080</v>
      </c>
      <c r="G486" s="159">
        <f t="shared" si="21"/>
        <v>2218</v>
      </c>
      <c r="H486" s="155">
        <v>66</v>
      </c>
    </row>
    <row r="487" spans="1:8">
      <c r="A487" s="126">
        <v>503</v>
      </c>
      <c r="B487" s="59"/>
      <c r="C487" s="65">
        <f t="shared" si="23"/>
        <v>68.150000000000006</v>
      </c>
      <c r="D487" s="124"/>
      <c r="E487" s="155">
        <v>12590</v>
      </c>
      <c r="F487" s="146">
        <f t="shared" si="22"/>
        <v>3079</v>
      </c>
      <c r="G487" s="159">
        <f t="shared" si="21"/>
        <v>2217</v>
      </c>
      <c r="H487" s="155">
        <v>66</v>
      </c>
    </row>
    <row r="488" spans="1:8">
      <c r="A488" s="126">
        <v>504</v>
      </c>
      <c r="B488" s="59"/>
      <c r="C488" s="65">
        <f t="shared" si="23"/>
        <v>68.180000000000007</v>
      </c>
      <c r="D488" s="124"/>
      <c r="E488" s="155">
        <v>12590</v>
      </c>
      <c r="F488" s="146">
        <f t="shared" si="22"/>
        <v>3077</v>
      </c>
      <c r="G488" s="159">
        <f t="shared" si="21"/>
        <v>2216</v>
      </c>
      <c r="H488" s="155">
        <v>66</v>
      </c>
    </row>
    <row r="489" spans="1:8">
      <c r="A489" s="126">
        <v>505</v>
      </c>
      <c r="B489" s="59"/>
      <c r="C489" s="65">
        <f t="shared" si="23"/>
        <v>68.209999999999994</v>
      </c>
      <c r="D489" s="124"/>
      <c r="E489" s="155">
        <v>12590</v>
      </c>
      <c r="F489" s="146">
        <f t="shared" si="22"/>
        <v>3076</v>
      </c>
      <c r="G489" s="159">
        <f t="shared" si="21"/>
        <v>2215</v>
      </c>
      <c r="H489" s="155">
        <v>66</v>
      </c>
    </row>
    <row r="490" spans="1:8">
      <c r="A490" s="126">
        <v>506</v>
      </c>
      <c r="B490" s="59"/>
      <c r="C490" s="65">
        <f t="shared" si="23"/>
        <v>68.239999999999995</v>
      </c>
      <c r="D490" s="124"/>
      <c r="E490" s="155">
        <v>12590</v>
      </c>
      <c r="F490" s="146">
        <f t="shared" si="22"/>
        <v>3075</v>
      </c>
      <c r="G490" s="159">
        <f t="shared" si="21"/>
        <v>2214</v>
      </c>
      <c r="H490" s="155">
        <v>66</v>
      </c>
    </row>
    <row r="491" spans="1:8">
      <c r="A491" s="126">
        <v>507</v>
      </c>
      <c r="B491" s="59"/>
      <c r="C491" s="65">
        <f t="shared" si="23"/>
        <v>68.260000000000005</v>
      </c>
      <c r="D491" s="124"/>
      <c r="E491" s="155">
        <v>12590</v>
      </c>
      <c r="F491" s="146">
        <f t="shared" si="22"/>
        <v>3074</v>
      </c>
      <c r="G491" s="159">
        <f t="shared" si="21"/>
        <v>2213</v>
      </c>
      <c r="H491" s="155">
        <v>66</v>
      </c>
    </row>
    <row r="492" spans="1:8">
      <c r="A492" s="126">
        <v>508</v>
      </c>
      <c r="B492" s="59"/>
      <c r="C492" s="65">
        <f t="shared" si="23"/>
        <v>68.290000000000006</v>
      </c>
      <c r="D492" s="124"/>
      <c r="E492" s="155">
        <v>12590</v>
      </c>
      <c r="F492" s="146">
        <f t="shared" si="22"/>
        <v>3072</v>
      </c>
      <c r="G492" s="159">
        <f t="shared" ref="G492:G555" si="24">ROUND(12*(1/C492*E492),0)</f>
        <v>2212</v>
      </c>
      <c r="H492" s="155">
        <v>66</v>
      </c>
    </row>
    <row r="493" spans="1:8">
      <c r="A493" s="126">
        <v>509</v>
      </c>
      <c r="B493" s="59"/>
      <c r="C493" s="65">
        <f t="shared" si="23"/>
        <v>68.319999999999993</v>
      </c>
      <c r="D493" s="124"/>
      <c r="E493" s="155">
        <v>12590</v>
      </c>
      <c r="F493" s="146">
        <f t="shared" si="22"/>
        <v>3071</v>
      </c>
      <c r="G493" s="159">
        <f t="shared" si="24"/>
        <v>2211</v>
      </c>
      <c r="H493" s="155">
        <v>66</v>
      </c>
    </row>
    <row r="494" spans="1:8">
      <c r="A494" s="126">
        <v>510</v>
      </c>
      <c r="B494" s="59"/>
      <c r="C494" s="65">
        <f t="shared" si="23"/>
        <v>68.349999999999994</v>
      </c>
      <c r="D494" s="124"/>
      <c r="E494" s="155">
        <v>12590</v>
      </c>
      <c r="F494" s="146">
        <f t="shared" si="22"/>
        <v>3070</v>
      </c>
      <c r="G494" s="159">
        <f t="shared" si="24"/>
        <v>2210</v>
      </c>
      <c r="H494" s="155">
        <v>66</v>
      </c>
    </row>
    <row r="495" spans="1:8">
      <c r="A495" s="126">
        <v>511</v>
      </c>
      <c r="B495" s="59"/>
      <c r="C495" s="65">
        <f t="shared" si="23"/>
        <v>68.38</v>
      </c>
      <c r="D495" s="124"/>
      <c r="E495" s="155">
        <v>12590</v>
      </c>
      <c r="F495" s="146">
        <f t="shared" si="22"/>
        <v>3068</v>
      </c>
      <c r="G495" s="159">
        <f t="shared" si="24"/>
        <v>2209</v>
      </c>
      <c r="H495" s="155">
        <v>66</v>
      </c>
    </row>
    <row r="496" spans="1:8">
      <c r="A496" s="126">
        <v>512</v>
      </c>
      <c r="B496" s="59"/>
      <c r="C496" s="65">
        <f t="shared" si="23"/>
        <v>68.400000000000006</v>
      </c>
      <c r="D496" s="124"/>
      <c r="E496" s="155">
        <v>12590</v>
      </c>
      <c r="F496" s="146">
        <f t="shared" si="22"/>
        <v>3068</v>
      </c>
      <c r="G496" s="159">
        <f t="shared" si="24"/>
        <v>2209</v>
      </c>
      <c r="H496" s="155">
        <v>66</v>
      </c>
    </row>
    <row r="497" spans="1:8">
      <c r="A497" s="126">
        <v>513</v>
      </c>
      <c r="B497" s="59"/>
      <c r="C497" s="65">
        <f t="shared" si="23"/>
        <v>68.430000000000007</v>
      </c>
      <c r="D497" s="124"/>
      <c r="E497" s="155">
        <v>12590</v>
      </c>
      <c r="F497" s="146">
        <f t="shared" si="22"/>
        <v>3066</v>
      </c>
      <c r="G497" s="159">
        <f t="shared" si="24"/>
        <v>2208</v>
      </c>
      <c r="H497" s="155">
        <v>66</v>
      </c>
    </row>
    <row r="498" spans="1:8">
      <c r="A498" s="126">
        <v>514</v>
      </c>
      <c r="B498" s="59"/>
      <c r="C498" s="65">
        <f t="shared" si="23"/>
        <v>68.459999999999994</v>
      </c>
      <c r="D498" s="124"/>
      <c r="E498" s="155">
        <v>12590</v>
      </c>
      <c r="F498" s="146">
        <f t="shared" si="22"/>
        <v>3065</v>
      </c>
      <c r="G498" s="159">
        <f t="shared" si="24"/>
        <v>2207</v>
      </c>
      <c r="H498" s="155">
        <v>66</v>
      </c>
    </row>
    <row r="499" spans="1:8">
      <c r="A499" s="126">
        <v>515</v>
      </c>
      <c r="B499" s="59"/>
      <c r="C499" s="65">
        <f t="shared" si="23"/>
        <v>68.489999999999995</v>
      </c>
      <c r="D499" s="124"/>
      <c r="E499" s="155">
        <v>12590</v>
      </c>
      <c r="F499" s="146">
        <f t="shared" si="22"/>
        <v>3064</v>
      </c>
      <c r="G499" s="159">
        <f t="shared" si="24"/>
        <v>2206</v>
      </c>
      <c r="H499" s="155">
        <v>66</v>
      </c>
    </row>
    <row r="500" spans="1:8">
      <c r="A500" s="126">
        <v>516</v>
      </c>
      <c r="B500" s="59"/>
      <c r="C500" s="65">
        <f t="shared" si="23"/>
        <v>68.52</v>
      </c>
      <c r="D500" s="124"/>
      <c r="E500" s="155">
        <v>12590</v>
      </c>
      <c r="F500" s="146">
        <f t="shared" si="22"/>
        <v>3062</v>
      </c>
      <c r="G500" s="159">
        <f t="shared" si="24"/>
        <v>2205</v>
      </c>
      <c r="H500" s="155">
        <v>66</v>
      </c>
    </row>
    <row r="501" spans="1:8">
      <c r="A501" s="126">
        <v>517</v>
      </c>
      <c r="B501" s="59"/>
      <c r="C501" s="65">
        <f t="shared" si="23"/>
        <v>68.540000000000006</v>
      </c>
      <c r="D501" s="124"/>
      <c r="E501" s="155">
        <v>12590</v>
      </c>
      <c r="F501" s="146">
        <f t="shared" si="22"/>
        <v>3061</v>
      </c>
      <c r="G501" s="159">
        <f t="shared" si="24"/>
        <v>2204</v>
      </c>
      <c r="H501" s="155">
        <v>66</v>
      </c>
    </row>
    <row r="502" spans="1:8">
      <c r="A502" s="126">
        <v>518</v>
      </c>
      <c r="B502" s="59"/>
      <c r="C502" s="65">
        <f t="shared" si="23"/>
        <v>68.569999999999993</v>
      </c>
      <c r="D502" s="124"/>
      <c r="E502" s="155">
        <v>12590</v>
      </c>
      <c r="F502" s="146">
        <f t="shared" si="22"/>
        <v>3060</v>
      </c>
      <c r="G502" s="159">
        <f t="shared" si="24"/>
        <v>2203</v>
      </c>
      <c r="H502" s="155">
        <v>66</v>
      </c>
    </row>
    <row r="503" spans="1:8">
      <c r="A503" s="126">
        <v>519</v>
      </c>
      <c r="B503" s="59"/>
      <c r="C503" s="65">
        <f t="shared" si="23"/>
        <v>68.599999999999994</v>
      </c>
      <c r="D503" s="124"/>
      <c r="E503" s="155">
        <v>12590</v>
      </c>
      <c r="F503" s="146">
        <f t="shared" si="22"/>
        <v>3059</v>
      </c>
      <c r="G503" s="159">
        <f t="shared" si="24"/>
        <v>2202</v>
      </c>
      <c r="H503" s="155">
        <v>66</v>
      </c>
    </row>
    <row r="504" spans="1:8">
      <c r="A504" s="126">
        <v>520</v>
      </c>
      <c r="B504" s="59"/>
      <c r="C504" s="65">
        <f t="shared" si="23"/>
        <v>68.63</v>
      </c>
      <c r="D504" s="124"/>
      <c r="E504" s="155">
        <v>12590</v>
      </c>
      <c r="F504" s="146">
        <f t="shared" si="22"/>
        <v>3057</v>
      </c>
      <c r="G504" s="159">
        <f t="shared" si="24"/>
        <v>2201</v>
      </c>
      <c r="H504" s="155">
        <v>66</v>
      </c>
    </row>
    <row r="505" spans="1:8">
      <c r="A505" s="126">
        <v>521</v>
      </c>
      <c r="B505" s="59"/>
      <c r="C505" s="65">
        <f t="shared" si="23"/>
        <v>68.650000000000006</v>
      </c>
      <c r="D505" s="124"/>
      <c r="E505" s="155">
        <v>12590</v>
      </c>
      <c r="F505" s="146">
        <f t="shared" si="22"/>
        <v>3057</v>
      </c>
      <c r="G505" s="159">
        <f t="shared" si="24"/>
        <v>2201</v>
      </c>
      <c r="H505" s="155">
        <v>66</v>
      </c>
    </row>
    <row r="506" spans="1:8">
      <c r="A506" s="126">
        <v>522</v>
      </c>
      <c r="B506" s="59"/>
      <c r="C506" s="65">
        <f t="shared" si="23"/>
        <v>68.680000000000007</v>
      </c>
      <c r="D506" s="124"/>
      <c r="E506" s="155">
        <v>12590</v>
      </c>
      <c r="F506" s="146">
        <f t="shared" si="22"/>
        <v>3055</v>
      </c>
      <c r="G506" s="159">
        <f t="shared" si="24"/>
        <v>2200</v>
      </c>
      <c r="H506" s="155">
        <v>66</v>
      </c>
    </row>
    <row r="507" spans="1:8">
      <c r="A507" s="126">
        <v>523</v>
      </c>
      <c r="B507" s="59"/>
      <c r="C507" s="65">
        <f t="shared" si="23"/>
        <v>68.709999999999994</v>
      </c>
      <c r="D507" s="124"/>
      <c r="E507" s="155">
        <v>12590</v>
      </c>
      <c r="F507" s="146">
        <f t="shared" si="22"/>
        <v>3054</v>
      </c>
      <c r="G507" s="159">
        <f t="shared" si="24"/>
        <v>2199</v>
      </c>
      <c r="H507" s="155">
        <v>66</v>
      </c>
    </row>
    <row r="508" spans="1:8">
      <c r="A508" s="126">
        <v>524</v>
      </c>
      <c r="B508" s="59"/>
      <c r="C508" s="65">
        <f t="shared" si="23"/>
        <v>68.739999999999995</v>
      </c>
      <c r="D508" s="124"/>
      <c r="E508" s="155">
        <v>12590</v>
      </c>
      <c r="F508" s="146">
        <f t="shared" si="22"/>
        <v>3053</v>
      </c>
      <c r="G508" s="159">
        <f t="shared" si="24"/>
        <v>2198</v>
      </c>
      <c r="H508" s="155">
        <v>66</v>
      </c>
    </row>
    <row r="509" spans="1:8">
      <c r="A509" s="126">
        <v>525</v>
      </c>
      <c r="B509" s="59"/>
      <c r="C509" s="65">
        <f t="shared" si="23"/>
        <v>68.760000000000005</v>
      </c>
      <c r="D509" s="124"/>
      <c r="E509" s="155">
        <v>12590</v>
      </c>
      <c r="F509" s="146">
        <f t="shared" si="22"/>
        <v>3052</v>
      </c>
      <c r="G509" s="159">
        <f t="shared" si="24"/>
        <v>2197</v>
      </c>
      <c r="H509" s="155">
        <v>66</v>
      </c>
    </row>
    <row r="510" spans="1:8">
      <c r="A510" s="126">
        <v>526</v>
      </c>
      <c r="B510" s="59"/>
      <c r="C510" s="65">
        <f t="shared" si="23"/>
        <v>68.790000000000006</v>
      </c>
      <c r="D510" s="124"/>
      <c r="E510" s="155">
        <v>12590</v>
      </c>
      <c r="F510" s="146">
        <f t="shared" si="22"/>
        <v>3050</v>
      </c>
      <c r="G510" s="159">
        <f t="shared" si="24"/>
        <v>2196</v>
      </c>
      <c r="H510" s="155">
        <v>66</v>
      </c>
    </row>
    <row r="511" spans="1:8">
      <c r="A511" s="126">
        <v>527</v>
      </c>
      <c r="B511" s="59"/>
      <c r="C511" s="65">
        <f t="shared" si="23"/>
        <v>68.819999999999993</v>
      </c>
      <c r="D511" s="124"/>
      <c r="E511" s="155">
        <v>12590</v>
      </c>
      <c r="F511" s="146">
        <f t="shared" si="22"/>
        <v>3049</v>
      </c>
      <c r="G511" s="159">
        <f t="shared" si="24"/>
        <v>2195</v>
      </c>
      <c r="H511" s="155">
        <v>66</v>
      </c>
    </row>
    <row r="512" spans="1:8">
      <c r="A512" s="126">
        <v>528</v>
      </c>
      <c r="B512" s="59"/>
      <c r="C512" s="65">
        <f t="shared" si="23"/>
        <v>68.849999999999994</v>
      </c>
      <c r="D512" s="124"/>
      <c r="E512" s="155">
        <v>12590</v>
      </c>
      <c r="F512" s="146">
        <f t="shared" si="22"/>
        <v>3048</v>
      </c>
      <c r="G512" s="159">
        <f t="shared" si="24"/>
        <v>2194</v>
      </c>
      <c r="H512" s="155">
        <v>66</v>
      </c>
    </row>
    <row r="513" spans="1:8">
      <c r="A513" s="126">
        <v>529</v>
      </c>
      <c r="B513" s="59"/>
      <c r="C513" s="65">
        <f t="shared" si="23"/>
        <v>68.87</v>
      </c>
      <c r="D513" s="124"/>
      <c r="E513" s="155">
        <v>12590</v>
      </c>
      <c r="F513" s="146">
        <f t="shared" si="22"/>
        <v>3047</v>
      </c>
      <c r="G513" s="159">
        <f t="shared" si="24"/>
        <v>2194</v>
      </c>
      <c r="H513" s="155">
        <v>66</v>
      </c>
    </row>
    <row r="514" spans="1:8">
      <c r="A514" s="126">
        <v>530</v>
      </c>
      <c r="B514" s="59"/>
      <c r="C514" s="65">
        <f t="shared" si="23"/>
        <v>68.900000000000006</v>
      </c>
      <c r="D514" s="124"/>
      <c r="E514" s="155">
        <v>12590</v>
      </c>
      <c r="F514" s="146">
        <f t="shared" si="22"/>
        <v>3046</v>
      </c>
      <c r="G514" s="159">
        <f t="shared" si="24"/>
        <v>2193</v>
      </c>
      <c r="H514" s="155">
        <v>66</v>
      </c>
    </row>
    <row r="515" spans="1:8">
      <c r="A515" s="126">
        <v>531</v>
      </c>
      <c r="B515" s="59"/>
      <c r="C515" s="65">
        <f t="shared" si="23"/>
        <v>68.930000000000007</v>
      </c>
      <c r="D515" s="124"/>
      <c r="E515" s="155">
        <v>12590</v>
      </c>
      <c r="F515" s="146">
        <f t="shared" si="22"/>
        <v>3044</v>
      </c>
      <c r="G515" s="159">
        <f t="shared" si="24"/>
        <v>2192</v>
      </c>
      <c r="H515" s="155">
        <v>66</v>
      </c>
    </row>
    <row r="516" spans="1:8">
      <c r="A516" s="126">
        <v>532</v>
      </c>
      <c r="B516" s="59"/>
      <c r="C516" s="65">
        <f t="shared" si="23"/>
        <v>68.959999999999994</v>
      </c>
      <c r="D516" s="124"/>
      <c r="E516" s="155">
        <v>12590</v>
      </c>
      <c r="F516" s="146">
        <f t="shared" si="22"/>
        <v>3043</v>
      </c>
      <c r="G516" s="159">
        <f t="shared" si="24"/>
        <v>2191</v>
      </c>
      <c r="H516" s="155">
        <v>66</v>
      </c>
    </row>
    <row r="517" spans="1:8">
      <c r="A517" s="126">
        <v>533</v>
      </c>
      <c r="B517" s="59"/>
      <c r="C517" s="65">
        <f t="shared" si="23"/>
        <v>68.98</v>
      </c>
      <c r="D517" s="124"/>
      <c r="E517" s="155">
        <v>12590</v>
      </c>
      <c r="F517" s="146">
        <f t="shared" si="22"/>
        <v>3042</v>
      </c>
      <c r="G517" s="159">
        <f t="shared" si="24"/>
        <v>2190</v>
      </c>
      <c r="H517" s="155">
        <v>66</v>
      </c>
    </row>
    <row r="518" spans="1:8">
      <c r="A518" s="126">
        <v>534</v>
      </c>
      <c r="B518" s="59"/>
      <c r="C518" s="65">
        <f t="shared" si="23"/>
        <v>69.010000000000005</v>
      </c>
      <c r="D518" s="124"/>
      <c r="E518" s="155">
        <v>12590</v>
      </c>
      <c r="F518" s="146">
        <f t="shared" si="22"/>
        <v>3041</v>
      </c>
      <c r="G518" s="159">
        <f t="shared" si="24"/>
        <v>2189</v>
      </c>
      <c r="H518" s="155">
        <v>66</v>
      </c>
    </row>
    <row r="519" spans="1:8">
      <c r="A519" s="126">
        <v>535</v>
      </c>
      <c r="B519" s="59"/>
      <c r="C519" s="65">
        <f t="shared" si="23"/>
        <v>69.040000000000006</v>
      </c>
      <c r="D519" s="124"/>
      <c r="E519" s="155">
        <v>12590</v>
      </c>
      <c r="F519" s="146">
        <f t="shared" si="22"/>
        <v>3040</v>
      </c>
      <c r="G519" s="159">
        <f t="shared" si="24"/>
        <v>2188</v>
      </c>
      <c r="H519" s="155">
        <v>66</v>
      </c>
    </row>
    <row r="520" spans="1:8">
      <c r="A520" s="126">
        <v>536</v>
      </c>
      <c r="B520" s="59"/>
      <c r="C520" s="65">
        <f t="shared" si="23"/>
        <v>69.06</v>
      </c>
      <c r="D520" s="124"/>
      <c r="E520" s="155">
        <v>12590</v>
      </c>
      <c r="F520" s="146">
        <f t="shared" si="22"/>
        <v>3039</v>
      </c>
      <c r="G520" s="159">
        <f t="shared" si="24"/>
        <v>2188</v>
      </c>
      <c r="H520" s="155">
        <v>66</v>
      </c>
    </row>
    <row r="521" spans="1:8">
      <c r="A521" s="126">
        <v>537</v>
      </c>
      <c r="B521" s="59"/>
      <c r="C521" s="65">
        <f t="shared" si="23"/>
        <v>69.09</v>
      </c>
      <c r="D521" s="124"/>
      <c r="E521" s="155">
        <v>12590</v>
      </c>
      <c r="F521" s="146">
        <f t="shared" si="22"/>
        <v>3038</v>
      </c>
      <c r="G521" s="159">
        <f t="shared" si="24"/>
        <v>2187</v>
      </c>
      <c r="H521" s="155">
        <v>66</v>
      </c>
    </row>
    <row r="522" spans="1:8">
      <c r="A522" s="126">
        <v>538</v>
      </c>
      <c r="B522" s="59"/>
      <c r="C522" s="65">
        <f t="shared" si="23"/>
        <v>69.12</v>
      </c>
      <c r="D522" s="124"/>
      <c r="E522" s="155">
        <v>12590</v>
      </c>
      <c r="F522" s="146">
        <f t="shared" si="22"/>
        <v>3036</v>
      </c>
      <c r="G522" s="159">
        <f t="shared" si="24"/>
        <v>2186</v>
      </c>
      <c r="H522" s="155">
        <v>66</v>
      </c>
    </row>
    <row r="523" spans="1:8">
      <c r="A523" s="126">
        <v>539</v>
      </c>
      <c r="B523" s="59"/>
      <c r="C523" s="65">
        <f t="shared" si="23"/>
        <v>69.14</v>
      </c>
      <c r="D523" s="124"/>
      <c r="E523" s="155">
        <v>12590</v>
      </c>
      <c r="F523" s="146">
        <f t="shared" si="22"/>
        <v>3035</v>
      </c>
      <c r="G523" s="159">
        <f t="shared" si="24"/>
        <v>2185</v>
      </c>
      <c r="H523" s="155">
        <v>66</v>
      </c>
    </row>
    <row r="524" spans="1:8">
      <c r="A524" s="126">
        <v>540</v>
      </c>
      <c r="B524" s="59"/>
      <c r="C524" s="65">
        <f t="shared" si="23"/>
        <v>69.17</v>
      </c>
      <c r="D524" s="124"/>
      <c r="E524" s="155">
        <v>12590</v>
      </c>
      <c r="F524" s="146">
        <f t="shared" si="22"/>
        <v>3034</v>
      </c>
      <c r="G524" s="159">
        <f t="shared" si="24"/>
        <v>2184</v>
      </c>
      <c r="H524" s="155">
        <v>66</v>
      </c>
    </row>
    <row r="525" spans="1:8">
      <c r="A525" s="126">
        <v>541</v>
      </c>
      <c r="B525" s="59"/>
      <c r="C525" s="65">
        <f t="shared" si="23"/>
        <v>69.2</v>
      </c>
      <c r="D525" s="124"/>
      <c r="E525" s="155">
        <v>12590</v>
      </c>
      <c r="F525" s="146">
        <f t="shared" si="22"/>
        <v>3033</v>
      </c>
      <c r="G525" s="159">
        <f t="shared" si="24"/>
        <v>2183</v>
      </c>
      <c r="H525" s="155">
        <v>66</v>
      </c>
    </row>
    <row r="526" spans="1:8">
      <c r="A526" s="126">
        <v>542</v>
      </c>
      <c r="B526" s="59"/>
      <c r="C526" s="65">
        <f t="shared" si="23"/>
        <v>69.23</v>
      </c>
      <c r="D526" s="124"/>
      <c r="E526" s="155">
        <v>12590</v>
      </c>
      <c r="F526" s="146">
        <f t="shared" ref="F526:F589" si="25">ROUND(12*1.3589*(1/C526*E526)+H526,0)</f>
        <v>3032</v>
      </c>
      <c r="G526" s="159">
        <f t="shared" si="24"/>
        <v>2182</v>
      </c>
      <c r="H526" s="155">
        <v>66</v>
      </c>
    </row>
    <row r="527" spans="1:8">
      <c r="A527" s="126">
        <v>543</v>
      </c>
      <c r="B527" s="59"/>
      <c r="C527" s="65">
        <f t="shared" ref="C527:C590" si="26">ROUND(10.899*LN(A527)+A527/150-3,2)</f>
        <v>69.25</v>
      </c>
      <c r="D527" s="124"/>
      <c r="E527" s="155">
        <v>12590</v>
      </c>
      <c r="F527" s="146">
        <f t="shared" si="25"/>
        <v>3031</v>
      </c>
      <c r="G527" s="159">
        <f t="shared" si="24"/>
        <v>2182</v>
      </c>
      <c r="H527" s="155">
        <v>66</v>
      </c>
    </row>
    <row r="528" spans="1:8">
      <c r="A528" s="126">
        <v>544</v>
      </c>
      <c r="B528" s="59"/>
      <c r="C528" s="65">
        <f t="shared" si="26"/>
        <v>69.28</v>
      </c>
      <c r="D528" s="124"/>
      <c r="E528" s="155">
        <v>12590</v>
      </c>
      <c r="F528" s="146">
        <f t="shared" si="25"/>
        <v>3029</v>
      </c>
      <c r="G528" s="159">
        <f t="shared" si="24"/>
        <v>2181</v>
      </c>
      <c r="H528" s="155">
        <v>66</v>
      </c>
    </row>
    <row r="529" spans="1:8">
      <c r="A529" s="126">
        <v>545</v>
      </c>
      <c r="B529" s="59"/>
      <c r="C529" s="65">
        <f t="shared" si="26"/>
        <v>69.31</v>
      </c>
      <c r="D529" s="124"/>
      <c r="E529" s="155">
        <v>12590</v>
      </c>
      <c r="F529" s="146">
        <f t="shared" si="25"/>
        <v>3028</v>
      </c>
      <c r="G529" s="159">
        <f t="shared" si="24"/>
        <v>2180</v>
      </c>
      <c r="H529" s="155">
        <v>66</v>
      </c>
    </row>
    <row r="530" spans="1:8">
      <c r="A530" s="126">
        <v>546</v>
      </c>
      <c r="B530" s="59"/>
      <c r="C530" s="65">
        <f t="shared" si="26"/>
        <v>69.33</v>
      </c>
      <c r="D530" s="124"/>
      <c r="E530" s="155">
        <v>12590</v>
      </c>
      <c r="F530" s="146">
        <f t="shared" si="25"/>
        <v>3027</v>
      </c>
      <c r="G530" s="159">
        <f t="shared" si="24"/>
        <v>2179</v>
      </c>
      <c r="H530" s="155">
        <v>66</v>
      </c>
    </row>
    <row r="531" spans="1:8">
      <c r="A531" s="126">
        <v>547</v>
      </c>
      <c r="B531" s="59"/>
      <c r="C531" s="65">
        <f t="shared" si="26"/>
        <v>69.36</v>
      </c>
      <c r="D531" s="124"/>
      <c r="E531" s="155">
        <v>12590</v>
      </c>
      <c r="F531" s="146">
        <f t="shared" si="25"/>
        <v>3026</v>
      </c>
      <c r="G531" s="159">
        <f t="shared" si="24"/>
        <v>2178</v>
      </c>
      <c r="H531" s="155">
        <v>66</v>
      </c>
    </row>
    <row r="532" spans="1:8">
      <c r="A532" s="126">
        <v>548</v>
      </c>
      <c r="B532" s="59"/>
      <c r="C532" s="65">
        <f t="shared" si="26"/>
        <v>69.39</v>
      </c>
      <c r="D532" s="124"/>
      <c r="E532" s="155">
        <v>12590</v>
      </c>
      <c r="F532" s="146">
        <f t="shared" si="25"/>
        <v>3025</v>
      </c>
      <c r="G532" s="159">
        <f t="shared" si="24"/>
        <v>2177</v>
      </c>
      <c r="H532" s="155">
        <v>66</v>
      </c>
    </row>
    <row r="533" spans="1:8">
      <c r="A533" s="126">
        <v>549</v>
      </c>
      <c r="B533" s="59"/>
      <c r="C533" s="65">
        <f t="shared" si="26"/>
        <v>69.41</v>
      </c>
      <c r="D533" s="124"/>
      <c r="E533" s="155">
        <v>12590</v>
      </c>
      <c r="F533" s="146">
        <f t="shared" si="25"/>
        <v>3024</v>
      </c>
      <c r="G533" s="159">
        <f t="shared" si="24"/>
        <v>2177</v>
      </c>
      <c r="H533" s="155">
        <v>66</v>
      </c>
    </row>
    <row r="534" spans="1:8">
      <c r="A534" s="126">
        <v>550</v>
      </c>
      <c r="B534" s="59"/>
      <c r="C534" s="65">
        <f t="shared" si="26"/>
        <v>69.44</v>
      </c>
      <c r="D534" s="124"/>
      <c r="E534" s="155">
        <v>12590</v>
      </c>
      <c r="F534" s="146">
        <f t="shared" si="25"/>
        <v>3023</v>
      </c>
      <c r="G534" s="159">
        <f t="shared" si="24"/>
        <v>2176</v>
      </c>
      <c r="H534" s="155">
        <v>66</v>
      </c>
    </row>
    <row r="535" spans="1:8">
      <c r="A535" s="126">
        <v>551</v>
      </c>
      <c r="B535" s="59"/>
      <c r="C535" s="65">
        <f t="shared" si="26"/>
        <v>69.459999999999994</v>
      </c>
      <c r="D535" s="124"/>
      <c r="E535" s="155">
        <v>12590</v>
      </c>
      <c r="F535" s="146">
        <f t="shared" si="25"/>
        <v>3022</v>
      </c>
      <c r="G535" s="159">
        <f t="shared" si="24"/>
        <v>2175</v>
      </c>
      <c r="H535" s="155">
        <v>66</v>
      </c>
    </row>
    <row r="536" spans="1:8">
      <c r="A536" s="126">
        <v>552</v>
      </c>
      <c r="B536" s="59"/>
      <c r="C536" s="65">
        <f t="shared" si="26"/>
        <v>69.489999999999995</v>
      </c>
      <c r="D536" s="124"/>
      <c r="E536" s="155">
        <v>12590</v>
      </c>
      <c r="F536" s="146">
        <f t="shared" si="25"/>
        <v>3020</v>
      </c>
      <c r="G536" s="159">
        <f t="shared" si="24"/>
        <v>2174</v>
      </c>
      <c r="H536" s="155">
        <v>66</v>
      </c>
    </row>
    <row r="537" spans="1:8">
      <c r="A537" s="126">
        <v>553</v>
      </c>
      <c r="B537" s="59"/>
      <c r="C537" s="65">
        <f t="shared" si="26"/>
        <v>69.52</v>
      </c>
      <c r="D537" s="124"/>
      <c r="E537" s="155">
        <v>12590</v>
      </c>
      <c r="F537" s="146">
        <f t="shared" si="25"/>
        <v>3019</v>
      </c>
      <c r="G537" s="159">
        <f t="shared" si="24"/>
        <v>2173</v>
      </c>
      <c r="H537" s="155">
        <v>66</v>
      </c>
    </row>
    <row r="538" spans="1:8">
      <c r="A538" s="126">
        <v>554</v>
      </c>
      <c r="B538" s="59"/>
      <c r="C538" s="65">
        <f t="shared" si="26"/>
        <v>69.540000000000006</v>
      </c>
      <c r="D538" s="124"/>
      <c r="E538" s="155">
        <v>12590</v>
      </c>
      <c r="F538" s="146">
        <f t="shared" si="25"/>
        <v>3018</v>
      </c>
      <c r="G538" s="159">
        <f t="shared" si="24"/>
        <v>2173</v>
      </c>
      <c r="H538" s="155">
        <v>66</v>
      </c>
    </row>
    <row r="539" spans="1:8">
      <c r="A539" s="126">
        <v>555</v>
      </c>
      <c r="B539" s="59"/>
      <c r="C539" s="65">
        <f t="shared" si="26"/>
        <v>69.569999999999993</v>
      </c>
      <c r="D539" s="124"/>
      <c r="E539" s="155">
        <v>12590</v>
      </c>
      <c r="F539" s="146">
        <f t="shared" si="25"/>
        <v>3017</v>
      </c>
      <c r="G539" s="159">
        <f t="shared" si="24"/>
        <v>2172</v>
      </c>
      <c r="H539" s="155">
        <v>66</v>
      </c>
    </row>
    <row r="540" spans="1:8">
      <c r="A540" s="126">
        <v>556</v>
      </c>
      <c r="B540" s="59"/>
      <c r="C540" s="65">
        <f t="shared" si="26"/>
        <v>69.599999999999994</v>
      </c>
      <c r="D540" s="124"/>
      <c r="E540" s="155">
        <v>12590</v>
      </c>
      <c r="F540" s="146">
        <f t="shared" si="25"/>
        <v>3016</v>
      </c>
      <c r="G540" s="159">
        <f t="shared" si="24"/>
        <v>2171</v>
      </c>
      <c r="H540" s="155">
        <v>66</v>
      </c>
    </row>
    <row r="541" spans="1:8">
      <c r="A541" s="126">
        <v>557</v>
      </c>
      <c r="B541" s="59"/>
      <c r="C541" s="65">
        <f t="shared" si="26"/>
        <v>69.62</v>
      </c>
      <c r="D541" s="124"/>
      <c r="E541" s="155">
        <v>12590</v>
      </c>
      <c r="F541" s="146">
        <f t="shared" si="25"/>
        <v>3015</v>
      </c>
      <c r="G541" s="159">
        <f t="shared" si="24"/>
        <v>2170</v>
      </c>
      <c r="H541" s="155">
        <v>66</v>
      </c>
    </row>
    <row r="542" spans="1:8">
      <c r="A542" s="126">
        <v>558</v>
      </c>
      <c r="B542" s="59"/>
      <c r="C542" s="65">
        <f t="shared" si="26"/>
        <v>69.650000000000006</v>
      </c>
      <c r="D542" s="124"/>
      <c r="E542" s="155">
        <v>12590</v>
      </c>
      <c r="F542" s="146">
        <f t="shared" si="25"/>
        <v>3014</v>
      </c>
      <c r="G542" s="159">
        <f t="shared" si="24"/>
        <v>2169</v>
      </c>
      <c r="H542" s="155">
        <v>66</v>
      </c>
    </row>
    <row r="543" spans="1:8">
      <c r="A543" s="126">
        <v>559</v>
      </c>
      <c r="B543" s="59"/>
      <c r="C543" s="65">
        <f t="shared" si="26"/>
        <v>69.680000000000007</v>
      </c>
      <c r="D543" s="124"/>
      <c r="E543" s="155">
        <v>12590</v>
      </c>
      <c r="F543" s="146">
        <f t="shared" si="25"/>
        <v>3012</v>
      </c>
      <c r="G543" s="159">
        <f t="shared" si="24"/>
        <v>2168</v>
      </c>
      <c r="H543" s="155">
        <v>66</v>
      </c>
    </row>
    <row r="544" spans="1:8">
      <c r="A544" s="126">
        <v>560</v>
      </c>
      <c r="B544" s="59"/>
      <c r="C544" s="65">
        <f t="shared" si="26"/>
        <v>69.7</v>
      </c>
      <c r="D544" s="124"/>
      <c r="E544" s="155">
        <v>12590</v>
      </c>
      <c r="F544" s="146">
        <f t="shared" si="25"/>
        <v>3012</v>
      </c>
      <c r="G544" s="159">
        <f t="shared" si="24"/>
        <v>2168</v>
      </c>
      <c r="H544" s="155">
        <v>66</v>
      </c>
    </row>
    <row r="545" spans="1:8">
      <c r="A545" s="126">
        <v>561</v>
      </c>
      <c r="B545" s="59"/>
      <c r="C545" s="65">
        <f t="shared" si="26"/>
        <v>69.73</v>
      </c>
      <c r="D545" s="124"/>
      <c r="E545" s="155">
        <v>12590</v>
      </c>
      <c r="F545" s="146">
        <f t="shared" si="25"/>
        <v>3010</v>
      </c>
      <c r="G545" s="159">
        <f t="shared" si="24"/>
        <v>2167</v>
      </c>
      <c r="H545" s="155">
        <v>66</v>
      </c>
    </row>
    <row r="546" spans="1:8">
      <c r="A546" s="126">
        <v>562</v>
      </c>
      <c r="B546" s="59"/>
      <c r="C546" s="65">
        <f t="shared" si="26"/>
        <v>69.75</v>
      </c>
      <c r="D546" s="124"/>
      <c r="E546" s="155">
        <v>12590</v>
      </c>
      <c r="F546" s="146">
        <f t="shared" si="25"/>
        <v>3009</v>
      </c>
      <c r="G546" s="159">
        <f t="shared" si="24"/>
        <v>2166</v>
      </c>
      <c r="H546" s="155">
        <v>66</v>
      </c>
    </row>
    <row r="547" spans="1:8">
      <c r="A547" s="126">
        <v>563</v>
      </c>
      <c r="B547" s="59"/>
      <c r="C547" s="65">
        <f t="shared" si="26"/>
        <v>69.78</v>
      </c>
      <c r="D547" s="124"/>
      <c r="E547" s="155">
        <v>12590</v>
      </c>
      <c r="F547" s="146">
        <f t="shared" si="25"/>
        <v>3008</v>
      </c>
      <c r="G547" s="159">
        <f t="shared" si="24"/>
        <v>2165</v>
      </c>
      <c r="H547" s="155">
        <v>66</v>
      </c>
    </row>
    <row r="548" spans="1:8">
      <c r="A548" s="126">
        <v>564</v>
      </c>
      <c r="B548" s="59"/>
      <c r="C548" s="65">
        <f t="shared" si="26"/>
        <v>69.81</v>
      </c>
      <c r="D548" s="124"/>
      <c r="E548" s="155">
        <v>12590</v>
      </c>
      <c r="F548" s="146">
        <f t="shared" si="25"/>
        <v>3007</v>
      </c>
      <c r="G548" s="159">
        <f t="shared" si="24"/>
        <v>2164</v>
      </c>
      <c r="H548" s="155">
        <v>66</v>
      </c>
    </row>
    <row r="549" spans="1:8">
      <c r="A549" s="126">
        <v>565</v>
      </c>
      <c r="B549" s="59"/>
      <c r="C549" s="65">
        <f t="shared" si="26"/>
        <v>69.83</v>
      </c>
      <c r="D549" s="124"/>
      <c r="E549" s="155">
        <v>12590</v>
      </c>
      <c r="F549" s="146">
        <f t="shared" si="25"/>
        <v>3006</v>
      </c>
      <c r="G549" s="159">
        <f t="shared" si="24"/>
        <v>2164</v>
      </c>
      <c r="H549" s="155">
        <v>66</v>
      </c>
    </row>
    <row r="550" spans="1:8">
      <c r="A550" s="126">
        <v>566</v>
      </c>
      <c r="B550" s="59"/>
      <c r="C550" s="65">
        <f t="shared" si="26"/>
        <v>69.86</v>
      </c>
      <c r="D550" s="124"/>
      <c r="E550" s="155">
        <v>12590</v>
      </c>
      <c r="F550" s="146">
        <f t="shared" si="25"/>
        <v>3005</v>
      </c>
      <c r="G550" s="159">
        <f t="shared" si="24"/>
        <v>2163</v>
      </c>
      <c r="H550" s="155">
        <v>66</v>
      </c>
    </row>
    <row r="551" spans="1:8">
      <c r="A551" s="126">
        <v>567</v>
      </c>
      <c r="B551" s="59"/>
      <c r="C551" s="65">
        <f t="shared" si="26"/>
        <v>69.88</v>
      </c>
      <c r="D551" s="124"/>
      <c r="E551" s="155">
        <v>12590</v>
      </c>
      <c r="F551" s="146">
        <f t="shared" si="25"/>
        <v>3004</v>
      </c>
      <c r="G551" s="159">
        <f t="shared" si="24"/>
        <v>2162</v>
      </c>
      <c r="H551" s="155">
        <v>66</v>
      </c>
    </row>
    <row r="552" spans="1:8">
      <c r="A552" s="126">
        <v>568</v>
      </c>
      <c r="B552" s="59"/>
      <c r="C552" s="65">
        <f t="shared" si="26"/>
        <v>69.91</v>
      </c>
      <c r="D552" s="124"/>
      <c r="E552" s="155">
        <v>12590</v>
      </c>
      <c r="F552" s="146">
        <f t="shared" si="25"/>
        <v>3003</v>
      </c>
      <c r="G552" s="159">
        <f t="shared" si="24"/>
        <v>2161</v>
      </c>
      <c r="H552" s="155">
        <v>66</v>
      </c>
    </row>
    <row r="553" spans="1:8">
      <c r="A553" s="126">
        <v>569</v>
      </c>
      <c r="B553" s="59"/>
      <c r="C553" s="65">
        <f t="shared" si="26"/>
        <v>69.94</v>
      </c>
      <c r="D553" s="124"/>
      <c r="E553" s="155">
        <v>12590</v>
      </c>
      <c r="F553" s="146">
        <f t="shared" si="25"/>
        <v>3001</v>
      </c>
      <c r="G553" s="159">
        <f t="shared" si="24"/>
        <v>2160</v>
      </c>
      <c r="H553" s="155">
        <v>66</v>
      </c>
    </row>
    <row r="554" spans="1:8">
      <c r="A554" s="126">
        <v>570</v>
      </c>
      <c r="B554" s="59"/>
      <c r="C554" s="65">
        <f t="shared" si="26"/>
        <v>69.959999999999994</v>
      </c>
      <c r="D554" s="124"/>
      <c r="E554" s="155">
        <v>12590</v>
      </c>
      <c r="F554" s="146">
        <f t="shared" si="25"/>
        <v>3001</v>
      </c>
      <c r="G554" s="159">
        <f t="shared" si="24"/>
        <v>2160</v>
      </c>
      <c r="H554" s="155">
        <v>66</v>
      </c>
    </row>
    <row r="555" spans="1:8">
      <c r="A555" s="126">
        <v>571</v>
      </c>
      <c r="B555" s="59"/>
      <c r="C555" s="65">
        <f t="shared" si="26"/>
        <v>69.989999999999995</v>
      </c>
      <c r="D555" s="124"/>
      <c r="E555" s="155">
        <v>12590</v>
      </c>
      <c r="F555" s="146">
        <f t="shared" si="25"/>
        <v>2999</v>
      </c>
      <c r="G555" s="159">
        <f t="shared" si="24"/>
        <v>2159</v>
      </c>
      <c r="H555" s="155">
        <v>66</v>
      </c>
    </row>
    <row r="556" spans="1:8">
      <c r="A556" s="126">
        <v>572</v>
      </c>
      <c r="B556" s="59"/>
      <c r="C556" s="65">
        <f t="shared" si="26"/>
        <v>70.010000000000005</v>
      </c>
      <c r="D556" s="124"/>
      <c r="E556" s="155">
        <v>12590</v>
      </c>
      <c r="F556" s="146">
        <f t="shared" si="25"/>
        <v>2998</v>
      </c>
      <c r="G556" s="159">
        <f t="shared" ref="G556:G619" si="27">ROUND(12*(1/C556*E556),0)</f>
        <v>2158</v>
      </c>
      <c r="H556" s="155">
        <v>66</v>
      </c>
    </row>
    <row r="557" spans="1:8">
      <c r="A557" s="126">
        <v>573</v>
      </c>
      <c r="B557" s="59"/>
      <c r="C557" s="65">
        <f t="shared" si="26"/>
        <v>70.040000000000006</v>
      </c>
      <c r="D557" s="124"/>
      <c r="E557" s="155">
        <v>12590</v>
      </c>
      <c r="F557" s="146">
        <f t="shared" si="25"/>
        <v>2997</v>
      </c>
      <c r="G557" s="159">
        <f t="shared" si="27"/>
        <v>2157</v>
      </c>
      <c r="H557" s="155">
        <v>66</v>
      </c>
    </row>
    <row r="558" spans="1:8">
      <c r="A558" s="126">
        <v>574</v>
      </c>
      <c r="B558" s="59"/>
      <c r="C558" s="65">
        <f t="shared" si="26"/>
        <v>70.06</v>
      </c>
      <c r="D558" s="124"/>
      <c r="E558" s="155">
        <v>12590</v>
      </c>
      <c r="F558" s="146">
        <f t="shared" si="25"/>
        <v>2996</v>
      </c>
      <c r="G558" s="159">
        <f t="shared" si="27"/>
        <v>2156</v>
      </c>
      <c r="H558" s="155">
        <v>66</v>
      </c>
    </row>
    <row r="559" spans="1:8">
      <c r="A559" s="126">
        <v>575</v>
      </c>
      <c r="B559" s="59"/>
      <c r="C559" s="65">
        <f t="shared" si="26"/>
        <v>70.09</v>
      </c>
      <c r="D559" s="124"/>
      <c r="E559" s="155">
        <v>12590</v>
      </c>
      <c r="F559" s="146">
        <f t="shared" si="25"/>
        <v>2995</v>
      </c>
      <c r="G559" s="159">
        <f t="shared" si="27"/>
        <v>2156</v>
      </c>
      <c r="H559" s="155">
        <v>66</v>
      </c>
    </row>
    <row r="560" spans="1:8">
      <c r="A560" s="126">
        <v>576</v>
      </c>
      <c r="B560" s="59"/>
      <c r="C560" s="65">
        <f t="shared" si="26"/>
        <v>70.12</v>
      </c>
      <c r="D560" s="124"/>
      <c r="E560" s="155">
        <v>12590</v>
      </c>
      <c r="F560" s="146">
        <f t="shared" si="25"/>
        <v>2994</v>
      </c>
      <c r="G560" s="159">
        <f t="shared" si="27"/>
        <v>2155</v>
      </c>
      <c r="H560" s="155">
        <v>66</v>
      </c>
    </row>
    <row r="561" spans="1:8">
      <c r="A561" s="126">
        <v>577</v>
      </c>
      <c r="B561" s="59"/>
      <c r="C561" s="65">
        <f t="shared" si="26"/>
        <v>70.14</v>
      </c>
      <c r="D561" s="124"/>
      <c r="E561" s="155">
        <v>12590</v>
      </c>
      <c r="F561" s="146">
        <f t="shared" si="25"/>
        <v>2993</v>
      </c>
      <c r="G561" s="159">
        <f t="shared" si="27"/>
        <v>2154</v>
      </c>
      <c r="H561" s="155">
        <v>66</v>
      </c>
    </row>
    <row r="562" spans="1:8">
      <c r="A562" s="126">
        <v>578</v>
      </c>
      <c r="B562" s="59"/>
      <c r="C562" s="65">
        <f t="shared" si="26"/>
        <v>70.17</v>
      </c>
      <c r="D562" s="124"/>
      <c r="E562" s="155">
        <v>12590</v>
      </c>
      <c r="F562" s="146">
        <f t="shared" si="25"/>
        <v>2992</v>
      </c>
      <c r="G562" s="159">
        <f t="shared" si="27"/>
        <v>2153</v>
      </c>
      <c r="H562" s="155">
        <v>66</v>
      </c>
    </row>
    <row r="563" spans="1:8">
      <c r="A563" s="126">
        <v>579</v>
      </c>
      <c r="B563" s="59"/>
      <c r="C563" s="65">
        <f t="shared" si="26"/>
        <v>70.19</v>
      </c>
      <c r="D563" s="124"/>
      <c r="E563" s="155">
        <v>12590</v>
      </c>
      <c r="F563" s="146">
        <f t="shared" si="25"/>
        <v>2991</v>
      </c>
      <c r="G563" s="159">
        <f t="shared" si="27"/>
        <v>2152</v>
      </c>
      <c r="H563" s="155">
        <v>66</v>
      </c>
    </row>
    <row r="564" spans="1:8">
      <c r="A564" s="126">
        <v>580</v>
      </c>
      <c r="B564" s="59"/>
      <c r="C564" s="65">
        <f t="shared" si="26"/>
        <v>70.22</v>
      </c>
      <c r="D564" s="124"/>
      <c r="E564" s="155">
        <v>12590</v>
      </c>
      <c r="F564" s="146">
        <f t="shared" si="25"/>
        <v>2990</v>
      </c>
      <c r="G564" s="159">
        <f t="shared" si="27"/>
        <v>2152</v>
      </c>
      <c r="H564" s="155">
        <v>66</v>
      </c>
    </row>
    <row r="565" spans="1:8">
      <c r="A565" s="126">
        <v>581</v>
      </c>
      <c r="B565" s="59"/>
      <c r="C565" s="65">
        <f t="shared" si="26"/>
        <v>70.239999999999995</v>
      </c>
      <c r="D565" s="124"/>
      <c r="E565" s="155">
        <v>12590</v>
      </c>
      <c r="F565" s="146">
        <f t="shared" si="25"/>
        <v>2989</v>
      </c>
      <c r="G565" s="159">
        <f t="shared" si="27"/>
        <v>2151</v>
      </c>
      <c r="H565" s="155">
        <v>66</v>
      </c>
    </row>
    <row r="566" spans="1:8">
      <c r="A566" s="126">
        <v>582</v>
      </c>
      <c r="B566" s="59"/>
      <c r="C566" s="65">
        <f t="shared" si="26"/>
        <v>70.27</v>
      </c>
      <c r="D566" s="124"/>
      <c r="E566" s="155">
        <v>12590</v>
      </c>
      <c r="F566" s="146">
        <f t="shared" si="25"/>
        <v>2988</v>
      </c>
      <c r="G566" s="159">
        <f t="shared" si="27"/>
        <v>2150</v>
      </c>
      <c r="H566" s="155">
        <v>66</v>
      </c>
    </row>
    <row r="567" spans="1:8">
      <c r="A567" s="126">
        <v>583</v>
      </c>
      <c r="B567" s="59"/>
      <c r="C567" s="65">
        <f t="shared" si="26"/>
        <v>70.290000000000006</v>
      </c>
      <c r="D567" s="124"/>
      <c r="E567" s="155">
        <v>12590</v>
      </c>
      <c r="F567" s="146">
        <f t="shared" si="25"/>
        <v>2987</v>
      </c>
      <c r="G567" s="159">
        <f t="shared" si="27"/>
        <v>2149</v>
      </c>
      <c r="H567" s="155">
        <v>66</v>
      </c>
    </row>
    <row r="568" spans="1:8">
      <c r="A568" s="126">
        <v>584</v>
      </c>
      <c r="B568" s="59"/>
      <c r="C568" s="65">
        <f t="shared" si="26"/>
        <v>70.319999999999993</v>
      </c>
      <c r="D568" s="124"/>
      <c r="E568" s="155">
        <v>12590</v>
      </c>
      <c r="F568" s="146">
        <f t="shared" si="25"/>
        <v>2986</v>
      </c>
      <c r="G568" s="159">
        <f t="shared" si="27"/>
        <v>2148</v>
      </c>
      <c r="H568" s="155">
        <v>66</v>
      </c>
    </row>
    <row r="569" spans="1:8">
      <c r="A569" s="126">
        <v>585</v>
      </c>
      <c r="B569" s="59"/>
      <c r="C569" s="65">
        <f t="shared" si="26"/>
        <v>70.34</v>
      </c>
      <c r="D569" s="124"/>
      <c r="E569" s="155">
        <v>12590</v>
      </c>
      <c r="F569" s="146">
        <f t="shared" si="25"/>
        <v>2985</v>
      </c>
      <c r="G569" s="159">
        <f t="shared" si="27"/>
        <v>2148</v>
      </c>
      <c r="H569" s="155">
        <v>66</v>
      </c>
    </row>
    <row r="570" spans="1:8">
      <c r="A570" s="126">
        <v>586</v>
      </c>
      <c r="B570" s="59"/>
      <c r="C570" s="65">
        <f t="shared" si="26"/>
        <v>70.37</v>
      </c>
      <c r="D570" s="124"/>
      <c r="E570" s="155">
        <v>12590</v>
      </c>
      <c r="F570" s="146">
        <f t="shared" si="25"/>
        <v>2983</v>
      </c>
      <c r="G570" s="159">
        <f t="shared" si="27"/>
        <v>2147</v>
      </c>
      <c r="H570" s="155">
        <v>66</v>
      </c>
    </row>
    <row r="571" spans="1:8">
      <c r="A571" s="126">
        <v>587</v>
      </c>
      <c r="B571" s="59"/>
      <c r="C571" s="65">
        <f t="shared" si="26"/>
        <v>70.39</v>
      </c>
      <c r="D571" s="124"/>
      <c r="E571" s="155">
        <v>12590</v>
      </c>
      <c r="F571" s="146">
        <f t="shared" si="25"/>
        <v>2983</v>
      </c>
      <c r="G571" s="159">
        <f t="shared" si="27"/>
        <v>2146</v>
      </c>
      <c r="H571" s="155">
        <v>66</v>
      </c>
    </row>
    <row r="572" spans="1:8">
      <c r="A572" s="126">
        <v>588</v>
      </c>
      <c r="B572" s="59"/>
      <c r="C572" s="65">
        <f t="shared" si="26"/>
        <v>70.42</v>
      </c>
      <c r="D572" s="124"/>
      <c r="E572" s="155">
        <v>12590</v>
      </c>
      <c r="F572" s="146">
        <f t="shared" si="25"/>
        <v>2981</v>
      </c>
      <c r="G572" s="159">
        <f t="shared" si="27"/>
        <v>2145</v>
      </c>
      <c r="H572" s="155">
        <v>66</v>
      </c>
    </row>
    <row r="573" spans="1:8">
      <c r="A573" s="126">
        <v>589</v>
      </c>
      <c r="B573" s="59"/>
      <c r="C573" s="65">
        <f t="shared" si="26"/>
        <v>70.45</v>
      </c>
      <c r="D573" s="124"/>
      <c r="E573" s="155">
        <v>12590</v>
      </c>
      <c r="F573" s="146">
        <f t="shared" si="25"/>
        <v>2980</v>
      </c>
      <c r="G573" s="159">
        <f t="shared" si="27"/>
        <v>2144</v>
      </c>
      <c r="H573" s="155">
        <v>66</v>
      </c>
    </row>
    <row r="574" spans="1:8">
      <c r="A574" s="126">
        <v>590</v>
      </c>
      <c r="B574" s="59"/>
      <c r="C574" s="65">
        <f t="shared" si="26"/>
        <v>70.47</v>
      </c>
      <c r="D574" s="124"/>
      <c r="E574" s="155">
        <v>12590</v>
      </c>
      <c r="F574" s="146">
        <f t="shared" si="25"/>
        <v>2979</v>
      </c>
      <c r="G574" s="159">
        <f t="shared" si="27"/>
        <v>2144</v>
      </c>
      <c r="H574" s="155">
        <v>66</v>
      </c>
    </row>
    <row r="575" spans="1:8">
      <c r="A575" s="126">
        <v>591</v>
      </c>
      <c r="B575" s="59"/>
      <c r="C575" s="65">
        <f t="shared" si="26"/>
        <v>70.5</v>
      </c>
      <c r="D575" s="124"/>
      <c r="E575" s="155">
        <v>12590</v>
      </c>
      <c r="F575" s="146">
        <f t="shared" si="25"/>
        <v>2978</v>
      </c>
      <c r="G575" s="159">
        <f t="shared" si="27"/>
        <v>2143</v>
      </c>
      <c r="H575" s="155">
        <v>66</v>
      </c>
    </row>
    <row r="576" spans="1:8">
      <c r="A576" s="126">
        <v>592</v>
      </c>
      <c r="B576" s="59"/>
      <c r="C576" s="65">
        <f t="shared" si="26"/>
        <v>70.52</v>
      </c>
      <c r="D576" s="124"/>
      <c r="E576" s="155">
        <v>12590</v>
      </c>
      <c r="F576" s="146">
        <f t="shared" si="25"/>
        <v>2977</v>
      </c>
      <c r="G576" s="159">
        <f t="shared" si="27"/>
        <v>2142</v>
      </c>
      <c r="H576" s="155">
        <v>66</v>
      </c>
    </row>
    <row r="577" spans="1:8">
      <c r="A577" s="126">
        <v>593</v>
      </c>
      <c r="B577" s="59"/>
      <c r="C577" s="65">
        <f t="shared" si="26"/>
        <v>70.55</v>
      </c>
      <c r="D577" s="124"/>
      <c r="E577" s="155">
        <v>12590</v>
      </c>
      <c r="F577" s="146">
        <f t="shared" si="25"/>
        <v>2976</v>
      </c>
      <c r="G577" s="159">
        <f t="shared" si="27"/>
        <v>2141</v>
      </c>
      <c r="H577" s="155">
        <v>66</v>
      </c>
    </row>
    <row r="578" spans="1:8">
      <c r="A578" s="126">
        <v>594</v>
      </c>
      <c r="B578" s="59"/>
      <c r="C578" s="65">
        <f t="shared" si="26"/>
        <v>70.569999999999993</v>
      </c>
      <c r="D578" s="124"/>
      <c r="E578" s="155">
        <v>12590</v>
      </c>
      <c r="F578" s="146">
        <f t="shared" si="25"/>
        <v>2975</v>
      </c>
      <c r="G578" s="159">
        <f t="shared" si="27"/>
        <v>2141</v>
      </c>
      <c r="H578" s="155">
        <v>66</v>
      </c>
    </row>
    <row r="579" spans="1:8">
      <c r="A579" s="126">
        <v>595</v>
      </c>
      <c r="B579" s="59"/>
      <c r="C579" s="65">
        <f t="shared" si="26"/>
        <v>70.599999999999994</v>
      </c>
      <c r="D579" s="124"/>
      <c r="E579" s="155">
        <v>12590</v>
      </c>
      <c r="F579" s="146">
        <f t="shared" si="25"/>
        <v>2974</v>
      </c>
      <c r="G579" s="159">
        <f t="shared" si="27"/>
        <v>2140</v>
      </c>
      <c r="H579" s="155">
        <v>66</v>
      </c>
    </row>
    <row r="580" spans="1:8">
      <c r="A580" s="126">
        <v>596</v>
      </c>
      <c r="B580" s="59"/>
      <c r="C580" s="65">
        <f t="shared" si="26"/>
        <v>70.62</v>
      </c>
      <c r="D580" s="124"/>
      <c r="E580" s="155">
        <v>12590</v>
      </c>
      <c r="F580" s="146">
        <f t="shared" si="25"/>
        <v>2973</v>
      </c>
      <c r="G580" s="159">
        <f t="shared" si="27"/>
        <v>2139</v>
      </c>
      <c r="H580" s="155">
        <v>66</v>
      </c>
    </row>
    <row r="581" spans="1:8">
      <c r="A581" s="126">
        <v>597</v>
      </c>
      <c r="B581" s="59"/>
      <c r="C581" s="65">
        <f t="shared" si="26"/>
        <v>70.650000000000006</v>
      </c>
      <c r="D581" s="124"/>
      <c r="E581" s="155">
        <v>12590</v>
      </c>
      <c r="F581" s="146">
        <f t="shared" si="25"/>
        <v>2972</v>
      </c>
      <c r="G581" s="159">
        <f t="shared" si="27"/>
        <v>2138</v>
      </c>
      <c r="H581" s="155">
        <v>66</v>
      </c>
    </row>
    <row r="582" spans="1:8">
      <c r="A582" s="126">
        <v>598</v>
      </c>
      <c r="B582" s="59"/>
      <c r="C582" s="65">
        <f t="shared" si="26"/>
        <v>70.67</v>
      </c>
      <c r="D582" s="124"/>
      <c r="E582" s="155">
        <v>12590</v>
      </c>
      <c r="F582" s="146">
        <f t="shared" si="25"/>
        <v>2971</v>
      </c>
      <c r="G582" s="159">
        <f t="shared" si="27"/>
        <v>2138</v>
      </c>
      <c r="H582" s="155">
        <v>66</v>
      </c>
    </row>
    <row r="583" spans="1:8">
      <c r="A583" s="126">
        <v>599</v>
      </c>
      <c r="B583" s="59"/>
      <c r="C583" s="65">
        <f t="shared" si="26"/>
        <v>70.7</v>
      </c>
      <c r="D583" s="124"/>
      <c r="E583" s="155">
        <v>12590</v>
      </c>
      <c r="F583" s="146">
        <f t="shared" si="25"/>
        <v>2970</v>
      </c>
      <c r="G583" s="159">
        <f t="shared" si="27"/>
        <v>2137</v>
      </c>
      <c r="H583" s="155">
        <v>66</v>
      </c>
    </row>
    <row r="584" spans="1:8">
      <c r="A584" s="126">
        <v>600</v>
      </c>
      <c r="B584" s="59"/>
      <c r="C584" s="65">
        <f t="shared" si="26"/>
        <v>70.72</v>
      </c>
      <c r="D584" s="124"/>
      <c r="E584" s="155">
        <v>12590</v>
      </c>
      <c r="F584" s="146">
        <f t="shared" si="25"/>
        <v>2969</v>
      </c>
      <c r="G584" s="159">
        <f t="shared" si="27"/>
        <v>2136</v>
      </c>
      <c r="H584" s="155">
        <v>66</v>
      </c>
    </row>
    <row r="585" spans="1:8">
      <c r="A585" s="126">
        <v>601</v>
      </c>
      <c r="B585" s="59"/>
      <c r="C585" s="65">
        <f t="shared" si="26"/>
        <v>70.739999999999995</v>
      </c>
      <c r="D585" s="124"/>
      <c r="E585" s="155">
        <v>12590</v>
      </c>
      <c r="F585" s="146">
        <f t="shared" si="25"/>
        <v>2968</v>
      </c>
      <c r="G585" s="159">
        <f t="shared" si="27"/>
        <v>2136</v>
      </c>
      <c r="H585" s="155">
        <v>66</v>
      </c>
    </row>
    <row r="586" spans="1:8">
      <c r="A586" s="126">
        <v>602</v>
      </c>
      <c r="B586" s="59"/>
      <c r="C586" s="65">
        <f t="shared" si="26"/>
        <v>70.77</v>
      </c>
      <c r="D586" s="124"/>
      <c r="E586" s="155">
        <v>12590</v>
      </c>
      <c r="F586" s="146">
        <f t="shared" si="25"/>
        <v>2967</v>
      </c>
      <c r="G586" s="159">
        <f t="shared" si="27"/>
        <v>2135</v>
      </c>
      <c r="H586" s="155">
        <v>66</v>
      </c>
    </row>
    <row r="587" spans="1:8">
      <c r="A587" s="126">
        <v>603</v>
      </c>
      <c r="B587" s="59"/>
      <c r="C587" s="65">
        <f t="shared" si="26"/>
        <v>70.790000000000006</v>
      </c>
      <c r="D587" s="124"/>
      <c r="E587" s="155">
        <v>12590</v>
      </c>
      <c r="F587" s="146">
        <f t="shared" si="25"/>
        <v>2966</v>
      </c>
      <c r="G587" s="159">
        <f t="shared" si="27"/>
        <v>2134</v>
      </c>
      <c r="H587" s="155">
        <v>66</v>
      </c>
    </row>
    <row r="588" spans="1:8">
      <c r="A588" s="126">
        <v>604</v>
      </c>
      <c r="B588" s="59"/>
      <c r="C588" s="65">
        <f t="shared" si="26"/>
        <v>70.819999999999993</v>
      </c>
      <c r="D588" s="124"/>
      <c r="E588" s="155">
        <v>12590</v>
      </c>
      <c r="F588" s="146">
        <f t="shared" si="25"/>
        <v>2965</v>
      </c>
      <c r="G588" s="159">
        <f t="shared" si="27"/>
        <v>2133</v>
      </c>
      <c r="H588" s="155">
        <v>66</v>
      </c>
    </row>
    <row r="589" spans="1:8">
      <c r="A589" s="126">
        <v>605</v>
      </c>
      <c r="B589" s="59"/>
      <c r="C589" s="65">
        <f t="shared" si="26"/>
        <v>70.84</v>
      </c>
      <c r="D589" s="124"/>
      <c r="E589" s="155">
        <v>12590</v>
      </c>
      <c r="F589" s="146">
        <f t="shared" si="25"/>
        <v>2964</v>
      </c>
      <c r="G589" s="159">
        <f t="shared" si="27"/>
        <v>2133</v>
      </c>
      <c r="H589" s="155">
        <v>66</v>
      </c>
    </row>
    <row r="590" spans="1:8">
      <c r="A590" s="126">
        <v>606</v>
      </c>
      <c r="B590" s="59"/>
      <c r="C590" s="65">
        <f t="shared" si="26"/>
        <v>70.87</v>
      </c>
      <c r="D590" s="124"/>
      <c r="E590" s="155">
        <v>12590</v>
      </c>
      <c r="F590" s="146">
        <f t="shared" ref="F590:F653" si="28">ROUND(12*1.3589*(1/C590*E590)+H590,0)</f>
        <v>2963</v>
      </c>
      <c r="G590" s="159">
        <f t="shared" si="27"/>
        <v>2132</v>
      </c>
      <c r="H590" s="155">
        <v>66</v>
      </c>
    </row>
    <row r="591" spans="1:8">
      <c r="A591" s="126">
        <v>607</v>
      </c>
      <c r="B591" s="59"/>
      <c r="C591" s="65">
        <f t="shared" ref="C591:C654" si="29">ROUND(10.899*LN(A591)+A591/150-3,2)</f>
        <v>70.89</v>
      </c>
      <c r="D591" s="124"/>
      <c r="E591" s="155">
        <v>12590</v>
      </c>
      <c r="F591" s="146">
        <f t="shared" si="28"/>
        <v>2962</v>
      </c>
      <c r="G591" s="159">
        <f t="shared" si="27"/>
        <v>2131</v>
      </c>
      <c r="H591" s="155">
        <v>66</v>
      </c>
    </row>
    <row r="592" spans="1:8">
      <c r="A592" s="126">
        <v>608</v>
      </c>
      <c r="B592" s="59"/>
      <c r="C592" s="65">
        <f t="shared" si="29"/>
        <v>70.92</v>
      </c>
      <c r="D592" s="124"/>
      <c r="E592" s="155">
        <v>12590</v>
      </c>
      <c r="F592" s="146">
        <f t="shared" si="28"/>
        <v>2961</v>
      </c>
      <c r="G592" s="159">
        <f t="shared" si="27"/>
        <v>2130</v>
      </c>
      <c r="H592" s="155">
        <v>66</v>
      </c>
    </row>
    <row r="593" spans="1:8">
      <c r="A593" s="126">
        <v>609</v>
      </c>
      <c r="B593" s="59"/>
      <c r="C593" s="65">
        <f t="shared" si="29"/>
        <v>70.94</v>
      </c>
      <c r="D593" s="124"/>
      <c r="E593" s="155">
        <v>12590</v>
      </c>
      <c r="F593" s="146">
        <f t="shared" si="28"/>
        <v>2960</v>
      </c>
      <c r="G593" s="159">
        <f t="shared" si="27"/>
        <v>2130</v>
      </c>
      <c r="H593" s="155">
        <v>66</v>
      </c>
    </row>
    <row r="594" spans="1:8">
      <c r="A594" s="126">
        <v>610</v>
      </c>
      <c r="B594" s="59"/>
      <c r="C594" s="65">
        <f t="shared" si="29"/>
        <v>70.97</v>
      </c>
      <c r="D594" s="124"/>
      <c r="E594" s="155">
        <v>12590</v>
      </c>
      <c r="F594" s="146">
        <f t="shared" si="28"/>
        <v>2959</v>
      </c>
      <c r="G594" s="159">
        <f t="shared" si="27"/>
        <v>2129</v>
      </c>
      <c r="H594" s="155">
        <v>66</v>
      </c>
    </row>
    <row r="595" spans="1:8">
      <c r="A595" s="126">
        <v>611</v>
      </c>
      <c r="B595" s="59"/>
      <c r="C595" s="65">
        <f t="shared" si="29"/>
        <v>70.989999999999995</v>
      </c>
      <c r="D595" s="124"/>
      <c r="E595" s="155">
        <v>12590</v>
      </c>
      <c r="F595" s="146">
        <f t="shared" si="28"/>
        <v>2958</v>
      </c>
      <c r="G595" s="159">
        <f t="shared" si="27"/>
        <v>2128</v>
      </c>
      <c r="H595" s="155">
        <v>66</v>
      </c>
    </row>
    <row r="596" spans="1:8">
      <c r="A596" s="126">
        <v>612</v>
      </c>
      <c r="B596" s="59"/>
      <c r="C596" s="65">
        <f t="shared" si="29"/>
        <v>71.02</v>
      </c>
      <c r="D596" s="124"/>
      <c r="E596" s="155">
        <v>12590</v>
      </c>
      <c r="F596" s="146">
        <f t="shared" si="28"/>
        <v>2957</v>
      </c>
      <c r="G596" s="159">
        <f t="shared" si="27"/>
        <v>2127</v>
      </c>
      <c r="H596" s="155">
        <v>66</v>
      </c>
    </row>
    <row r="597" spans="1:8">
      <c r="A597" s="126">
        <v>613</v>
      </c>
      <c r="B597" s="59"/>
      <c r="C597" s="65">
        <f t="shared" si="29"/>
        <v>71.040000000000006</v>
      </c>
      <c r="D597" s="124"/>
      <c r="E597" s="155">
        <v>12590</v>
      </c>
      <c r="F597" s="146">
        <f t="shared" si="28"/>
        <v>2956</v>
      </c>
      <c r="G597" s="159">
        <f t="shared" si="27"/>
        <v>2127</v>
      </c>
      <c r="H597" s="155">
        <v>66</v>
      </c>
    </row>
    <row r="598" spans="1:8">
      <c r="A598" s="126">
        <v>614</v>
      </c>
      <c r="B598" s="59"/>
      <c r="C598" s="65">
        <f t="shared" si="29"/>
        <v>71.06</v>
      </c>
      <c r="D598" s="124"/>
      <c r="E598" s="155">
        <v>12590</v>
      </c>
      <c r="F598" s="146">
        <f t="shared" si="28"/>
        <v>2955</v>
      </c>
      <c r="G598" s="159">
        <f t="shared" si="27"/>
        <v>2126</v>
      </c>
      <c r="H598" s="155">
        <v>66</v>
      </c>
    </row>
    <row r="599" spans="1:8">
      <c r="A599" s="126">
        <v>615</v>
      </c>
      <c r="B599" s="59"/>
      <c r="C599" s="65">
        <f t="shared" si="29"/>
        <v>71.09</v>
      </c>
      <c r="D599" s="124"/>
      <c r="E599" s="155">
        <v>12590</v>
      </c>
      <c r="F599" s="146">
        <f t="shared" si="28"/>
        <v>2954</v>
      </c>
      <c r="G599" s="159">
        <f t="shared" si="27"/>
        <v>2125</v>
      </c>
      <c r="H599" s="155">
        <v>66</v>
      </c>
    </row>
    <row r="600" spans="1:8">
      <c r="A600" s="126">
        <v>616</v>
      </c>
      <c r="B600" s="59"/>
      <c r="C600" s="65">
        <f t="shared" si="29"/>
        <v>71.11</v>
      </c>
      <c r="D600" s="124"/>
      <c r="E600" s="155">
        <v>12590</v>
      </c>
      <c r="F600" s="146">
        <f t="shared" si="28"/>
        <v>2953</v>
      </c>
      <c r="G600" s="159">
        <f t="shared" si="27"/>
        <v>2125</v>
      </c>
      <c r="H600" s="155">
        <v>66</v>
      </c>
    </row>
    <row r="601" spans="1:8">
      <c r="A601" s="126">
        <v>617</v>
      </c>
      <c r="B601" s="59"/>
      <c r="C601" s="65">
        <f t="shared" si="29"/>
        <v>71.14</v>
      </c>
      <c r="D601" s="124"/>
      <c r="E601" s="155">
        <v>12590</v>
      </c>
      <c r="F601" s="146">
        <f t="shared" si="28"/>
        <v>2952</v>
      </c>
      <c r="G601" s="159">
        <f t="shared" si="27"/>
        <v>2124</v>
      </c>
      <c r="H601" s="155">
        <v>66</v>
      </c>
    </row>
    <row r="602" spans="1:8">
      <c r="A602" s="126">
        <v>618</v>
      </c>
      <c r="B602" s="59"/>
      <c r="C602" s="65">
        <f t="shared" si="29"/>
        <v>71.16</v>
      </c>
      <c r="D602" s="124"/>
      <c r="E602" s="155">
        <v>12590</v>
      </c>
      <c r="F602" s="146">
        <f t="shared" si="28"/>
        <v>2951</v>
      </c>
      <c r="G602" s="159">
        <f t="shared" si="27"/>
        <v>2123</v>
      </c>
      <c r="H602" s="155">
        <v>66</v>
      </c>
    </row>
    <row r="603" spans="1:8">
      <c r="A603" s="126">
        <v>619</v>
      </c>
      <c r="B603" s="59"/>
      <c r="C603" s="65">
        <f t="shared" si="29"/>
        <v>71.19</v>
      </c>
      <c r="D603" s="124"/>
      <c r="E603" s="155">
        <v>12590</v>
      </c>
      <c r="F603" s="146">
        <f t="shared" si="28"/>
        <v>2950</v>
      </c>
      <c r="G603" s="159">
        <f t="shared" si="27"/>
        <v>2122</v>
      </c>
      <c r="H603" s="155">
        <v>66</v>
      </c>
    </row>
    <row r="604" spans="1:8">
      <c r="A604" s="126">
        <v>620</v>
      </c>
      <c r="B604" s="59"/>
      <c r="C604" s="65">
        <f t="shared" si="29"/>
        <v>71.209999999999994</v>
      </c>
      <c r="D604" s="124"/>
      <c r="E604" s="155">
        <v>12590</v>
      </c>
      <c r="F604" s="146">
        <f t="shared" si="28"/>
        <v>2949</v>
      </c>
      <c r="G604" s="159">
        <f t="shared" si="27"/>
        <v>2122</v>
      </c>
      <c r="H604" s="155">
        <v>66</v>
      </c>
    </row>
    <row r="605" spans="1:8">
      <c r="A605" s="126">
        <v>621</v>
      </c>
      <c r="B605" s="59"/>
      <c r="C605" s="65">
        <f t="shared" si="29"/>
        <v>71.239999999999995</v>
      </c>
      <c r="D605" s="124"/>
      <c r="E605" s="155">
        <v>12590</v>
      </c>
      <c r="F605" s="146">
        <f t="shared" si="28"/>
        <v>2948</v>
      </c>
      <c r="G605" s="159">
        <f t="shared" si="27"/>
        <v>2121</v>
      </c>
      <c r="H605" s="155">
        <v>66</v>
      </c>
    </row>
    <row r="606" spans="1:8">
      <c r="A606" s="126">
        <v>622</v>
      </c>
      <c r="B606" s="59"/>
      <c r="C606" s="65">
        <f t="shared" si="29"/>
        <v>71.260000000000005</v>
      </c>
      <c r="D606" s="124"/>
      <c r="E606" s="155">
        <v>12590</v>
      </c>
      <c r="F606" s="146">
        <f t="shared" si="28"/>
        <v>2947</v>
      </c>
      <c r="G606" s="159">
        <f t="shared" si="27"/>
        <v>2120</v>
      </c>
      <c r="H606" s="155">
        <v>66</v>
      </c>
    </row>
    <row r="607" spans="1:8">
      <c r="A607" s="126">
        <v>623</v>
      </c>
      <c r="B607" s="59"/>
      <c r="C607" s="65">
        <f t="shared" si="29"/>
        <v>71.28</v>
      </c>
      <c r="D607" s="124"/>
      <c r="E607" s="155">
        <v>12590</v>
      </c>
      <c r="F607" s="146">
        <f t="shared" si="28"/>
        <v>2946</v>
      </c>
      <c r="G607" s="159">
        <f t="shared" si="27"/>
        <v>2120</v>
      </c>
      <c r="H607" s="155">
        <v>66</v>
      </c>
    </row>
    <row r="608" spans="1:8">
      <c r="A608" s="126">
        <v>624</v>
      </c>
      <c r="B608" s="59"/>
      <c r="C608" s="65">
        <f t="shared" si="29"/>
        <v>71.31</v>
      </c>
      <c r="D608" s="124"/>
      <c r="E608" s="155">
        <v>12590</v>
      </c>
      <c r="F608" s="146">
        <f t="shared" si="28"/>
        <v>2945</v>
      </c>
      <c r="G608" s="159">
        <f t="shared" si="27"/>
        <v>2119</v>
      </c>
      <c r="H608" s="155">
        <v>66</v>
      </c>
    </row>
    <row r="609" spans="1:8">
      <c r="A609" s="126">
        <v>625</v>
      </c>
      <c r="B609" s="59"/>
      <c r="C609" s="65">
        <f t="shared" si="29"/>
        <v>71.33</v>
      </c>
      <c r="D609" s="124"/>
      <c r="E609" s="155">
        <v>12590</v>
      </c>
      <c r="F609" s="146">
        <f t="shared" si="28"/>
        <v>2944</v>
      </c>
      <c r="G609" s="159">
        <f t="shared" si="27"/>
        <v>2118</v>
      </c>
      <c r="H609" s="155">
        <v>66</v>
      </c>
    </row>
    <row r="610" spans="1:8">
      <c r="A610" s="126">
        <v>626</v>
      </c>
      <c r="B610" s="59"/>
      <c r="C610" s="65">
        <f t="shared" si="29"/>
        <v>71.36</v>
      </c>
      <c r="D610" s="124"/>
      <c r="E610" s="155">
        <v>12590</v>
      </c>
      <c r="F610" s="146">
        <f t="shared" si="28"/>
        <v>2943</v>
      </c>
      <c r="G610" s="159">
        <f t="shared" si="27"/>
        <v>2117</v>
      </c>
      <c r="H610" s="155">
        <v>66</v>
      </c>
    </row>
    <row r="611" spans="1:8">
      <c r="A611" s="126">
        <v>627</v>
      </c>
      <c r="B611" s="59"/>
      <c r="C611" s="65">
        <f t="shared" si="29"/>
        <v>71.38</v>
      </c>
      <c r="D611" s="124"/>
      <c r="E611" s="155">
        <v>12590</v>
      </c>
      <c r="F611" s="146">
        <f t="shared" si="28"/>
        <v>2942</v>
      </c>
      <c r="G611" s="159">
        <f t="shared" si="27"/>
        <v>2117</v>
      </c>
      <c r="H611" s="155">
        <v>66</v>
      </c>
    </row>
    <row r="612" spans="1:8">
      <c r="A612" s="126">
        <v>628</v>
      </c>
      <c r="B612" s="59"/>
      <c r="C612" s="65">
        <f t="shared" si="29"/>
        <v>71.400000000000006</v>
      </c>
      <c r="D612" s="124"/>
      <c r="E612" s="155">
        <v>12590</v>
      </c>
      <c r="F612" s="146">
        <f t="shared" si="28"/>
        <v>2941</v>
      </c>
      <c r="G612" s="159">
        <f t="shared" si="27"/>
        <v>2116</v>
      </c>
      <c r="H612" s="155">
        <v>66</v>
      </c>
    </row>
    <row r="613" spans="1:8">
      <c r="A613" s="126">
        <v>629</v>
      </c>
      <c r="B613" s="59"/>
      <c r="C613" s="65">
        <f t="shared" si="29"/>
        <v>71.430000000000007</v>
      </c>
      <c r="D613" s="124"/>
      <c r="E613" s="155">
        <v>12590</v>
      </c>
      <c r="F613" s="146">
        <f t="shared" si="28"/>
        <v>2940</v>
      </c>
      <c r="G613" s="159">
        <f t="shared" si="27"/>
        <v>2115</v>
      </c>
      <c r="H613" s="155">
        <v>66</v>
      </c>
    </row>
    <row r="614" spans="1:8">
      <c r="A614" s="126">
        <v>630</v>
      </c>
      <c r="B614" s="59"/>
      <c r="C614" s="65">
        <f t="shared" si="29"/>
        <v>71.45</v>
      </c>
      <c r="D614" s="124"/>
      <c r="E614" s="155">
        <v>12590</v>
      </c>
      <c r="F614" s="146">
        <f t="shared" si="28"/>
        <v>2939</v>
      </c>
      <c r="G614" s="159">
        <f t="shared" si="27"/>
        <v>2114</v>
      </c>
      <c r="H614" s="155">
        <v>66</v>
      </c>
    </row>
    <row r="615" spans="1:8">
      <c r="A615" s="126">
        <v>631</v>
      </c>
      <c r="B615" s="59"/>
      <c r="C615" s="65">
        <f t="shared" si="29"/>
        <v>71.48</v>
      </c>
      <c r="D615" s="124"/>
      <c r="E615" s="155">
        <v>12590</v>
      </c>
      <c r="F615" s="146">
        <f t="shared" si="28"/>
        <v>2938</v>
      </c>
      <c r="G615" s="159">
        <f t="shared" si="27"/>
        <v>2114</v>
      </c>
      <c r="H615" s="155">
        <v>66</v>
      </c>
    </row>
    <row r="616" spans="1:8">
      <c r="A616" s="126">
        <v>632</v>
      </c>
      <c r="B616" s="59"/>
      <c r="C616" s="65">
        <f t="shared" si="29"/>
        <v>71.5</v>
      </c>
      <c r="D616" s="124"/>
      <c r="E616" s="155">
        <v>12590</v>
      </c>
      <c r="F616" s="146">
        <f t="shared" si="28"/>
        <v>2937</v>
      </c>
      <c r="G616" s="159">
        <f t="shared" si="27"/>
        <v>2113</v>
      </c>
      <c r="H616" s="155">
        <v>66</v>
      </c>
    </row>
    <row r="617" spans="1:8">
      <c r="A617" s="126">
        <v>633</v>
      </c>
      <c r="B617" s="59"/>
      <c r="C617" s="65">
        <f t="shared" si="29"/>
        <v>71.52</v>
      </c>
      <c r="D617" s="124"/>
      <c r="E617" s="155">
        <v>12590</v>
      </c>
      <c r="F617" s="146">
        <f t="shared" si="28"/>
        <v>2937</v>
      </c>
      <c r="G617" s="159">
        <f t="shared" si="27"/>
        <v>2112</v>
      </c>
      <c r="H617" s="155">
        <v>66</v>
      </c>
    </row>
    <row r="618" spans="1:8">
      <c r="A618" s="126">
        <v>634</v>
      </c>
      <c r="B618" s="59"/>
      <c r="C618" s="65">
        <f t="shared" si="29"/>
        <v>71.55</v>
      </c>
      <c r="D618" s="124"/>
      <c r="E618" s="155">
        <v>12590</v>
      </c>
      <c r="F618" s="146">
        <f t="shared" si="28"/>
        <v>2935</v>
      </c>
      <c r="G618" s="159">
        <f t="shared" si="27"/>
        <v>2112</v>
      </c>
      <c r="H618" s="155">
        <v>66</v>
      </c>
    </row>
    <row r="619" spans="1:8">
      <c r="A619" s="126">
        <v>635</v>
      </c>
      <c r="B619" s="59"/>
      <c r="C619" s="65">
        <f t="shared" si="29"/>
        <v>71.569999999999993</v>
      </c>
      <c r="D619" s="124"/>
      <c r="E619" s="155">
        <v>12590</v>
      </c>
      <c r="F619" s="146">
        <f t="shared" si="28"/>
        <v>2935</v>
      </c>
      <c r="G619" s="159">
        <f t="shared" si="27"/>
        <v>2111</v>
      </c>
      <c r="H619" s="155">
        <v>66</v>
      </c>
    </row>
    <row r="620" spans="1:8">
      <c r="A620" s="126">
        <v>636</v>
      </c>
      <c r="B620" s="59"/>
      <c r="C620" s="65">
        <f t="shared" si="29"/>
        <v>71.599999999999994</v>
      </c>
      <c r="D620" s="124"/>
      <c r="E620" s="155">
        <v>12590</v>
      </c>
      <c r="F620" s="146">
        <f t="shared" si="28"/>
        <v>2933</v>
      </c>
      <c r="G620" s="159">
        <f t="shared" ref="G620:G680" si="30">ROUND(12*(1/C620*E620),0)</f>
        <v>2110</v>
      </c>
      <c r="H620" s="155">
        <v>66</v>
      </c>
    </row>
    <row r="621" spans="1:8">
      <c r="A621" s="126">
        <v>637</v>
      </c>
      <c r="B621" s="59"/>
      <c r="C621" s="65">
        <f t="shared" si="29"/>
        <v>71.62</v>
      </c>
      <c r="D621" s="124"/>
      <c r="E621" s="155">
        <v>12590</v>
      </c>
      <c r="F621" s="146">
        <f t="shared" si="28"/>
        <v>2933</v>
      </c>
      <c r="G621" s="159">
        <f t="shared" si="30"/>
        <v>2109</v>
      </c>
      <c r="H621" s="155">
        <v>66</v>
      </c>
    </row>
    <row r="622" spans="1:8">
      <c r="A622" s="126">
        <v>638</v>
      </c>
      <c r="B622" s="59"/>
      <c r="C622" s="65">
        <f t="shared" si="29"/>
        <v>71.64</v>
      </c>
      <c r="D622" s="124"/>
      <c r="E622" s="155">
        <v>12590</v>
      </c>
      <c r="F622" s="146">
        <f t="shared" si="28"/>
        <v>2932</v>
      </c>
      <c r="G622" s="159">
        <f t="shared" si="30"/>
        <v>2109</v>
      </c>
      <c r="H622" s="155">
        <v>66</v>
      </c>
    </row>
    <row r="623" spans="1:8">
      <c r="A623" s="126">
        <v>639</v>
      </c>
      <c r="B623" s="59"/>
      <c r="C623" s="65">
        <f t="shared" si="29"/>
        <v>71.67</v>
      </c>
      <c r="D623" s="124"/>
      <c r="E623" s="155">
        <v>12590</v>
      </c>
      <c r="F623" s="146">
        <f t="shared" si="28"/>
        <v>2931</v>
      </c>
      <c r="G623" s="159">
        <f t="shared" si="30"/>
        <v>2108</v>
      </c>
      <c r="H623" s="155">
        <v>66</v>
      </c>
    </row>
    <row r="624" spans="1:8">
      <c r="A624" s="126">
        <v>640</v>
      </c>
      <c r="B624" s="59"/>
      <c r="C624" s="65">
        <f t="shared" si="29"/>
        <v>71.69</v>
      </c>
      <c r="D624" s="124"/>
      <c r="E624" s="155">
        <v>12590</v>
      </c>
      <c r="F624" s="146">
        <f t="shared" si="28"/>
        <v>2930</v>
      </c>
      <c r="G624" s="159">
        <f t="shared" si="30"/>
        <v>2107</v>
      </c>
      <c r="H624" s="155">
        <v>66</v>
      </c>
    </row>
    <row r="625" spans="1:8">
      <c r="A625" s="126">
        <v>641</v>
      </c>
      <c r="B625" s="59"/>
      <c r="C625" s="65">
        <f t="shared" si="29"/>
        <v>71.709999999999994</v>
      </c>
      <c r="D625" s="124"/>
      <c r="E625" s="155">
        <v>12590</v>
      </c>
      <c r="F625" s="146">
        <f t="shared" si="28"/>
        <v>2929</v>
      </c>
      <c r="G625" s="159">
        <f t="shared" si="30"/>
        <v>2107</v>
      </c>
      <c r="H625" s="155">
        <v>66</v>
      </c>
    </row>
    <row r="626" spans="1:8">
      <c r="A626" s="126">
        <v>642</v>
      </c>
      <c r="B626" s="59"/>
      <c r="C626" s="65">
        <f t="shared" si="29"/>
        <v>71.739999999999995</v>
      </c>
      <c r="D626" s="124"/>
      <c r="E626" s="155">
        <v>12590</v>
      </c>
      <c r="F626" s="146">
        <f t="shared" si="28"/>
        <v>2928</v>
      </c>
      <c r="G626" s="159">
        <f t="shared" si="30"/>
        <v>2106</v>
      </c>
      <c r="H626" s="155">
        <v>66</v>
      </c>
    </row>
    <row r="627" spans="1:8">
      <c r="A627" s="126">
        <v>643</v>
      </c>
      <c r="B627" s="59"/>
      <c r="C627" s="65">
        <f t="shared" si="29"/>
        <v>71.760000000000005</v>
      </c>
      <c r="D627" s="124"/>
      <c r="E627" s="155">
        <v>12590</v>
      </c>
      <c r="F627" s="146">
        <f t="shared" si="28"/>
        <v>2927</v>
      </c>
      <c r="G627" s="159">
        <f t="shared" si="30"/>
        <v>2105</v>
      </c>
      <c r="H627" s="155">
        <v>66</v>
      </c>
    </row>
    <row r="628" spans="1:8">
      <c r="A628" s="126">
        <v>644</v>
      </c>
      <c r="B628" s="59"/>
      <c r="C628" s="65">
        <f t="shared" si="29"/>
        <v>71.78</v>
      </c>
      <c r="D628" s="124"/>
      <c r="E628" s="155">
        <v>12590</v>
      </c>
      <c r="F628" s="146">
        <f t="shared" si="28"/>
        <v>2926</v>
      </c>
      <c r="G628" s="159">
        <f t="shared" si="30"/>
        <v>2105</v>
      </c>
      <c r="H628" s="155">
        <v>66</v>
      </c>
    </row>
    <row r="629" spans="1:8">
      <c r="A629" s="126">
        <v>645</v>
      </c>
      <c r="B629" s="59"/>
      <c r="C629" s="65">
        <f t="shared" si="29"/>
        <v>71.81</v>
      </c>
      <c r="D629" s="124"/>
      <c r="E629" s="155">
        <v>12590</v>
      </c>
      <c r="F629" s="146">
        <f t="shared" si="28"/>
        <v>2925</v>
      </c>
      <c r="G629" s="159">
        <f t="shared" si="30"/>
        <v>2104</v>
      </c>
      <c r="H629" s="155">
        <v>66</v>
      </c>
    </row>
    <row r="630" spans="1:8">
      <c r="A630" s="126">
        <v>646</v>
      </c>
      <c r="B630" s="59"/>
      <c r="C630" s="65">
        <f t="shared" si="29"/>
        <v>71.83</v>
      </c>
      <c r="D630" s="124"/>
      <c r="E630" s="155">
        <v>12590</v>
      </c>
      <c r="F630" s="146">
        <f t="shared" si="28"/>
        <v>2924</v>
      </c>
      <c r="G630" s="159">
        <f t="shared" si="30"/>
        <v>2103</v>
      </c>
      <c r="H630" s="155">
        <v>66</v>
      </c>
    </row>
    <row r="631" spans="1:8">
      <c r="A631" s="126">
        <v>647</v>
      </c>
      <c r="B631" s="59"/>
      <c r="C631" s="65">
        <f t="shared" si="29"/>
        <v>71.86</v>
      </c>
      <c r="D631" s="124"/>
      <c r="E631" s="155">
        <v>12590</v>
      </c>
      <c r="F631" s="146">
        <f t="shared" si="28"/>
        <v>2923</v>
      </c>
      <c r="G631" s="159">
        <f t="shared" si="30"/>
        <v>2102</v>
      </c>
      <c r="H631" s="155">
        <v>66</v>
      </c>
    </row>
    <row r="632" spans="1:8">
      <c r="A632" s="126">
        <v>648</v>
      </c>
      <c r="B632" s="59"/>
      <c r="C632" s="65">
        <f t="shared" si="29"/>
        <v>71.88</v>
      </c>
      <c r="D632" s="124"/>
      <c r="E632" s="155">
        <v>12590</v>
      </c>
      <c r="F632" s="146">
        <f t="shared" si="28"/>
        <v>2922</v>
      </c>
      <c r="G632" s="159">
        <f t="shared" si="30"/>
        <v>2102</v>
      </c>
      <c r="H632" s="155">
        <v>66</v>
      </c>
    </row>
    <row r="633" spans="1:8">
      <c r="A633" s="126">
        <v>649</v>
      </c>
      <c r="B633" s="59"/>
      <c r="C633" s="65">
        <f t="shared" si="29"/>
        <v>71.900000000000006</v>
      </c>
      <c r="D633" s="124"/>
      <c r="E633" s="155">
        <v>12590</v>
      </c>
      <c r="F633" s="146">
        <f t="shared" si="28"/>
        <v>2921</v>
      </c>
      <c r="G633" s="159">
        <f t="shared" si="30"/>
        <v>2101</v>
      </c>
      <c r="H633" s="155">
        <v>66</v>
      </c>
    </row>
    <row r="634" spans="1:8">
      <c r="A634" s="126">
        <v>650</v>
      </c>
      <c r="B634" s="59"/>
      <c r="C634" s="65">
        <f t="shared" si="29"/>
        <v>71.930000000000007</v>
      </c>
      <c r="D634" s="124"/>
      <c r="E634" s="155">
        <v>12590</v>
      </c>
      <c r="F634" s="146">
        <f t="shared" si="28"/>
        <v>2920</v>
      </c>
      <c r="G634" s="159">
        <f t="shared" si="30"/>
        <v>2100</v>
      </c>
      <c r="H634" s="155">
        <v>66</v>
      </c>
    </row>
    <row r="635" spans="1:8">
      <c r="A635" s="126">
        <v>651</v>
      </c>
      <c r="B635" s="59"/>
      <c r="C635" s="65">
        <f t="shared" si="29"/>
        <v>71.95</v>
      </c>
      <c r="D635" s="124"/>
      <c r="E635" s="155">
        <v>12590</v>
      </c>
      <c r="F635" s="146">
        <f t="shared" si="28"/>
        <v>2919</v>
      </c>
      <c r="G635" s="159">
        <f t="shared" si="30"/>
        <v>2100</v>
      </c>
      <c r="H635" s="155">
        <v>66</v>
      </c>
    </row>
    <row r="636" spans="1:8">
      <c r="A636" s="126">
        <v>652</v>
      </c>
      <c r="B636" s="59"/>
      <c r="C636" s="65">
        <f t="shared" si="29"/>
        <v>71.97</v>
      </c>
      <c r="D636" s="124"/>
      <c r="E636" s="155">
        <v>12590</v>
      </c>
      <c r="F636" s="146">
        <f t="shared" si="28"/>
        <v>2919</v>
      </c>
      <c r="G636" s="159">
        <f t="shared" si="30"/>
        <v>2099</v>
      </c>
      <c r="H636" s="155">
        <v>66</v>
      </c>
    </row>
    <row r="637" spans="1:8">
      <c r="A637" s="126">
        <v>653</v>
      </c>
      <c r="B637" s="59"/>
      <c r="C637" s="65">
        <f t="shared" si="29"/>
        <v>72</v>
      </c>
      <c r="D637" s="124"/>
      <c r="E637" s="155">
        <v>12590</v>
      </c>
      <c r="F637" s="146">
        <f t="shared" si="28"/>
        <v>2917</v>
      </c>
      <c r="G637" s="159">
        <f t="shared" si="30"/>
        <v>2098</v>
      </c>
      <c r="H637" s="155">
        <v>66</v>
      </c>
    </row>
    <row r="638" spans="1:8">
      <c r="A638" s="126">
        <v>654</v>
      </c>
      <c r="B638" s="59"/>
      <c r="C638" s="65">
        <f t="shared" si="29"/>
        <v>72.02</v>
      </c>
      <c r="D638" s="124"/>
      <c r="E638" s="155">
        <v>12590</v>
      </c>
      <c r="F638" s="146">
        <f t="shared" si="28"/>
        <v>2917</v>
      </c>
      <c r="G638" s="159">
        <f t="shared" si="30"/>
        <v>2098</v>
      </c>
      <c r="H638" s="155">
        <v>66</v>
      </c>
    </row>
    <row r="639" spans="1:8">
      <c r="A639" s="126">
        <v>655</v>
      </c>
      <c r="B639" s="59"/>
      <c r="C639" s="65">
        <f t="shared" si="29"/>
        <v>72.040000000000006</v>
      </c>
      <c r="D639" s="124"/>
      <c r="E639" s="155">
        <v>12590</v>
      </c>
      <c r="F639" s="146">
        <f t="shared" si="28"/>
        <v>2916</v>
      </c>
      <c r="G639" s="159">
        <f t="shared" si="30"/>
        <v>2097</v>
      </c>
      <c r="H639" s="155">
        <v>66</v>
      </c>
    </row>
    <row r="640" spans="1:8">
      <c r="A640" s="126">
        <v>656</v>
      </c>
      <c r="B640" s="59"/>
      <c r="C640" s="65">
        <f t="shared" si="29"/>
        <v>72.069999999999993</v>
      </c>
      <c r="D640" s="124"/>
      <c r="E640" s="155">
        <v>12590</v>
      </c>
      <c r="F640" s="146">
        <f t="shared" si="28"/>
        <v>2915</v>
      </c>
      <c r="G640" s="159">
        <f t="shared" si="30"/>
        <v>2096</v>
      </c>
      <c r="H640" s="155">
        <v>66</v>
      </c>
    </row>
    <row r="641" spans="1:8">
      <c r="A641" s="126">
        <v>657</v>
      </c>
      <c r="B641" s="59"/>
      <c r="C641" s="65">
        <f t="shared" si="29"/>
        <v>72.09</v>
      </c>
      <c r="D641" s="124"/>
      <c r="E641" s="155">
        <v>12590</v>
      </c>
      <c r="F641" s="146">
        <f t="shared" si="28"/>
        <v>2914</v>
      </c>
      <c r="G641" s="159">
        <f t="shared" si="30"/>
        <v>2096</v>
      </c>
      <c r="H641" s="155">
        <v>66</v>
      </c>
    </row>
    <row r="642" spans="1:8">
      <c r="A642" s="126">
        <v>658</v>
      </c>
      <c r="B642" s="59"/>
      <c r="C642" s="65">
        <f t="shared" si="29"/>
        <v>72.11</v>
      </c>
      <c r="D642" s="124"/>
      <c r="E642" s="155">
        <v>12590</v>
      </c>
      <c r="F642" s="146">
        <f t="shared" si="28"/>
        <v>2913</v>
      </c>
      <c r="G642" s="159">
        <f t="shared" si="30"/>
        <v>2095</v>
      </c>
      <c r="H642" s="155">
        <v>66</v>
      </c>
    </row>
    <row r="643" spans="1:8">
      <c r="A643" s="126">
        <v>659</v>
      </c>
      <c r="B643" s="59"/>
      <c r="C643" s="65">
        <f t="shared" si="29"/>
        <v>72.14</v>
      </c>
      <c r="D643" s="124"/>
      <c r="E643" s="155">
        <v>12590</v>
      </c>
      <c r="F643" s="146">
        <f t="shared" si="28"/>
        <v>2912</v>
      </c>
      <c r="G643" s="159">
        <f t="shared" si="30"/>
        <v>2094</v>
      </c>
      <c r="H643" s="155">
        <v>66</v>
      </c>
    </row>
    <row r="644" spans="1:8">
      <c r="A644" s="126">
        <v>660</v>
      </c>
      <c r="B644" s="59"/>
      <c r="C644" s="65">
        <f t="shared" si="29"/>
        <v>72.16</v>
      </c>
      <c r="D644" s="124"/>
      <c r="E644" s="155">
        <v>12590</v>
      </c>
      <c r="F644" s="146">
        <f t="shared" si="28"/>
        <v>2911</v>
      </c>
      <c r="G644" s="159">
        <f t="shared" si="30"/>
        <v>2094</v>
      </c>
      <c r="H644" s="155">
        <v>66</v>
      </c>
    </row>
    <row r="645" spans="1:8">
      <c r="A645" s="126">
        <v>661</v>
      </c>
      <c r="B645" s="59"/>
      <c r="C645" s="65">
        <f t="shared" si="29"/>
        <v>72.180000000000007</v>
      </c>
      <c r="D645" s="124"/>
      <c r="E645" s="155">
        <v>12590</v>
      </c>
      <c r="F645" s="146">
        <f t="shared" si="28"/>
        <v>2910</v>
      </c>
      <c r="G645" s="159">
        <f t="shared" si="30"/>
        <v>2093</v>
      </c>
      <c r="H645" s="155">
        <v>66</v>
      </c>
    </row>
    <row r="646" spans="1:8">
      <c r="A646" s="126">
        <v>662</v>
      </c>
      <c r="B646" s="59"/>
      <c r="C646" s="65">
        <f t="shared" si="29"/>
        <v>72.209999999999994</v>
      </c>
      <c r="D646" s="124"/>
      <c r="E646" s="155">
        <v>12590</v>
      </c>
      <c r="F646" s="146">
        <f t="shared" si="28"/>
        <v>2909</v>
      </c>
      <c r="G646" s="159">
        <f t="shared" si="30"/>
        <v>2092</v>
      </c>
      <c r="H646" s="155">
        <v>66</v>
      </c>
    </row>
    <row r="647" spans="1:8">
      <c r="A647" s="126">
        <v>663</v>
      </c>
      <c r="B647" s="59"/>
      <c r="C647" s="65">
        <f t="shared" si="29"/>
        <v>72.23</v>
      </c>
      <c r="D647" s="124"/>
      <c r="E647" s="155">
        <v>12590</v>
      </c>
      <c r="F647" s="146">
        <f t="shared" si="28"/>
        <v>2908</v>
      </c>
      <c r="G647" s="159">
        <f t="shared" si="30"/>
        <v>2092</v>
      </c>
      <c r="H647" s="155">
        <v>66</v>
      </c>
    </row>
    <row r="648" spans="1:8">
      <c r="A648" s="126">
        <v>664</v>
      </c>
      <c r="B648" s="59"/>
      <c r="C648" s="65">
        <f t="shared" si="29"/>
        <v>72.25</v>
      </c>
      <c r="D648" s="124"/>
      <c r="E648" s="155">
        <v>12590</v>
      </c>
      <c r="F648" s="146">
        <f t="shared" si="28"/>
        <v>2908</v>
      </c>
      <c r="G648" s="159">
        <f t="shared" si="30"/>
        <v>2091</v>
      </c>
      <c r="H648" s="155">
        <v>66</v>
      </c>
    </row>
    <row r="649" spans="1:8">
      <c r="A649" s="126">
        <v>665</v>
      </c>
      <c r="B649" s="59"/>
      <c r="C649" s="65">
        <f t="shared" si="29"/>
        <v>72.27</v>
      </c>
      <c r="D649" s="124"/>
      <c r="E649" s="155">
        <v>12590</v>
      </c>
      <c r="F649" s="146">
        <f t="shared" si="28"/>
        <v>2907</v>
      </c>
      <c r="G649" s="159">
        <f t="shared" si="30"/>
        <v>2090</v>
      </c>
      <c r="H649" s="155">
        <v>66</v>
      </c>
    </row>
    <row r="650" spans="1:8">
      <c r="A650" s="126">
        <v>666</v>
      </c>
      <c r="B650" s="59"/>
      <c r="C650" s="65">
        <f t="shared" si="29"/>
        <v>72.3</v>
      </c>
      <c r="D650" s="124"/>
      <c r="E650" s="155">
        <v>12590</v>
      </c>
      <c r="F650" s="146">
        <f t="shared" si="28"/>
        <v>2906</v>
      </c>
      <c r="G650" s="159">
        <f t="shared" si="30"/>
        <v>2090</v>
      </c>
      <c r="H650" s="155">
        <v>66</v>
      </c>
    </row>
    <row r="651" spans="1:8">
      <c r="A651" s="126">
        <v>667</v>
      </c>
      <c r="B651" s="59"/>
      <c r="C651" s="65">
        <f t="shared" si="29"/>
        <v>72.319999999999993</v>
      </c>
      <c r="D651" s="124"/>
      <c r="E651" s="155">
        <v>12590</v>
      </c>
      <c r="F651" s="146">
        <f t="shared" si="28"/>
        <v>2905</v>
      </c>
      <c r="G651" s="159">
        <f t="shared" si="30"/>
        <v>2089</v>
      </c>
      <c r="H651" s="155">
        <v>66</v>
      </c>
    </row>
    <row r="652" spans="1:8">
      <c r="A652" s="126">
        <v>668</v>
      </c>
      <c r="B652" s="59"/>
      <c r="C652" s="65">
        <f t="shared" si="29"/>
        <v>72.34</v>
      </c>
      <c r="D652" s="124"/>
      <c r="E652" s="155">
        <v>12590</v>
      </c>
      <c r="F652" s="146">
        <f t="shared" si="28"/>
        <v>2904</v>
      </c>
      <c r="G652" s="159">
        <f t="shared" si="30"/>
        <v>2088</v>
      </c>
      <c r="H652" s="155">
        <v>66</v>
      </c>
    </row>
    <row r="653" spans="1:8">
      <c r="A653" s="126">
        <v>669</v>
      </c>
      <c r="B653" s="59"/>
      <c r="C653" s="65">
        <f t="shared" si="29"/>
        <v>72.37</v>
      </c>
      <c r="D653" s="124"/>
      <c r="E653" s="155">
        <v>12590</v>
      </c>
      <c r="F653" s="146">
        <f t="shared" si="28"/>
        <v>2903</v>
      </c>
      <c r="G653" s="159">
        <f t="shared" si="30"/>
        <v>2088</v>
      </c>
      <c r="H653" s="155">
        <v>66</v>
      </c>
    </row>
    <row r="654" spans="1:8">
      <c r="A654" s="126">
        <v>670</v>
      </c>
      <c r="B654" s="59"/>
      <c r="C654" s="65">
        <f t="shared" si="29"/>
        <v>72.39</v>
      </c>
      <c r="D654" s="124"/>
      <c r="E654" s="155">
        <v>12590</v>
      </c>
      <c r="F654" s="146">
        <f t="shared" ref="F654:F717" si="31">ROUND(12*1.3589*(1/C654*E654)+H654,0)</f>
        <v>2902</v>
      </c>
      <c r="G654" s="159">
        <f t="shared" si="30"/>
        <v>2087</v>
      </c>
      <c r="H654" s="155">
        <v>66</v>
      </c>
    </row>
    <row r="655" spans="1:8">
      <c r="A655" s="126">
        <v>671</v>
      </c>
      <c r="B655" s="59"/>
      <c r="C655" s="65">
        <f t="shared" ref="C655:C718" si="32">ROUND(10.899*LN(A655)+A655/150-3,2)</f>
        <v>72.41</v>
      </c>
      <c r="D655" s="124"/>
      <c r="E655" s="155">
        <v>12590</v>
      </c>
      <c r="F655" s="146">
        <f t="shared" si="31"/>
        <v>2901</v>
      </c>
      <c r="G655" s="159">
        <f t="shared" si="30"/>
        <v>2086</v>
      </c>
      <c r="H655" s="155">
        <v>66</v>
      </c>
    </row>
    <row r="656" spans="1:8">
      <c r="A656" s="126">
        <v>672</v>
      </c>
      <c r="B656" s="59"/>
      <c r="C656" s="65">
        <f t="shared" si="32"/>
        <v>72.44</v>
      </c>
      <c r="D656" s="124"/>
      <c r="E656" s="155">
        <v>12590</v>
      </c>
      <c r="F656" s="146">
        <f t="shared" si="31"/>
        <v>2900</v>
      </c>
      <c r="G656" s="159">
        <f t="shared" si="30"/>
        <v>2086</v>
      </c>
      <c r="H656" s="155">
        <v>66</v>
      </c>
    </row>
    <row r="657" spans="1:8">
      <c r="A657" s="126">
        <v>673</v>
      </c>
      <c r="B657" s="59"/>
      <c r="C657" s="65">
        <f t="shared" si="32"/>
        <v>72.459999999999994</v>
      </c>
      <c r="D657" s="124"/>
      <c r="E657" s="155">
        <v>12590</v>
      </c>
      <c r="F657" s="146">
        <f t="shared" si="31"/>
        <v>2899</v>
      </c>
      <c r="G657" s="159">
        <f t="shared" si="30"/>
        <v>2085</v>
      </c>
      <c r="H657" s="155">
        <v>66</v>
      </c>
    </row>
    <row r="658" spans="1:8">
      <c r="A658" s="126">
        <v>674</v>
      </c>
      <c r="B658" s="59"/>
      <c r="C658" s="65">
        <f t="shared" si="32"/>
        <v>72.48</v>
      </c>
      <c r="D658" s="124"/>
      <c r="E658" s="155">
        <v>12590</v>
      </c>
      <c r="F658" s="146">
        <f t="shared" si="31"/>
        <v>2899</v>
      </c>
      <c r="G658" s="159">
        <f t="shared" si="30"/>
        <v>2084</v>
      </c>
      <c r="H658" s="155">
        <v>66</v>
      </c>
    </row>
    <row r="659" spans="1:8">
      <c r="A659" s="126">
        <v>675</v>
      </c>
      <c r="B659" s="59"/>
      <c r="C659" s="65">
        <f t="shared" si="32"/>
        <v>72.5</v>
      </c>
      <c r="D659" s="124"/>
      <c r="E659" s="155">
        <v>12590</v>
      </c>
      <c r="F659" s="146">
        <f t="shared" si="31"/>
        <v>2898</v>
      </c>
      <c r="G659" s="159">
        <f t="shared" si="30"/>
        <v>2084</v>
      </c>
      <c r="H659" s="155">
        <v>66</v>
      </c>
    </row>
    <row r="660" spans="1:8">
      <c r="A660" s="126">
        <v>676</v>
      </c>
      <c r="B660" s="59"/>
      <c r="C660" s="65">
        <f t="shared" si="32"/>
        <v>72.53</v>
      </c>
      <c r="D660" s="124"/>
      <c r="E660" s="155">
        <v>12590</v>
      </c>
      <c r="F660" s="146">
        <f t="shared" si="31"/>
        <v>2897</v>
      </c>
      <c r="G660" s="159">
        <f t="shared" si="30"/>
        <v>2083</v>
      </c>
      <c r="H660" s="155">
        <v>66</v>
      </c>
    </row>
    <row r="661" spans="1:8">
      <c r="A661" s="126">
        <v>677</v>
      </c>
      <c r="B661" s="59"/>
      <c r="C661" s="65">
        <f t="shared" si="32"/>
        <v>72.55</v>
      </c>
      <c r="D661" s="124"/>
      <c r="E661" s="155">
        <v>12590</v>
      </c>
      <c r="F661" s="146">
        <f t="shared" si="31"/>
        <v>2896</v>
      </c>
      <c r="G661" s="159">
        <f t="shared" si="30"/>
        <v>2082</v>
      </c>
      <c r="H661" s="155">
        <v>66</v>
      </c>
    </row>
    <row r="662" spans="1:8">
      <c r="A662" s="126">
        <v>678</v>
      </c>
      <c r="B662" s="59"/>
      <c r="C662" s="65">
        <f t="shared" si="32"/>
        <v>72.569999999999993</v>
      </c>
      <c r="D662" s="124"/>
      <c r="E662" s="155">
        <v>12590</v>
      </c>
      <c r="F662" s="146">
        <f t="shared" si="31"/>
        <v>2895</v>
      </c>
      <c r="G662" s="159">
        <f t="shared" si="30"/>
        <v>2082</v>
      </c>
      <c r="H662" s="155">
        <v>66</v>
      </c>
    </row>
    <row r="663" spans="1:8">
      <c r="A663" s="126">
        <v>679</v>
      </c>
      <c r="B663" s="59"/>
      <c r="C663" s="65">
        <f t="shared" si="32"/>
        <v>72.59</v>
      </c>
      <c r="D663" s="124"/>
      <c r="E663" s="155">
        <v>12590</v>
      </c>
      <c r="F663" s="146">
        <f t="shared" si="31"/>
        <v>2894</v>
      </c>
      <c r="G663" s="159">
        <f t="shared" si="30"/>
        <v>2081</v>
      </c>
      <c r="H663" s="155">
        <v>66</v>
      </c>
    </row>
    <row r="664" spans="1:8">
      <c r="A664" s="126">
        <v>680</v>
      </c>
      <c r="B664" s="59"/>
      <c r="C664" s="65">
        <f t="shared" si="32"/>
        <v>72.62</v>
      </c>
      <c r="D664" s="124"/>
      <c r="E664" s="155">
        <v>12590</v>
      </c>
      <c r="F664" s="146">
        <f t="shared" si="31"/>
        <v>2893</v>
      </c>
      <c r="G664" s="159">
        <f t="shared" si="30"/>
        <v>2080</v>
      </c>
      <c r="H664" s="155">
        <v>66</v>
      </c>
    </row>
    <row r="665" spans="1:8">
      <c r="A665" s="126">
        <v>681</v>
      </c>
      <c r="B665" s="59"/>
      <c r="C665" s="65">
        <f t="shared" si="32"/>
        <v>72.64</v>
      </c>
      <c r="D665" s="124"/>
      <c r="E665" s="155">
        <v>12590</v>
      </c>
      <c r="F665" s="146">
        <f t="shared" si="31"/>
        <v>2892</v>
      </c>
      <c r="G665" s="159">
        <f t="shared" si="30"/>
        <v>2080</v>
      </c>
      <c r="H665" s="155">
        <v>66</v>
      </c>
    </row>
    <row r="666" spans="1:8">
      <c r="A666" s="126">
        <v>682</v>
      </c>
      <c r="B666" s="59"/>
      <c r="C666" s="65">
        <f t="shared" si="32"/>
        <v>72.66</v>
      </c>
      <c r="D666" s="124"/>
      <c r="E666" s="155">
        <v>12590</v>
      </c>
      <c r="F666" s="146">
        <f t="shared" si="31"/>
        <v>2892</v>
      </c>
      <c r="G666" s="159">
        <f t="shared" si="30"/>
        <v>2079</v>
      </c>
      <c r="H666" s="155">
        <v>66</v>
      </c>
    </row>
    <row r="667" spans="1:8">
      <c r="A667" s="126">
        <v>683</v>
      </c>
      <c r="B667" s="59"/>
      <c r="C667" s="65">
        <f t="shared" si="32"/>
        <v>72.69</v>
      </c>
      <c r="D667" s="124"/>
      <c r="E667" s="155">
        <v>12590</v>
      </c>
      <c r="F667" s="146">
        <f t="shared" si="31"/>
        <v>2890</v>
      </c>
      <c r="G667" s="159">
        <f t="shared" si="30"/>
        <v>2078</v>
      </c>
      <c r="H667" s="155">
        <v>66</v>
      </c>
    </row>
    <row r="668" spans="1:8">
      <c r="A668" s="126">
        <v>684</v>
      </c>
      <c r="B668" s="59"/>
      <c r="C668" s="65">
        <f t="shared" si="32"/>
        <v>72.709999999999994</v>
      </c>
      <c r="D668" s="124"/>
      <c r="E668" s="155">
        <v>12590</v>
      </c>
      <c r="F668" s="146">
        <f t="shared" si="31"/>
        <v>2890</v>
      </c>
      <c r="G668" s="159">
        <f t="shared" si="30"/>
        <v>2078</v>
      </c>
      <c r="H668" s="155">
        <v>66</v>
      </c>
    </row>
    <row r="669" spans="1:8">
      <c r="A669" s="126">
        <v>685</v>
      </c>
      <c r="B669" s="59"/>
      <c r="C669" s="65">
        <f t="shared" si="32"/>
        <v>72.73</v>
      </c>
      <c r="D669" s="124"/>
      <c r="E669" s="155">
        <v>12590</v>
      </c>
      <c r="F669" s="146">
        <f t="shared" si="31"/>
        <v>2889</v>
      </c>
      <c r="G669" s="159">
        <f t="shared" si="30"/>
        <v>2077</v>
      </c>
      <c r="H669" s="155">
        <v>66</v>
      </c>
    </row>
    <row r="670" spans="1:8">
      <c r="A670" s="126">
        <v>686</v>
      </c>
      <c r="B670" s="59"/>
      <c r="C670" s="65">
        <f t="shared" si="32"/>
        <v>72.75</v>
      </c>
      <c r="D670" s="124"/>
      <c r="E670" s="155">
        <v>12590</v>
      </c>
      <c r="F670" s="146">
        <f t="shared" si="31"/>
        <v>2888</v>
      </c>
      <c r="G670" s="159">
        <f t="shared" si="30"/>
        <v>2077</v>
      </c>
      <c r="H670" s="155">
        <v>66</v>
      </c>
    </row>
    <row r="671" spans="1:8">
      <c r="A671" s="126">
        <v>687</v>
      </c>
      <c r="B671" s="59"/>
      <c r="C671" s="65">
        <f t="shared" si="32"/>
        <v>72.78</v>
      </c>
      <c r="D671" s="124"/>
      <c r="E671" s="155">
        <v>12590</v>
      </c>
      <c r="F671" s="146">
        <f t="shared" si="31"/>
        <v>2887</v>
      </c>
      <c r="G671" s="159">
        <f t="shared" si="30"/>
        <v>2076</v>
      </c>
      <c r="H671" s="155">
        <v>66</v>
      </c>
    </row>
    <row r="672" spans="1:8">
      <c r="A672" s="126">
        <v>688</v>
      </c>
      <c r="B672" s="59"/>
      <c r="C672" s="65">
        <f t="shared" si="32"/>
        <v>72.8</v>
      </c>
      <c r="D672" s="124"/>
      <c r="E672" s="155">
        <v>12590</v>
      </c>
      <c r="F672" s="146">
        <f t="shared" si="31"/>
        <v>2886</v>
      </c>
      <c r="G672" s="159">
        <f t="shared" si="30"/>
        <v>2075</v>
      </c>
      <c r="H672" s="155">
        <v>66</v>
      </c>
    </row>
    <row r="673" spans="1:8">
      <c r="A673" s="126">
        <v>689</v>
      </c>
      <c r="B673" s="59"/>
      <c r="C673" s="65">
        <f t="shared" si="32"/>
        <v>72.819999999999993</v>
      </c>
      <c r="D673" s="124"/>
      <c r="E673" s="155">
        <v>12590</v>
      </c>
      <c r="F673" s="146">
        <f t="shared" si="31"/>
        <v>2885</v>
      </c>
      <c r="G673" s="159">
        <f t="shared" si="30"/>
        <v>2075</v>
      </c>
      <c r="H673" s="155">
        <v>66</v>
      </c>
    </row>
    <row r="674" spans="1:8">
      <c r="A674" s="126">
        <v>690</v>
      </c>
      <c r="B674" s="59"/>
      <c r="C674" s="65">
        <f t="shared" si="32"/>
        <v>72.84</v>
      </c>
      <c r="D674" s="124"/>
      <c r="E674" s="155">
        <v>12590</v>
      </c>
      <c r="F674" s="146">
        <f t="shared" si="31"/>
        <v>2885</v>
      </c>
      <c r="G674" s="159">
        <f t="shared" si="30"/>
        <v>2074</v>
      </c>
      <c r="H674" s="155">
        <v>66</v>
      </c>
    </row>
    <row r="675" spans="1:8">
      <c r="A675" s="126">
        <v>691</v>
      </c>
      <c r="B675" s="59"/>
      <c r="C675" s="65">
        <f t="shared" si="32"/>
        <v>72.87</v>
      </c>
      <c r="D675" s="124"/>
      <c r="E675" s="155">
        <v>12590</v>
      </c>
      <c r="F675" s="146">
        <f t="shared" si="31"/>
        <v>2883</v>
      </c>
      <c r="G675" s="159">
        <f t="shared" si="30"/>
        <v>2073</v>
      </c>
      <c r="H675" s="155">
        <v>66</v>
      </c>
    </row>
    <row r="676" spans="1:8">
      <c r="A676" s="126">
        <v>692</v>
      </c>
      <c r="B676" s="59"/>
      <c r="C676" s="65">
        <f t="shared" si="32"/>
        <v>72.89</v>
      </c>
      <c r="D676" s="124"/>
      <c r="E676" s="155">
        <v>12590</v>
      </c>
      <c r="F676" s="146">
        <f t="shared" si="31"/>
        <v>2883</v>
      </c>
      <c r="G676" s="159">
        <f t="shared" si="30"/>
        <v>2073</v>
      </c>
      <c r="H676" s="155">
        <v>66</v>
      </c>
    </row>
    <row r="677" spans="1:8">
      <c r="A677" s="126">
        <v>693</v>
      </c>
      <c r="B677" s="59"/>
      <c r="C677" s="65">
        <f t="shared" si="32"/>
        <v>72.91</v>
      </c>
      <c r="D677" s="124"/>
      <c r="E677" s="155">
        <v>12590</v>
      </c>
      <c r="F677" s="146">
        <f t="shared" si="31"/>
        <v>2882</v>
      </c>
      <c r="G677" s="159">
        <f t="shared" si="30"/>
        <v>2072</v>
      </c>
      <c r="H677" s="155">
        <v>66</v>
      </c>
    </row>
    <row r="678" spans="1:8">
      <c r="A678" s="126">
        <v>694</v>
      </c>
      <c r="B678" s="59"/>
      <c r="C678" s="65">
        <f t="shared" si="32"/>
        <v>72.930000000000007</v>
      </c>
      <c r="D678" s="124"/>
      <c r="E678" s="155">
        <v>12590</v>
      </c>
      <c r="F678" s="146">
        <f t="shared" si="31"/>
        <v>2881</v>
      </c>
      <c r="G678" s="159">
        <f t="shared" si="30"/>
        <v>2072</v>
      </c>
      <c r="H678" s="155">
        <v>66</v>
      </c>
    </row>
    <row r="679" spans="1:8">
      <c r="A679" s="126">
        <v>695</v>
      </c>
      <c r="B679" s="59"/>
      <c r="C679" s="65">
        <f t="shared" si="32"/>
        <v>72.959999999999994</v>
      </c>
      <c r="D679" s="124"/>
      <c r="E679" s="155">
        <v>12590</v>
      </c>
      <c r="F679" s="146">
        <f t="shared" si="31"/>
        <v>2880</v>
      </c>
      <c r="G679" s="159">
        <f t="shared" si="30"/>
        <v>2071</v>
      </c>
      <c r="H679" s="155">
        <v>66</v>
      </c>
    </row>
    <row r="680" spans="1:8">
      <c r="A680" s="126">
        <v>696</v>
      </c>
      <c r="B680" s="59"/>
      <c r="C680" s="65">
        <f t="shared" si="32"/>
        <v>72.98</v>
      </c>
      <c r="D680" s="124"/>
      <c r="E680" s="155">
        <v>12590</v>
      </c>
      <c r="F680" s="146">
        <f t="shared" si="31"/>
        <v>2879</v>
      </c>
      <c r="G680" s="159">
        <f t="shared" si="30"/>
        <v>2070</v>
      </c>
      <c r="H680" s="155">
        <v>66</v>
      </c>
    </row>
    <row r="681" spans="1:8">
      <c r="A681" s="126">
        <v>697</v>
      </c>
      <c r="B681" s="59"/>
      <c r="C681" s="65">
        <f t="shared" si="32"/>
        <v>73</v>
      </c>
      <c r="D681" s="124"/>
      <c r="E681" s="155">
        <v>12590</v>
      </c>
      <c r="F681" s="146">
        <f t="shared" si="31"/>
        <v>2878</v>
      </c>
      <c r="G681" s="159">
        <f t="shared" ref="G681:G744" si="33">ROUND(12*(1/C681*E681),0)</f>
        <v>2070</v>
      </c>
      <c r="H681" s="155">
        <v>66</v>
      </c>
    </row>
    <row r="682" spans="1:8">
      <c r="A682" s="126">
        <v>698</v>
      </c>
      <c r="B682" s="59"/>
      <c r="C682" s="65">
        <f t="shared" si="32"/>
        <v>73.02</v>
      </c>
      <c r="D682" s="124"/>
      <c r="E682" s="155">
        <v>12590</v>
      </c>
      <c r="F682" s="146">
        <f t="shared" si="31"/>
        <v>2878</v>
      </c>
      <c r="G682" s="159">
        <f t="shared" si="33"/>
        <v>2069</v>
      </c>
      <c r="H682" s="155">
        <v>66</v>
      </c>
    </row>
    <row r="683" spans="1:8">
      <c r="A683" s="126">
        <v>699</v>
      </c>
      <c r="B683" s="59"/>
      <c r="C683" s="65">
        <f t="shared" si="32"/>
        <v>73.040000000000006</v>
      </c>
      <c r="D683" s="124"/>
      <c r="E683" s="155">
        <v>12590</v>
      </c>
      <c r="F683" s="146">
        <f t="shared" si="31"/>
        <v>2877</v>
      </c>
      <c r="G683" s="159">
        <f t="shared" si="33"/>
        <v>2068</v>
      </c>
      <c r="H683" s="155">
        <v>66</v>
      </c>
    </row>
    <row r="684" spans="1:8">
      <c r="A684" s="126">
        <v>700</v>
      </c>
      <c r="B684" s="59"/>
      <c r="C684" s="65">
        <f t="shared" si="32"/>
        <v>73.069999999999993</v>
      </c>
      <c r="D684" s="124"/>
      <c r="E684" s="155">
        <v>12590</v>
      </c>
      <c r="F684" s="146">
        <f t="shared" si="31"/>
        <v>2876</v>
      </c>
      <c r="G684" s="159">
        <f t="shared" si="33"/>
        <v>2068</v>
      </c>
      <c r="H684" s="155">
        <v>66</v>
      </c>
    </row>
    <row r="685" spans="1:8">
      <c r="A685" s="126">
        <v>701</v>
      </c>
      <c r="B685" s="59"/>
      <c r="C685" s="65">
        <f t="shared" si="32"/>
        <v>73.09</v>
      </c>
      <c r="D685" s="124"/>
      <c r="E685" s="155">
        <v>12590</v>
      </c>
      <c r="F685" s="146">
        <f t="shared" si="31"/>
        <v>2875</v>
      </c>
      <c r="G685" s="159">
        <f t="shared" si="33"/>
        <v>2067</v>
      </c>
      <c r="H685" s="155">
        <v>66</v>
      </c>
    </row>
    <row r="686" spans="1:8">
      <c r="A686" s="126">
        <v>702</v>
      </c>
      <c r="B686" s="59"/>
      <c r="C686" s="65">
        <f t="shared" si="32"/>
        <v>73.11</v>
      </c>
      <c r="D686" s="124"/>
      <c r="E686" s="155">
        <v>12590</v>
      </c>
      <c r="F686" s="146">
        <f t="shared" si="31"/>
        <v>2874</v>
      </c>
      <c r="G686" s="159">
        <f t="shared" si="33"/>
        <v>2066</v>
      </c>
      <c r="H686" s="155">
        <v>66</v>
      </c>
    </row>
    <row r="687" spans="1:8">
      <c r="A687" s="126">
        <v>703</v>
      </c>
      <c r="B687" s="59"/>
      <c r="C687" s="65">
        <f t="shared" si="32"/>
        <v>73.13</v>
      </c>
      <c r="D687" s="124"/>
      <c r="E687" s="155">
        <v>12590</v>
      </c>
      <c r="F687" s="146">
        <f t="shared" si="31"/>
        <v>2873</v>
      </c>
      <c r="G687" s="159">
        <f t="shared" si="33"/>
        <v>2066</v>
      </c>
      <c r="H687" s="155">
        <v>66</v>
      </c>
    </row>
    <row r="688" spans="1:8">
      <c r="A688" s="126">
        <v>704</v>
      </c>
      <c r="B688" s="59"/>
      <c r="C688" s="65">
        <f t="shared" si="32"/>
        <v>73.16</v>
      </c>
      <c r="D688" s="124"/>
      <c r="E688" s="155">
        <v>12590</v>
      </c>
      <c r="F688" s="146">
        <f t="shared" si="31"/>
        <v>2872</v>
      </c>
      <c r="G688" s="159">
        <f t="shared" si="33"/>
        <v>2065</v>
      </c>
      <c r="H688" s="155">
        <v>66</v>
      </c>
    </row>
    <row r="689" spans="1:8">
      <c r="A689" s="126">
        <v>705</v>
      </c>
      <c r="B689" s="59"/>
      <c r="C689" s="65">
        <f t="shared" si="32"/>
        <v>73.180000000000007</v>
      </c>
      <c r="D689" s="124"/>
      <c r="E689" s="155">
        <v>12590</v>
      </c>
      <c r="F689" s="146">
        <f t="shared" si="31"/>
        <v>2871</v>
      </c>
      <c r="G689" s="159">
        <f t="shared" si="33"/>
        <v>2064</v>
      </c>
      <c r="H689" s="155">
        <v>66</v>
      </c>
    </row>
    <row r="690" spans="1:8">
      <c r="A690" s="126">
        <v>706</v>
      </c>
      <c r="B690" s="59"/>
      <c r="C690" s="65">
        <f t="shared" si="32"/>
        <v>73.2</v>
      </c>
      <c r="D690" s="124"/>
      <c r="E690" s="155">
        <v>12590</v>
      </c>
      <c r="F690" s="146">
        <f t="shared" si="31"/>
        <v>2871</v>
      </c>
      <c r="G690" s="159">
        <f t="shared" si="33"/>
        <v>2064</v>
      </c>
      <c r="H690" s="155">
        <v>66</v>
      </c>
    </row>
    <row r="691" spans="1:8">
      <c r="A691" s="126">
        <v>707</v>
      </c>
      <c r="B691" s="59"/>
      <c r="C691" s="65">
        <f t="shared" si="32"/>
        <v>73.22</v>
      </c>
      <c r="D691" s="124"/>
      <c r="E691" s="155">
        <v>12590</v>
      </c>
      <c r="F691" s="146">
        <f t="shared" si="31"/>
        <v>2870</v>
      </c>
      <c r="G691" s="159">
        <f t="shared" si="33"/>
        <v>2063</v>
      </c>
      <c r="H691" s="155">
        <v>66</v>
      </c>
    </row>
    <row r="692" spans="1:8">
      <c r="A692" s="126">
        <v>708</v>
      </c>
      <c r="B692" s="59"/>
      <c r="C692" s="65">
        <f t="shared" si="32"/>
        <v>73.239999999999995</v>
      </c>
      <c r="D692" s="124"/>
      <c r="E692" s="155">
        <v>12590</v>
      </c>
      <c r="F692" s="146">
        <f t="shared" si="31"/>
        <v>2869</v>
      </c>
      <c r="G692" s="159">
        <f t="shared" si="33"/>
        <v>2063</v>
      </c>
      <c r="H692" s="155">
        <v>66</v>
      </c>
    </row>
    <row r="693" spans="1:8">
      <c r="A693" s="126">
        <v>709</v>
      </c>
      <c r="B693" s="59"/>
      <c r="C693" s="65">
        <f t="shared" si="32"/>
        <v>73.27</v>
      </c>
      <c r="D693" s="124"/>
      <c r="E693" s="155">
        <v>12590</v>
      </c>
      <c r="F693" s="146">
        <f t="shared" si="31"/>
        <v>2868</v>
      </c>
      <c r="G693" s="159">
        <f t="shared" si="33"/>
        <v>2062</v>
      </c>
      <c r="H693" s="155">
        <v>66</v>
      </c>
    </row>
    <row r="694" spans="1:8">
      <c r="A694" s="126">
        <v>710</v>
      </c>
      <c r="B694" s="59"/>
      <c r="C694" s="65">
        <f t="shared" si="32"/>
        <v>73.290000000000006</v>
      </c>
      <c r="D694" s="124"/>
      <c r="E694" s="155">
        <v>12590</v>
      </c>
      <c r="F694" s="146">
        <f t="shared" si="31"/>
        <v>2867</v>
      </c>
      <c r="G694" s="159">
        <f t="shared" si="33"/>
        <v>2061</v>
      </c>
      <c r="H694" s="155">
        <v>66</v>
      </c>
    </row>
    <row r="695" spans="1:8">
      <c r="A695" s="126">
        <v>711</v>
      </c>
      <c r="B695" s="59"/>
      <c r="C695" s="65">
        <f t="shared" si="32"/>
        <v>73.31</v>
      </c>
      <c r="D695" s="124"/>
      <c r="E695" s="155">
        <v>12590</v>
      </c>
      <c r="F695" s="146">
        <f t="shared" si="31"/>
        <v>2866</v>
      </c>
      <c r="G695" s="159">
        <f t="shared" si="33"/>
        <v>2061</v>
      </c>
      <c r="H695" s="155">
        <v>66</v>
      </c>
    </row>
    <row r="696" spans="1:8">
      <c r="A696" s="126">
        <v>712</v>
      </c>
      <c r="B696" s="59"/>
      <c r="C696" s="65">
        <f t="shared" si="32"/>
        <v>73.33</v>
      </c>
      <c r="D696" s="124"/>
      <c r="E696" s="155">
        <v>12590</v>
      </c>
      <c r="F696" s="146">
        <f t="shared" si="31"/>
        <v>2866</v>
      </c>
      <c r="G696" s="159">
        <f t="shared" si="33"/>
        <v>2060</v>
      </c>
      <c r="H696" s="155">
        <v>66</v>
      </c>
    </row>
    <row r="697" spans="1:8">
      <c r="A697" s="126">
        <v>713</v>
      </c>
      <c r="B697" s="59"/>
      <c r="C697" s="65">
        <f t="shared" si="32"/>
        <v>73.349999999999994</v>
      </c>
      <c r="D697" s="124"/>
      <c r="E697" s="155">
        <v>12590</v>
      </c>
      <c r="F697" s="146">
        <f t="shared" si="31"/>
        <v>2865</v>
      </c>
      <c r="G697" s="159">
        <f t="shared" si="33"/>
        <v>2060</v>
      </c>
      <c r="H697" s="155">
        <v>66</v>
      </c>
    </row>
    <row r="698" spans="1:8">
      <c r="A698" s="126">
        <v>714</v>
      </c>
      <c r="B698" s="59"/>
      <c r="C698" s="65">
        <f t="shared" si="32"/>
        <v>73.38</v>
      </c>
      <c r="D698" s="124"/>
      <c r="E698" s="155">
        <v>12590</v>
      </c>
      <c r="F698" s="146">
        <f t="shared" si="31"/>
        <v>2864</v>
      </c>
      <c r="G698" s="159">
        <f t="shared" si="33"/>
        <v>2059</v>
      </c>
      <c r="H698" s="155">
        <v>66</v>
      </c>
    </row>
    <row r="699" spans="1:8">
      <c r="A699" s="126">
        <v>715</v>
      </c>
      <c r="B699" s="59"/>
      <c r="C699" s="65">
        <f t="shared" si="32"/>
        <v>73.400000000000006</v>
      </c>
      <c r="D699" s="124"/>
      <c r="E699" s="155">
        <v>12590</v>
      </c>
      <c r="F699" s="146">
        <f t="shared" si="31"/>
        <v>2863</v>
      </c>
      <c r="G699" s="159">
        <f t="shared" si="33"/>
        <v>2058</v>
      </c>
      <c r="H699" s="155">
        <v>66</v>
      </c>
    </row>
    <row r="700" spans="1:8">
      <c r="A700" s="126">
        <v>716</v>
      </c>
      <c r="B700" s="59"/>
      <c r="C700" s="65">
        <f t="shared" si="32"/>
        <v>73.42</v>
      </c>
      <c r="D700" s="124"/>
      <c r="E700" s="155">
        <v>12590</v>
      </c>
      <c r="F700" s="146">
        <f t="shared" si="31"/>
        <v>2862</v>
      </c>
      <c r="G700" s="159">
        <f t="shared" si="33"/>
        <v>2058</v>
      </c>
      <c r="H700" s="155">
        <v>66</v>
      </c>
    </row>
    <row r="701" spans="1:8">
      <c r="A701" s="126">
        <v>717</v>
      </c>
      <c r="B701" s="59"/>
      <c r="C701" s="65">
        <f t="shared" si="32"/>
        <v>73.44</v>
      </c>
      <c r="D701" s="124"/>
      <c r="E701" s="155">
        <v>12590</v>
      </c>
      <c r="F701" s="146">
        <f t="shared" si="31"/>
        <v>2862</v>
      </c>
      <c r="G701" s="159">
        <f t="shared" si="33"/>
        <v>2057</v>
      </c>
      <c r="H701" s="155">
        <v>66</v>
      </c>
    </row>
    <row r="702" spans="1:8">
      <c r="A702" s="126">
        <v>718</v>
      </c>
      <c r="B702" s="59"/>
      <c r="C702" s="65">
        <f t="shared" si="32"/>
        <v>73.459999999999994</v>
      </c>
      <c r="D702" s="124"/>
      <c r="E702" s="155">
        <v>12590</v>
      </c>
      <c r="F702" s="146">
        <f t="shared" si="31"/>
        <v>2861</v>
      </c>
      <c r="G702" s="159">
        <f t="shared" si="33"/>
        <v>2057</v>
      </c>
      <c r="H702" s="155">
        <v>66</v>
      </c>
    </row>
    <row r="703" spans="1:8">
      <c r="A703" s="126">
        <v>719</v>
      </c>
      <c r="B703" s="59"/>
      <c r="C703" s="65">
        <f t="shared" si="32"/>
        <v>73.489999999999995</v>
      </c>
      <c r="D703" s="124"/>
      <c r="E703" s="155">
        <v>12590</v>
      </c>
      <c r="F703" s="146">
        <f t="shared" si="31"/>
        <v>2860</v>
      </c>
      <c r="G703" s="159">
        <f t="shared" si="33"/>
        <v>2056</v>
      </c>
      <c r="H703" s="155">
        <v>66</v>
      </c>
    </row>
    <row r="704" spans="1:8">
      <c r="A704" s="126">
        <v>720</v>
      </c>
      <c r="B704" s="59"/>
      <c r="C704" s="65">
        <f t="shared" si="32"/>
        <v>73.510000000000005</v>
      </c>
      <c r="D704" s="124"/>
      <c r="E704" s="155">
        <v>12590</v>
      </c>
      <c r="F704" s="146">
        <f t="shared" si="31"/>
        <v>2859</v>
      </c>
      <c r="G704" s="159">
        <f t="shared" si="33"/>
        <v>2055</v>
      </c>
      <c r="H704" s="155">
        <v>66</v>
      </c>
    </row>
    <row r="705" spans="1:8">
      <c r="A705" s="126">
        <v>721</v>
      </c>
      <c r="B705" s="59"/>
      <c r="C705" s="65">
        <f t="shared" si="32"/>
        <v>73.53</v>
      </c>
      <c r="D705" s="124"/>
      <c r="E705" s="155">
        <v>12590</v>
      </c>
      <c r="F705" s="146">
        <f t="shared" si="31"/>
        <v>2858</v>
      </c>
      <c r="G705" s="159">
        <f t="shared" si="33"/>
        <v>2055</v>
      </c>
      <c r="H705" s="155">
        <v>66</v>
      </c>
    </row>
    <row r="706" spans="1:8">
      <c r="A706" s="126">
        <v>722</v>
      </c>
      <c r="B706" s="59"/>
      <c r="C706" s="65">
        <f t="shared" si="32"/>
        <v>73.55</v>
      </c>
      <c r="D706" s="124"/>
      <c r="E706" s="155">
        <v>12590</v>
      </c>
      <c r="F706" s="146">
        <f t="shared" si="31"/>
        <v>2857</v>
      </c>
      <c r="G706" s="159">
        <f t="shared" si="33"/>
        <v>2054</v>
      </c>
      <c r="H706" s="155">
        <v>66</v>
      </c>
    </row>
    <row r="707" spans="1:8">
      <c r="A707" s="126">
        <v>723</v>
      </c>
      <c r="B707" s="59"/>
      <c r="C707" s="65">
        <f t="shared" si="32"/>
        <v>73.569999999999993</v>
      </c>
      <c r="D707" s="124"/>
      <c r="E707" s="155">
        <v>12590</v>
      </c>
      <c r="F707" s="146">
        <f t="shared" si="31"/>
        <v>2857</v>
      </c>
      <c r="G707" s="159">
        <f t="shared" si="33"/>
        <v>2054</v>
      </c>
      <c r="H707" s="155">
        <v>66</v>
      </c>
    </row>
    <row r="708" spans="1:8">
      <c r="A708" s="126">
        <v>724</v>
      </c>
      <c r="B708" s="59"/>
      <c r="C708" s="65">
        <f t="shared" si="32"/>
        <v>73.59</v>
      </c>
      <c r="D708" s="124"/>
      <c r="E708" s="155">
        <v>12590</v>
      </c>
      <c r="F708" s="146">
        <f t="shared" si="31"/>
        <v>2856</v>
      </c>
      <c r="G708" s="159">
        <f t="shared" si="33"/>
        <v>2053</v>
      </c>
      <c r="H708" s="155">
        <v>66</v>
      </c>
    </row>
    <row r="709" spans="1:8">
      <c r="A709" s="126">
        <v>725</v>
      </c>
      <c r="B709" s="59"/>
      <c r="C709" s="65">
        <f t="shared" si="32"/>
        <v>73.62</v>
      </c>
      <c r="D709" s="124"/>
      <c r="E709" s="155">
        <v>12590</v>
      </c>
      <c r="F709" s="146">
        <f t="shared" si="31"/>
        <v>2855</v>
      </c>
      <c r="G709" s="159">
        <f t="shared" si="33"/>
        <v>2052</v>
      </c>
      <c r="H709" s="155">
        <v>66</v>
      </c>
    </row>
    <row r="710" spans="1:8">
      <c r="A710" s="126">
        <v>726</v>
      </c>
      <c r="B710" s="59"/>
      <c r="C710" s="65">
        <f t="shared" si="32"/>
        <v>73.64</v>
      </c>
      <c r="D710" s="124"/>
      <c r="E710" s="155">
        <v>12590</v>
      </c>
      <c r="F710" s="146">
        <f t="shared" si="31"/>
        <v>2854</v>
      </c>
      <c r="G710" s="159">
        <f t="shared" si="33"/>
        <v>2052</v>
      </c>
      <c r="H710" s="155">
        <v>66</v>
      </c>
    </row>
    <row r="711" spans="1:8">
      <c r="A711" s="126">
        <v>727</v>
      </c>
      <c r="B711" s="59"/>
      <c r="C711" s="65">
        <f t="shared" si="32"/>
        <v>73.66</v>
      </c>
      <c r="D711" s="124"/>
      <c r="E711" s="155">
        <v>12590</v>
      </c>
      <c r="F711" s="146">
        <f t="shared" si="31"/>
        <v>2853</v>
      </c>
      <c r="G711" s="159">
        <f t="shared" si="33"/>
        <v>2051</v>
      </c>
      <c r="H711" s="155">
        <v>66</v>
      </c>
    </row>
    <row r="712" spans="1:8">
      <c r="A712" s="126">
        <v>728</v>
      </c>
      <c r="B712" s="59"/>
      <c r="C712" s="65">
        <f t="shared" si="32"/>
        <v>73.680000000000007</v>
      </c>
      <c r="D712" s="124"/>
      <c r="E712" s="155">
        <v>12590</v>
      </c>
      <c r="F712" s="146">
        <f t="shared" si="31"/>
        <v>2852</v>
      </c>
      <c r="G712" s="159">
        <f t="shared" si="33"/>
        <v>2050</v>
      </c>
      <c r="H712" s="155">
        <v>66</v>
      </c>
    </row>
    <row r="713" spans="1:8">
      <c r="A713" s="126">
        <v>729</v>
      </c>
      <c r="B713" s="59"/>
      <c r="C713" s="65">
        <f t="shared" si="32"/>
        <v>73.7</v>
      </c>
      <c r="D713" s="124"/>
      <c r="E713" s="155">
        <v>12590</v>
      </c>
      <c r="F713" s="146">
        <f t="shared" si="31"/>
        <v>2852</v>
      </c>
      <c r="G713" s="159">
        <f t="shared" si="33"/>
        <v>2050</v>
      </c>
      <c r="H713" s="155">
        <v>66</v>
      </c>
    </row>
    <row r="714" spans="1:8">
      <c r="A714" s="126">
        <v>730</v>
      </c>
      <c r="B714" s="59"/>
      <c r="C714" s="65">
        <f t="shared" si="32"/>
        <v>73.72</v>
      </c>
      <c r="D714" s="124"/>
      <c r="E714" s="155">
        <v>12590</v>
      </c>
      <c r="F714" s="146">
        <f t="shared" si="31"/>
        <v>2851</v>
      </c>
      <c r="G714" s="159">
        <f t="shared" si="33"/>
        <v>2049</v>
      </c>
      <c r="H714" s="155">
        <v>66</v>
      </c>
    </row>
    <row r="715" spans="1:8">
      <c r="A715" s="126">
        <v>731</v>
      </c>
      <c r="B715" s="59"/>
      <c r="C715" s="65">
        <f t="shared" si="32"/>
        <v>73.75</v>
      </c>
      <c r="D715" s="124"/>
      <c r="E715" s="155">
        <v>12590</v>
      </c>
      <c r="F715" s="146">
        <f t="shared" si="31"/>
        <v>2850</v>
      </c>
      <c r="G715" s="159">
        <f t="shared" si="33"/>
        <v>2049</v>
      </c>
      <c r="H715" s="155">
        <v>66</v>
      </c>
    </row>
    <row r="716" spans="1:8">
      <c r="A716" s="126">
        <v>732</v>
      </c>
      <c r="B716" s="59"/>
      <c r="C716" s="65">
        <f t="shared" si="32"/>
        <v>73.77</v>
      </c>
      <c r="D716" s="124"/>
      <c r="E716" s="155">
        <v>12590</v>
      </c>
      <c r="F716" s="146">
        <f t="shared" si="31"/>
        <v>2849</v>
      </c>
      <c r="G716" s="159">
        <f t="shared" si="33"/>
        <v>2048</v>
      </c>
      <c r="H716" s="155">
        <v>66</v>
      </c>
    </row>
    <row r="717" spans="1:8">
      <c r="A717" s="126">
        <v>733</v>
      </c>
      <c r="B717" s="59"/>
      <c r="C717" s="65">
        <f t="shared" si="32"/>
        <v>73.790000000000006</v>
      </c>
      <c r="D717" s="124"/>
      <c r="E717" s="155">
        <v>12590</v>
      </c>
      <c r="F717" s="146">
        <f t="shared" si="31"/>
        <v>2848</v>
      </c>
      <c r="G717" s="159">
        <f t="shared" si="33"/>
        <v>2047</v>
      </c>
      <c r="H717" s="155">
        <v>66</v>
      </c>
    </row>
    <row r="718" spans="1:8">
      <c r="A718" s="126">
        <v>734</v>
      </c>
      <c r="B718" s="59"/>
      <c r="C718" s="65">
        <f t="shared" si="32"/>
        <v>73.81</v>
      </c>
      <c r="D718" s="124"/>
      <c r="E718" s="155">
        <v>12590</v>
      </c>
      <c r="F718" s="146">
        <f t="shared" ref="F718:F781" si="34">ROUND(12*1.3589*(1/C718*E718)+H718,0)</f>
        <v>2848</v>
      </c>
      <c r="G718" s="159">
        <f t="shared" si="33"/>
        <v>2047</v>
      </c>
      <c r="H718" s="155">
        <v>66</v>
      </c>
    </row>
    <row r="719" spans="1:8">
      <c r="A719" s="126">
        <v>735</v>
      </c>
      <c r="B719" s="59"/>
      <c r="C719" s="65">
        <f t="shared" ref="C719:C782" si="35">ROUND(10.899*LN(A719)+A719/150-3,2)</f>
        <v>73.83</v>
      </c>
      <c r="D719" s="124"/>
      <c r="E719" s="155">
        <v>12590</v>
      </c>
      <c r="F719" s="146">
        <f t="shared" si="34"/>
        <v>2847</v>
      </c>
      <c r="G719" s="159">
        <f t="shared" si="33"/>
        <v>2046</v>
      </c>
      <c r="H719" s="155">
        <v>66</v>
      </c>
    </row>
    <row r="720" spans="1:8">
      <c r="A720" s="126">
        <v>736</v>
      </c>
      <c r="B720" s="59"/>
      <c r="C720" s="65">
        <f t="shared" si="35"/>
        <v>73.849999999999994</v>
      </c>
      <c r="D720" s="124"/>
      <c r="E720" s="155">
        <v>12590</v>
      </c>
      <c r="F720" s="146">
        <f t="shared" si="34"/>
        <v>2846</v>
      </c>
      <c r="G720" s="159">
        <f t="shared" si="33"/>
        <v>2046</v>
      </c>
      <c r="H720" s="155">
        <v>66</v>
      </c>
    </row>
    <row r="721" spans="1:8">
      <c r="A721" s="126">
        <v>737</v>
      </c>
      <c r="B721" s="59"/>
      <c r="C721" s="65">
        <f t="shared" si="35"/>
        <v>73.87</v>
      </c>
      <c r="D721" s="124"/>
      <c r="E721" s="155">
        <v>12590</v>
      </c>
      <c r="F721" s="146">
        <f t="shared" si="34"/>
        <v>2845</v>
      </c>
      <c r="G721" s="159">
        <f t="shared" si="33"/>
        <v>2045</v>
      </c>
      <c r="H721" s="155">
        <v>66</v>
      </c>
    </row>
    <row r="722" spans="1:8">
      <c r="A722" s="126">
        <v>738</v>
      </c>
      <c r="B722" s="59"/>
      <c r="C722" s="65">
        <f t="shared" si="35"/>
        <v>73.900000000000006</v>
      </c>
      <c r="D722" s="124"/>
      <c r="E722" s="155">
        <v>12590</v>
      </c>
      <c r="F722" s="146">
        <f t="shared" si="34"/>
        <v>2844</v>
      </c>
      <c r="G722" s="159">
        <f t="shared" si="33"/>
        <v>2044</v>
      </c>
      <c r="H722" s="155">
        <v>66</v>
      </c>
    </row>
    <row r="723" spans="1:8">
      <c r="A723" s="126">
        <v>739</v>
      </c>
      <c r="B723" s="59"/>
      <c r="C723" s="65">
        <f t="shared" si="35"/>
        <v>73.92</v>
      </c>
      <c r="D723" s="124"/>
      <c r="E723" s="155">
        <v>12590</v>
      </c>
      <c r="F723" s="146">
        <f t="shared" si="34"/>
        <v>2843</v>
      </c>
      <c r="G723" s="159">
        <f t="shared" si="33"/>
        <v>2044</v>
      </c>
      <c r="H723" s="155">
        <v>66</v>
      </c>
    </row>
    <row r="724" spans="1:8">
      <c r="A724" s="126">
        <v>740</v>
      </c>
      <c r="B724" s="59"/>
      <c r="C724" s="65">
        <f t="shared" si="35"/>
        <v>73.94</v>
      </c>
      <c r="D724" s="124"/>
      <c r="E724" s="155">
        <v>12590</v>
      </c>
      <c r="F724" s="146">
        <f t="shared" si="34"/>
        <v>2843</v>
      </c>
      <c r="G724" s="159">
        <f t="shared" si="33"/>
        <v>2043</v>
      </c>
      <c r="H724" s="155">
        <v>66</v>
      </c>
    </row>
    <row r="725" spans="1:8">
      <c r="A725" s="126">
        <v>741</v>
      </c>
      <c r="B725" s="59"/>
      <c r="C725" s="65">
        <f t="shared" si="35"/>
        <v>73.959999999999994</v>
      </c>
      <c r="D725" s="124"/>
      <c r="E725" s="155">
        <v>12590</v>
      </c>
      <c r="F725" s="146">
        <f t="shared" si="34"/>
        <v>2842</v>
      </c>
      <c r="G725" s="159">
        <f t="shared" si="33"/>
        <v>2043</v>
      </c>
      <c r="H725" s="155">
        <v>66</v>
      </c>
    </row>
    <row r="726" spans="1:8">
      <c r="A726" s="126">
        <v>742</v>
      </c>
      <c r="B726" s="59"/>
      <c r="C726" s="65">
        <f t="shared" si="35"/>
        <v>73.98</v>
      </c>
      <c r="D726" s="124"/>
      <c r="E726" s="155">
        <v>12590</v>
      </c>
      <c r="F726" s="146">
        <f t="shared" si="34"/>
        <v>2841</v>
      </c>
      <c r="G726" s="159">
        <f t="shared" si="33"/>
        <v>2042</v>
      </c>
      <c r="H726" s="155">
        <v>66</v>
      </c>
    </row>
    <row r="727" spans="1:8">
      <c r="A727" s="126">
        <v>743</v>
      </c>
      <c r="B727" s="59"/>
      <c r="C727" s="65">
        <f t="shared" si="35"/>
        <v>74</v>
      </c>
      <c r="D727" s="124"/>
      <c r="E727" s="155">
        <v>12590</v>
      </c>
      <c r="F727" s="146">
        <f t="shared" si="34"/>
        <v>2840</v>
      </c>
      <c r="G727" s="159">
        <f t="shared" si="33"/>
        <v>2042</v>
      </c>
      <c r="H727" s="155">
        <v>66</v>
      </c>
    </row>
    <row r="728" spans="1:8">
      <c r="A728" s="126">
        <v>744</v>
      </c>
      <c r="B728" s="59"/>
      <c r="C728" s="65">
        <f t="shared" si="35"/>
        <v>74.02</v>
      </c>
      <c r="D728" s="124"/>
      <c r="E728" s="155">
        <v>12590</v>
      </c>
      <c r="F728" s="146">
        <f t="shared" si="34"/>
        <v>2840</v>
      </c>
      <c r="G728" s="159">
        <f t="shared" si="33"/>
        <v>2041</v>
      </c>
      <c r="H728" s="155">
        <v>66</v>
      </c>
    </row>
    <row r="729" spans="1:8">
      <c r="A729" s="126">
        <v>745</v>
      </c>
      <c r="B729" s="59"/>
      <c r="C729" s="65">
        <f t="shared" si="35"/>
        <v>74.05</v>
      </c>
      <c r="D729" s="124"/>
      <c r="E729" s="155">
        <v>12590</v>
      </c>
      <c r="F729" s="146">
        <f t="shared" si="34"/>
        <v>2838</v>
      </c>
      <c r="G729" s="159">
        <f t="shared" si="33"/>
        <v>2040</v>
      </c>
      <c r="H729" s="155">
        <v>66</v>
      </c>
    </row>
    <row r="730" spans="1:8">
      <c r="A730" s="126">
        <v>746</v>
      </c>
      <c r="B730" s="59"/>
      <c r="C730" s="65">
        <f t="shared" si="35"/>
        <v>74.069999999999993</v>
      </c>
      <c r="D730" s="124"/>
      <c r="E730" s="155">
        <v>12590</v>
      </c>
      <c r="F730" s="146">
        <f t="shared" si="34"/>
        <v>2838</v>
      </c>
      <c r="G730" s="159">
        <f t="shared" si="33"/>
        <v>2040</v>
      </c>
      <c r="H730" s="155">
        <v>66</v>
      </c>
    </row>
    <row r="731" spans="1:8">
      <c r="A731" s="126">
        <v>747</v>
      </c>
      <c r="B731" s="59"/>
      <c r="C731" s="65">
        <f t="shared" si="35"/>
        <v>74.09</v>
      </c>
      <c r="D731" s="124"/>
      <c r="E731" s="155">
        <v>12590</v>
      </c>
      <c r="F731" s="146">
        <f t="shared" si="34"/>
        <v>2837</v>
      </c>
      <c r="G731" s="159">
        <f t="shared" si="33"/>
        <v>2039</v>
      </c>
      <c r="H731" s="155">
        <v>66</v>
      </c>
    </row>
    <row r="732" spans="1:8">
      <c r="A732" s="126">
        <v>748</v>
      </c>
      <c r="B732" s="59"/>
      <c r="C732" s="65">
        <f t="shared" si="35"/>
        <v>74.11</v>
      </c>
      <c r="D732" s="124"/>
      <c r="E732" s="155">
        <v>12590</v>
      </c>
      <c r="F732" s="146">
        <f t="shared" si="34"/>
        <v>2836</v>
      </c>
      <c r="G732" s="159">
        <f t="shared" si="33"/>
        <v>2039</v>
      </c>
      <c r="H732" s="155">
        <v>66</v>
      </c>
    </row>
    <row r="733" spans="1:8">
      <c r="A733" s="126">
        <v>749</v>
      </c>
      <c r="B733" s="59"/>
      <c r="C733" s="65">
        <f t="shared" si="35"/>
        <v>74.13</v>
      </c>
      <c r="D733" s="124"/>
      <c r="E733" s="155">
        <v>12590</v>
      </c>
      <c r="F733" s="146">
        <f t="shared" si="34"/>
        <v>2835</v>
      </c>
      <c r="G733" s="159">
        <f t="shared" si="33"/>
        <v>2038</v>
      </c>
      <c r="H733" s="155">
        <v>66</v>
      </c>
    </row>
    <row r="734" spans="1:8">
      <c r="A734" s="126">
        <v>750</v>
      </c>
      <c r="B734" s="59"/>
      <c r="C734" s="65">
        <f t="shared" si="35"/>
        <v>74.150000000000006</v>
      </c>
      <c r="D734" s="124"/>
      <c r="E734" s="155">
        <v>12590</v>
      </c>
      <c r="F734" s="146">
        <f t="shared" si="34"/>
        <v>2835</v>
      </c>
      <c r="G734" s="159">
        <f t="shared" si="33"/>
        <v>2037</v>
      </c>
      <c r="H734" s="155">
        <v>66</v>
      </c>
    </row>
    <row r="735" spans="1:8">
      <c r="A735" s="126">
        <v>751</v>
      </c>
      <c r="B735" s="59"/>
      <c r="C735" s="65">
        <f t="shared" si="35"/>
        <v>74.17</v>
      </c>
      <c r="D735" s="124"/>
      <c r="E735" s="155">
        <v>12590</v>
      </c>
      <c r="F735" s="146">
        <f t="shared" si="34"/>
        <v>2834</v>
      </c>
      <c r="G735" s="159">
        <f t="shared" si="33"/>
        <v>2037</v>
      </c>
      <c r="H735" s="155">
        <v>66</v>
      </c>
    </row>
    <row r="736" spans="1:8">
      <c r="A736" s="126">
        <v>752</v>
      </c>
      <c r="B736" s="59"/>
      <c r="C736" s="65">
        <f t="shared" si="35"/>
        <v>74.19</v>
      </c>
      <c r="D736" s="124"/>
      <c r="E736" s="155">
        <v>12590</v>
      </c>
      <c r="F736" s="146">
        <f t="shared" si="34"/>
        <v>2833</v>
      </c>
      <c r="G736" s="159">
        <f t="shared" si="33"/>
        <v>2036</v>
      </c>
      <c r="H736" s="155">
        <v>66</v>
      </c>
    </row>
    <row r="737" spans="1:8">
      <c r="A737" s="126">
        <v>753</v>
      </c>
      <c r="B737" s="59"/>
      <c r="C737" s="65">
        <f t="shared" si="35"/>
        <v>74.22</v>
      </c>
      <c r="D737" s="124"/>
      <c r="E737" s="155">
        <v>12590</v>
      </c>
      <c r="F737" s="146">
        <f t="shared" si="34"/>
        <v>2832</v>
      </c>
      <c r="G737" s="159">
        <f t="shared" si="33"/>
        <v>2036</v>
      </c>
      <c r="H737" s="155">
        <v>66</v>
      </c>
    </row>
    <row r="738" spans="1:8">
      <c r="A738" s="126">
        <v>754</v>
      </c>
      <c r="B738" s="59"/>
      <c r="C738" s="65">
        <f t="shared" si="35"/>
        <v>74.239999999999995</v>
      </c>
      <c r="D738" s="124"/>
      <c r="E738" s="155">
        <v>12590</v>
      </c>
      <c r="F738" s="146">
        <f t="shared" si="34"/>
        <v>2831</v>
      </c>
      <c r="G738" s="159">
        <f t="shared" si="33"/>
        <v>2035</v>
      </c>
      <c r="H738" s="155">
        <v>66</v>
      </c>
    </row>
    <row r="739" spans="1:8">
      <c r="A739" s="126">
        <v>755</v>
      </c>
      <c r="B739" s="59"/>
      <c r="C739" s="65">
        <f t="shared" si="35"/>
        <v>74.260000000000005</v>
      </c>
      <c r="D739" s="124"/>
      <c r="E739" s="155">
        <v>12590</v>
      </c>
      <c r="F739" s="146">
        <f t="shared" si="34"/>
        <v>2831</v>
      </c>
      <c r="G739" s="159">
        <f t="shared" si="33"/>
        <v>2034</v>
      </c>
      <c r="H739" s="155">
        <v>66</v>
      </c>
    </row>
    <row r="740" spans="1:8">
      <c r="A740" s="126">
        <v>756</v>
      </c>
      <c r="B740" s="59"/>
      <c r="C740" s="65">
        <f t="shared" si="35"/>
        <v>74.28</v>
      </c>
      <c r="D740" s="124"/>
      <c r="E740" s="155">
        <v>12590</v>
      </c>
      <c r="F740" s="146">
        <f t="shared" si="34"/>
        <v>2830</v>
      </c>
      <c r="G740" s="159">
        <f t="shared" si="33"/>
        <v>2034</v>
      </c>
      <c r="H740" s="155">
        <v>66</v>
      </c>
    </row>
    <row r="741" spans="1:8">
      <c r="A741" s="126">
        <v>757</v>
      </c>
      <c r="B741" s="59"/>
      <c r="C741" s="65">
        <f t="shared" si="35"/>
        <v>74.3</v>
      </c>
      <c r="D741" s="124"/>
      <c r="E741" s="155">
        <v>12590</v>
      </c>
      <c r="F741" s="146">
        <f t="shared" si="34"/>
        <v>2829</v>
      </c>
      <c r="G741" s="159">
        <f t="shared" si="33"/>
        <v>2033</v>
      </c>
      <c r="H741" s="155">
        <v>66</v>
      </c>
    </row>
    <row r="742" spans="1:8">
      <c r="A742" s="126">
        <v>758</v>
      </c>
      <c r="B742" s="59"/>
      <c r="C742" s="65">
        <f t="shared" si="35"/>
        <v>74.319999999999993</v>
      </c>
      <c r="D742" s="124"/>
      <c r="E742" s="155">
        <v>12590</v>
      </c>
      <c r="F742" s="146">
        <f t="shared" si="34"/>
        <v>2828</v>
      </c>
      <c r="G742" s="159">
        <f t="shared" si="33"/>
        <v>2033</v>
      </c>
      <c r="H742" s="155">
        <v>66</v>
      </c>
    </row>
    <row r="743" spans="1:8">
      <c r="A743" s="126">
        <v>759</v>
      </c>
      <c r="B743" s="59"/>
      <c r="C743" s="65">
        <f t="shared" si="35"/>
        <v>74.34</v>
      </c>
      <c r="D743" s="124"/>
      <c r="E743" s="155">
        <v>12590</v>
      </c>
      <c r="F743" s="146">
        <f t="shared" si="34"/>
        <v>2828</v>
      </c>
      <c r="G743" s="159">
        <f t="shared" si="33"/>
        <v>2032</v>
      </c>
      <c r="H743" s="155">
        <v>66</v>
      </c>
    </row>
    <row r="744" spans="1:8">
      <c r="A744" s="126">
        <v>760</v>
      </c>
      <c r="B744" s="59"/>
      <c r="C744" s="65">
        <f t="shared" si="35"/>
        <v>74.36</v>
      </c>
      <c r="D744" s="124"/>
      <c r="E744" s="155">
        <v>12590</v>
      </c>
      <c r="F744" s="146">
        <f t="shared" si="34"/>
        <v>2827</v>
      </c>
      <c r="G744" s="159">
        <f t="shared" si="33"/>
        <v>2032</v>
      </c>
      <c r="H744" s="155">
        <v>66</v>
      </c>
    </row>
    <row r="745" spans="1:8">
      <c r="A745" s="126">
        <v>761</v>
      </c>
      <c r="B745" s="59"/>
      <c r="C745" s="65">
        <f t="shared" si="35"/>
        <v>74.38</v>
      </c>
      <c r="D745" s="124"/>
      <c r="E745" s="155">
        <v>12590</v>
      </c>
      <c r="F745" s="146">
        <f t="shared" si="34"/>
        <v>2826</v>
      </c>
      <c r="G745" s="159">
        <f t="shared" ref="G745:G808" si="36">ROUND(12*(1/C745*E745),0)</f>
        <v>2031</v>
      </c>
      <c r="H745" s="155">
        <v>66</v>
      </c>
    </row>
    <row r="746" spans="1:8">
      <c r="A746" s="126">
        <v>762</v>
      </c>
      <c r="B746" s="59"/>
      <c r="C746" s="65">
        <f t="shared" si="35"/>
        <v>74.41</v>
      </c>
      <c r="D746" s="124"/>
      <c r="E746" s="155">
        <v>12590</v>
      </c>
      <c r="F746" s="146">
        <f t="shared" si="34"/>
        <v>2825</v>
      </c>
      <c r="G746" s="159">
        <f t="shared" si="36"/>
        <v>2030</v>
      </c>
      <c r="H746" s="155">
        <v>66</v>
      </c>
    </row>
    <row r="747" spans="1:8">
      <c r="A747" s="126">
        <v>763</v>
      </c>
      <c r="B747" s="59"/>
      <c r="C747" s="65">
        <f t="shared" si="35"/>
        <v>74.430000000000007</v>
      </c>
      <c r="D747" s="124"/>
      <c r="E747" s="155">
        <v>12590</v>
      </c>
      <c r="F747" s="146">
        <f t="shared" si="34"/>
        <v>2824</v>
      </c>
      <c r="G747" s="159">
        <f t="shared" si="36"/>
        <v>2030</v>
      </c>
      <c r="H747" s="155">
        <v>66</v>
      </c>
    </row>
    <row r="748" spans="1:8">
      <c r="A748" s="126">
        <v>764</v>
      </c>
      <c r="B748" s="59"/>
      <c r="C748" s="65">
        <f t="shared" si="35"/>
        <v>74.45</v>
      </c>
      <c r="D748" s="124"/>
      <c r="E748" s="155">
        <v>12590</v>
      </c>
      <c r="F748" s="146">
        <f t="shared" si="34"/>
        <v>2824</v>
      </c>
      <c r="G748" s="159">
        <f t="shared" si="36"/>
        <v>2029</v>
      </c>
      <c r="H748" s="155">
        <v>66</v>
      </c>
    </row>
    <row r="749" spans="1:8">
      <c r="A749" s="126">
        <v>765</v>
      </c>
      <c r="B749" s="59"/>
      <c r="C749" s="65">
        <f t="shared" si="35"/>
        <v>74.47</v>
      </c>
      <c r="D749" s="124"/>
      <c r="E749" s="155">
        <v>12590</v>
      </c>
      <c r="F749" s="146">
        <f t="shared" si="34"/>
        <v>2823</v>
      </c>
      <c r="G749" s="159">
        <f t="shared" si="36"/>
        <v>2029</v>
      </c>
      <c r="H749" s="155">
        <v>66</v>
      </c>
    </row>
    <row r="750" spans="1:8">
      <c r="A750" s="126">
        <v>766</v>
      </c>
      <c r="B750" s="59"/>
      <c r="C750" s="65">
        <f t="shared" si="35"/>
        <v>74.489999999999995</v>
      </c>
      <c r="D750" s="124"/>
      <c r="E750" s="155">
        <v>12590</v>
      </c>
      <c r="F750" s="146">
        <f t="shared" si="34"/>
        <v>2822</v>
      </c>
      <c r="G750" s="159">
        <f t="shared" si="36"/>
        <v>2028</v>
      </c>
      <c r="H750" s="155">
        <v>66</v>
      </c>
    </row>
    <row r="751" spans="1:8">
      <c r="A751" s="126">
        <v>767</v>
      </c>
      <c r="B751" s="59"/>
      <c r="C751" s="65">
        <f t="shared" si="35"/>
        <v>74.510000000000005</v>
      </c>
      <c r="D751" s="124"/>
      <c r="E751" s="155">
        <v>12590</v>
      </c>
      <c r="F751" s="146">
        <f t="shared" si="34"/>
        <v>2821</v>
      </c>
      <c r="G751" s="159">
        <f t="shared" si="36"/>
        <v>2028</v>
      </c>
      <c r="H751" s="155">
        <v>66</v>
      </c>
    </row>
    <row r="752" spans="1:8">
      <c r="A752" s="126">
        <v>768</v>
      </c>
      <c r="B752" s="59"/>
      <c r="C752" s="65">
        <f t="shared" si="35"/>
        <v>74.53</v>
      </c>
      <c r="D752" s="124"/>
      <c r="E752" s="155">
        <v>12590</v>
      </c>
      <c r="F752" s="146">
        <f t="shared" si="34"/>
        <v>2821</v>
      </c>
      <c r="G752" s="159">
        <f t="shared" si="36"/>
        <v>2027</v>
      </c>
      <c r="H752" s="155">
        <v>66</v>
      </c>
    </row>
    <row r="753" spans="1:8">
      <c r="A753" s="126">
        <v>769</v>
      </c>
      <c r="B753" s="59"/>
      <c r="C753" s="65">
        <f t="shared" si="35"/>
        <v>74.55</v>
      </c>
      <c r="D753" s="124"/>
      <c r="E753" s="155">
        <v>12590</v>
      </c>
      <c r="F753" s="146">
        <f t="shared" si="34"/>
        <v>2820</v>
      </c>
      <c r="G753" s="159">
        <f t="shared" si="36"/>
        <v>2027</v>
      </c>
      <c r="H753" s="155">
        <v>66</v>
      </c>
    </row>
    <row r="754" spans="1:8">
      <c r="A754" s="126">
        <v>770</v>
      </c>
      <c r="B754" s="59"/>
      <c r="C754" s="65">
        <f t="shared" si="35"/>
        <v>74.569999999999993</v>
      </c>
      <c r="D754" s="124"/>
      <c r="E754" s="155">
        <v>12590</v>
      </c>
      <c r="F754" s="146">
        <f t="shared" si="34"/>
        <v>2819</v>
      </c>
      <c r="G754" s="159">
        <f t="shared" si="36"/>
        <v>2026</v>
      </c>
      <c r="H754" s="155">
        <v>66</v>
      </c>
    </row>
    <row r="755" spans="1:8">
      <c r="A755" s="126">
        <v>771</v>
      </c>
      <c r="B755" s="59"/>
      <c r="C755" s="65">
        <f t="shared" si="35"/>
        <v>74.59</v>
      </c>
      <c r="D755" s="124"/>
      <c r="E755" s="155">
        <v>12590</v>
      </c>
      <c r="F755" s="146">
        <f t="shared" si="34"/>
        <v>2818</v>
      </c>
      <c r="G755" s="159">
        <f t="shared" si="36"/>
        <v>2025</v>
      </c>
      <c r="H755" s="155">
        <v>66</v>
      </c>
    </row>
    <row r="756" spans="1:8">
      <c r="A756" s="126">
        <v>772</v>
      </c>
      <c r="B756" s="59"/>
      <c r="C756" s="65">
        <f t="shared" si="35"/>
        <v>74.61</v>
      </c>
      <c r="D756" s="124"/>
      <c r="E756" s="155">
        <v>12590</v>
      </c>
      <c r="F756" s="146">
        <f t="shared" si="34"/>
        <v>2818</v>
      </c>
      <c r="G756" s="159">
        <f t="shared" si="36"/>
        <v>2025</v>
      </c>
      <c r="H756" s="155">
        <v>66</v>
      </c>
    </row>
    <row r="757" spans="1:8">
      <c r="A757" s="126">
        <v>773</v>
      </c>
      <c r="B757" s="59"/>
      <c r="C757" s="65">
        <f t="shared" si="35"/>
        <v>74.63</v>
      </c>
      <c r="D757" s="124"/>
      <c r="E757" s="155">
        <v>12590</v>
      </c>
      <c r="F757" s="146">
        <f t="shared" si="34"/>
        <v>2817</v>
      </c>
      <c r="G757" s="159">
        <f t="shared" si="36"/>
        <v>2024</v>
      </c>
      <c r="H757" s="155">
        <v>66</v>
      </c>
    </row>
    <row r="758" spans="1:8">
      <c r="A758" s="126">
        <v>774</v>
      </c>
      <c r="B758" s="59"/>
      <c r="C758" s="65">
        <f t="shared" si="35"/>
        <v>74.66</v>
      </c>
      <c r="D758" s="124"/>
      <c r="E758" s="155">
        <v>12590</v>
      </c>
      <c r="F758" s="146">
        <f t="shared" si="34"/>
        <v>2816</v>
      </c>
      <c r="G758" s="159">
        <f t="shared" si="36"/>
        <v>2024</v>
      </c>
      <c r="H758" s="155">
        <v>66</v>
      </c>
    </row>
    <row r="759" spans="1:8">
      <c r="A759" s="126">
        <v>775</v>
      </c>
      <c r="B759" s="59"/>
      <c r="C759" s="65">
        <f t="shared" si="35"/>
        <v>74.680000000000007</v>
      </c>
      <c r="D759" s="124"/>
      <c r="E759" s="155">
        <v>12590</v>
      </c>
      <c r="F759" s="146">
        <f t="shared" si="34"/>
        <v>2815</v>
      </c>
      <c r="G759" s="159">
        <f t="shared" si="36"/>
        <v>2023</v>
      </c>
      <c r="H759" s="155">
        <v>66</v>
      </c>
    </row>
    <row r="760" spans="1:8">
      <c r="A760" s="126">
        <v>776</v>
      </c>
      <c r="B760" s="59"/>
      <c r="C760" s="65">
        <f t="shared" si="35"/>
        <v>74.7</v>
      </c>
      <c r="D760" s="124"/>
      <c r="E760" s="155">
        <v>12590</v>
      </c>
      <c r="F760" s="146">
        <f t="shared" si="34"/>
        <v>2814</v>
      </c>
      <c r="G760" s="159">
        <f t="shared" si="36"/>
        <v>2022</v>
      </c>
      <c r="H760" s="155">
        <v>66</v>
      </c>
    </row>
    <row r="761" spans="1:8">
      <c r="A761" s="126">
        <v>777</v>
      </c>
      <c r="B761" s="59"/>
      <c r="C761" s="65">
        <f t="shared" si="35"/>
        <v>74.72</v>
      </c>
      <c r="D761" s="124"/>
      <c r="E761" s="155">
        <v>12590</v>
      </c>
      <c r="F761" s="146">
        <f t="shared" si="34"/>
        <v>2814</v>
      </c>
      <c r="G761" s="159">
        <f t="shared" si="36"/>
        <v>2022</v>
      </c>
      <c r="H761" s="155">
        <v>66</v>
      </c>
    </row>
    <row r="762" spans="1:8">
      <c r="A762" s="126">
        <v>778</v>
      </c>
      <c r="B762" s="59"/>
      <c r="C762" s="65">
        <f t="shared" si="35"/>
        <v>74.739999999999995</v>
      </c>
      <c r="D762" s="124"/>
      <c r="E762" s="155">
        <v>12590</v>
      </c>
      <c r="F762" s="146">
        <f t="shared" si="34"/>
        <v>2813</v>
      </c>
      <c r="G762" s="159">
        <f t="shared" si="36"/>
        <v>2021</v>
      </c>
      <c r="H762" s="155">
        <v>66</v>
      </c>
    </row>
    <row r="763" spans="1:8">
      <c r="A763" s="126">
        <v>779</v>
      </c>
      <c r="B763" s="59"/>
      <c r="C763" s="65">
        <f t="shared" si="35"/>
        <v>74.760000000000005</v>
      </c>
      <c r="D763" s="124"/>
      <c r="E763" s="155">
        <v>12590</v>
      </c>
      <c r="F763" s="146">
        <f t="shared" si="34"/>
        <v>2812</v>
      </c>
      <c r="G763" s="159">
        <f t="shared" si="36"/>
        <v>2021</v>
      </c>
      <c r="H763" s="155">
        <v>66</v>
      </c>
    </row>
    <row r="764" spans="1:8">
      <c r="A764" s="126">
        <v>780</v>
      </c>
      <c r="B764" s="59"/>
      <c r="C764" s="65">
        <f t="shared" si="35"/>
        <v>74.78</v>
      </c>
      <c r="D764" s="124"/>
      <c r="E764" s="155">
        <v>12590</v>
      </c>
      <c r="F764" s="146">
        <f t="shared" si="34"/>
        <v>2811</v>
      </c>
      <c r="G764" s="159">
        <f t="shared" si="36"/>
        <v>2020</v>
      </c>
      <c r="H764" s="155">
        <v>66</v>
      </c>
    </row>
    <row r="765" spans="1:8">
      <c r="A765" s="126">
        <v>781</v>
      </c>
      <c r="B765" s="59"/>
      <c r="C765" s="65">
        <f t="shared" si="35"/>
        <v>74.8</v>
      </c>
      <c r="D765" s="124"/>
      <c r="E765" s="155">
        <v>12590</v>
      </c>
      <c r="F765" s="146">
        <f t="shared" si="34"/>
        <v>2811</v>
      </c>
      <c r="G765" s="159">
        <f t="shared" si="36"/>
        <v>2020</v>
      </c>
      <c r="H765" s="155">
        <v>66</v>
      </c>
    </row>
    <row r="766" spans="1:8">
      <c r="A766" s="126">
        <v>782</v>
      </c>
      <c r="B766" s="59"/>
      <c r="C766" s="65">
        <f t="shared" si="35"/>
        <v>74.819999999999993</v>
      </c>
      <c r="D766" s="124"/>
      <c r="E766" s="155">
        <v>12590</v>
      </c>
      <c r="F766" s="146">
        <f t="shared" si="34"/>
        <v>2810</v>
      </c>
      <c r="G766" s="159">
        <f t="shared" si="36"/>
        <v>2019</v>
      </c>
      <c r="H766" s="155">
        <v>66</v>
      </c>
    </row>
    <row r="767" spans="1:8">
      <c r="A767" s="126">
        <v>783</v>
      </c>
      <c r="B767" s="59"/>
      <c r="C767" s="65">
        <f t="shared" si="35"/>
        <v>74.84</v>
      </c>
      <c r="D767" s="124"/>
      <c r="E767" s="155">
        <v>12590</v>
      </c>
      <c r="F767" s="146">
        <f t="shared" si="34"/>
        <v>2809</v>
      </c>
      <c r="G767" s="159">
        <f t="shared" si="36"/>
        <v>2019</v>
      </c>
      <c r="H767" s="155">
        <v>66</v>
      </c>
    </row>
    <row r="768" spans="1:8">
      <c r="A768" s="126">
        <v>784</v>
      </c>
      <c r="B768" s="59"/>
      <c r="C768" s="65">
        <f t="shared" si="35"/>
        <v>74.86</v>
      </c>
      <c r="D768" s="124"/>
      <c r="E768" s="155">
        <v>12590</v>
      </c>
      <c r="F768" s="146">
        <f t="shared" si="34"/>
        <v>2808</v>
      </c>
      <c r="G768" s="159">
        <f t="shared" si="36"/>
        <v>2018</v>
      </c>
      <c r="H768" s="155">
        <v>66</v>
      </c>
    </row>
    <row r="769" spans="1:8">
      <c r="A769" s="126">
        <v>785</v>
      </c>
      <c r="B769" s="59"/>
      <c r="C769" s="65">
        <f t="shared" si="35"/>
        <v>74.88</v>
      </c>
      <c r="D769" s="124"/>
      <c r="E769" s="155">
        <v>12590</v>
      </c>
      <c r="F769" s="146">
        <f t="shared" si="34"/>
        <v>2808</v>
      </c>
      <c r="G769" s="159">
        <f t="shared" si="36"/>
        <v>2018</v>
      </c>
      <c r="H769" s="155">
        <v>66</v>
      </c>
    </row>
    <row r="770" spans="1:8">
      <c r="A770" s="126">
        <v>786</v>
      </c>
      <c r="B770" s="59"/>
      <c r="C770" s="65">
        <f t="shared" si="35"/>
        <v>74.900000000000006</v>
      </c>
      <c r="D770" s="124"/>
      <c r="E770" s="155">
        <v>12590</v>
      </c>
      <c r="F770" s="146">
        <f t="shared" si="34"/>
        <v>2807</v>
      </c>
      <c r="G770" s="159">
        <f t="shared" si="36"/>
        <v>2017</v>
      </c>
      <c r="H770" s="155">
        <v>66</v>
      </c>
    </row>
    <row r="771" spans="1:8">
      <c r="A771" s="126">
        <v>787</v>
      </c>
      <c r="B771" s="59"/>
      <c r="C771" s="65">
        <f t="shared" si="35"/>
        <v>74.92</v>
      </c>
      <c r="D771" s="124"/>
      <c r="E771" s="155">
        <v>12590</v>
      </c>
      <c r="F771" s="146">
        <f t="shared" si="34"/>
        <v>2806</v>
      </c>
      <c r="G771" s="159">
        <f t="shared" si="36"/>
        <v>2017</v>
      </c>
      <c r="H771" s="155">
        <v>66</v>
      </c>
    </row>
    <row r="772" spans="1:8">
      <c r="A772" s="126">
        <v>788</v>
      </c>
      <c r="B772" s="59"/>
      <c r="C772" s="65">
        <f t="shared" si="35"/>
        <v>74.94</v>
      </c>
      <c r="D772" s="124"/>
      <c r="E772" s="155">
        <v>12590</v>
      </c>
      <c r="F772" s="146">
        <f t="shared" si="34"/>
        <v>2806</v>
      </c>
      <c r="G772" s="159">
        <f t="shared" si="36"/>
        <v>2016</v>
      </c>
      <c r="H772" s="155">
        <v>66</v>
      </c>
    </row>
    <row r="773" spans="1:8">
      <c r="A773" s="126">
        <v>789</v>
      </c>
      <c r="B773" s="59"/>
      <c r="C773" s="65">
        <f t="shared" si="35"/>
        <v>74.959999999999994</v>
      </c>
      <c r="D773" s="124"/>
      <c r="E773" s="155">
        <v>12590</v>
      </c>
      <c r="F773" s="146">
        <f t="shared" si="34"/>
        <v>2805</v>
      </c>
      <c r="G773" s="159">
        <f t="shared" si="36"/>
        <v>2015</v>
      </c>
      <c r="H773" s="155">
        <v>66</v>
      </c>
    </row>
    <row r="774" spans="1:8">
      <c r="A774" s="126">
        <v>790</v>
      </c>
      <c r="B774" s="59"/>
      <c r="C774" s="65">
        <f t="shared" si="35"/>
        <v>74.989999999999995</v>
      </c>
      <c r="D774" s="124"/>
      <c r="E774" s="155">
        <v>12590</v>
      </c>
      <c r="F774" s="146">
        <f t="shared" si="34"/>
        <v>2804</v>
      </c>
      <c r="G774" s="159">
        <f t="shared" si="36"/>
        <v>2015</v>
      </c>
      <c r="H774" s="155">
        <v>66</v>
      </c>
    </row>
    <row r="775" spans="1:8">
      <c r="A775" s="126">
        <v>791</v>
      </c>
      <c r="B775" s="59"/>
      <c r="C775" s="65">
        <f t="shared" si="35"/>
        <v>75.010000000000005</v>
      </c>
      <c r="D775" s="124"/>
      <c r="E775" s="155">
        <v>12590</v>
      </c>
      <c r="F775" s="146">
        <f t="shared" si="34"/>
        <v>2803</v>
      </c>
      <c r="G775" s="159">
        <f t="shared" si="36"/>
        <v>2014</v>
      </c>
      <c r="H775" s="155">
        <v>66</v>
      </c>
    </row>
    <row r="776" spans="1:8">
      <c r="A776" s="126">
        <v>792</v>
      </c>
      <c r="B776" s="59"/>
      <c r="C776" s="65">
        <f t="shared" si="35"/>
        <v>75.03</v>
      </c>
      <c r="D776" s="124"/>
      <c r="E776" s="155">
        <v>12590</v>
      </c>
      <c r="F776" s="146">
        <f t="shared" si="34"/>
        <v>2802</v>
      </c>
      <c r="G776" s="159">
        <f t="shared" si="36"/>
        <v>2014</v>
      </c>
      <c r="H776" s="155">
        <v>66</v>
      </c>
    </row>
    <row r="777" spans="1:8">
      <c r="A777" s="126">
        <v>793</v>
      </c>
      <c r="B777" s="59"/>
      <c r="C777" s="65">
        <f t="shared" si="35"/>
        <v>75.05</v>
      </c>
      <c r="D777" s="124"/>
      <c r="E777" s="155">
        <v>12590</v>
      </c>
      <c r="F777" s="146">
        <f t="shared" si="34"/>
        <v>2802</v>
      </c>
      <c r="G777" s="159">
        <f t="shared" si="36"/>
        <v>2013</v>
      </c>
      <c r="H777" s="155">
        <v>66</v>
      </c>
    </row>
    <row r="778" spans="1:8">
      <c r="A778" s="126">
        <v>794</v>
      </c>
      <c r="B778" s="59"/>
      <c r="C778" s="65">
        <f t="shared" si="35"/>
        <v>75.069999999999993</v>
      </c>
      <c r="D778" s="124"/>
      <c r="E778" s="155">
        <v>12590</v>
      </c>
      <c r="F778" s="146">
        <f t="shared" si="34"/>
        <v>2801</v>
      </c>
      <c r="G778" s="159">
        <f t="shared" si="36"/>
        <v>2013</v>
      </c>
      <c r="H778" s="155">
        <v>66</v>
      </c>
    </row>
    <row r="779" spans="1:8">
      <c r="A779" s="126">
        <v>795</v>
      </c>
      <c r="B779" s="59"/>
      <c r="C779" s="65">
        <f t="shared" si="35"/>
        <v>75.09</v>
      </c>
      <c r="D779" s="124"/>
      <c r="E779" s="155">
        <v>12590</v>
      </c>
      <c r="F779" s="146">
        <f t="shared" si="34"/>
        <v>2800</v>
      </c>
      <c r="G779" s="159">
        <f t="shared" si="36"/>
        <v>2012</v>
      </c>
      <c r="H779" s="155">
        <v>66</v>
      </c>
    </row>
    <row r="780" spans="1:8">
      <c r="A780" s="126">
        <v>796</v>
      </c>
      <c r="B780" s="59"/>
      <c r="C780" s="65">
        <f t="shared" si="35"/>
        <v>75.11</v>
      </c>
      <c r="D780" s="124"/>
      <c r="E780" s="155">
        <v>12590</v>
      </c>
      <c r="F780" s="146">
        <f t="shared" si="34"/>
        <v>2799</v>
      </c>
      <c r="G780" s="159">
        <f t="shared" si="36"/>
        <v>2011</v>
      </c>
      <c r="H780" s="155">
        <v>66</v>
      </c>
    </row>
    <row r="781" spans="1:8">
      <c r="A781" s="126">
        <v>797</v>
      </c>
      <c r="B781" s="59"/>
      <c r="C781" s="65">
        <f t="shared" si="35"/>
        <v>75.13</v>
      </c>
      <c r="D781" s="124"/>
      <c r="E781" s="155">
        <v>12590</v>
      </c>
      <c r="F781" s="146">
        <f t="shared" si="34"/>
        <v>2799</v>
      </c>
      <c r="G781" s="159">
        <f t="shared" si="36"/>
        <v>2011</v>
      </c>
      <c r="H781" s="155">
        <v>66</v>
      </c>
    </row>
    <row r="782" spans="1:8">
      <c r="A782" s="126">
        <v>798</v>
      </c>
      <c r="B782" s="59"/>
      <c r="C782" s="65">
        <f t="shared" si="35"/>
        <v>75.150000000000006</v>
      </c>
      <c r="D782" s="124"/>
      <c r="E782" s="155">
        <v>12590</v>
      </c>
      <c r="F782" s="146">
        <f t="shared" ref="F782:F845" si="37">ROUND(12*1.3589*(1/C782*E782)+H782,0)</f>
        <v>2798</v>
      </c>
      <c r="G782" s="159">
        <f t="shared" si="36"/>
        <v>2010</v>
      </c>
      <c r="H782" s="155">
        <v>66</v>
      </c>
    </row>
    <row r="783" spans="1:8">
      <c r="A783" s="126">
        <v>799</v>
      </c>
      <c r="B783" s="59"/>
      <c r="C783" s="65">
        <f t="shared" ref="C783:C846" si="38">ROUND(10.899*LN(A783)+A783/150-3,2)</f>
        <v>75.17</v>
      </c>
      <c r="D783" s="124"/>
      <c r="E783" s="155">
        <v>12590</v>
      </c>
      <c r="F783" s="146">
        <f t="shared" si="37"/>
        <v>2797</v>
      </c>
      <c r="G783" s="159">
        <f t="shared" si="36"/>
        <v>2010</v>
      </c>
      <c r="H783" s="155">
        <v>66</v>
      </c>
    </row>
    <row r="784" spans="1:8">
      <c r="A784" s="126">
        <v>800</v>
      </c>
      <c r="B784" s="59"/>
      <c r="C784" s="65">
        <f t="shared" si="38"/>
        <v>75.19</v>
      </c>
      <c r="D784" s="124"/>
      <c r="E784" s="155">
        <v>12590</v>
      </c>
      <c r="F784" s="146">
        <f t="shared" si="37"/>
        <v>2796</v>
      </c>
      <c r="G784" s="159">
        <f t="shared" si="36"/>
        <v>2009</v>
      </c>
      <c r="H784" s="155">
        <v>66</v>
      </c>
    </row>
    <row r="785" spans="1:8">
      <c r="A785" s="126">
        <v>801</v>
      </c>
      <c r="B785" s="59"/>
      <c r="C785" s="65">
        <f t="shared" si="38"/>
        <v>75.209999999999994</v>
      </c>
      <c r="D785" s="124"/>
      <c r="E785" s="155">
        <v>12590</v>
      </c>
      <c r="F785" s="146">
        <f t="shared" si="37"/>
        <v>2796</v>
      </c>
      <c r="G785" s="159">
        <f t="shared" si="36"/>
        <v>2009</v>
      </c>
      <c r="H785" s="155">
        <v>66</v>
      </c>
    </row>
    <row r="786" spans="1:8">
      <c r="A786" s="126">
        <v>802</v>
      </c>
      <c r="B786" s="59"/>
      <c r="C786" s="65">
        <f t="shared" si="38"/>
        <v>75.23</v>
      </c>
      <c r="D786" s="124"/>
      <c r="E786" s="155">
        <v>12590</v>
      </c>
      <c r="F786" s="146">
        <f t="shared" si="37"/>
        <v>2795</v>
      </c>
      <c r="G786" s="159">
        <f t="shared" si="36"/>
        <v>2008</v>
      </c>
      <c r="H786" s="155">
        <v>66</v>
      </c>
    </row>
    <row r="787" spans="1:8">
      <c r="A787" s="126">
        <v>803</v>
      </c>
      <c r="B787" s="59"/>
      <c r="C787" s="65">
        <f t="shared" si="38"/>
        <v>75.25</v>
      </c>
      <c r="D787" s="124"/>
      <c r="E787" s="155">
        <v>12590</v>
      </c>
      <c r="F787" s="146">
        <f t="shared" si="37"/>
        <v>2794</v>
      </c>
      <c r="G787" s="159">
        <f t="shared" si="36"/>
        <v>2008</v>
      </c>
      <c r="H787" s="155">
        <v>66</v>
      </c>
    </row>
    <row r="788" spans="1:8">
      <c r="A788" s="126">
        <v>804</v>
      </c>
      <c r="B788" s="59"/>
      <c r="C788" s="65">
        <f t="shared" si="38"/>
        <v>75.27</v>
      </c>
      <c r="D788" s="124"/>
      <c r="E788" s="155">
        <v>12590</v>
      </c>
      <c r="F788" s="146">
        <f t="shared" si="37"/>
        <v>2794</v>
      </c>
      <c r="G788" s="159">
        <f t="shared" si="36"/>
        <v>2007</v>
      </c>
      <c r="H788" s="155">
        <v>66</v>
      </c>
    </row>
    <row r="789" spans="1:8">
      <c r="A789" s="126">
        <v>805</v>
      </c>
      <c r="B789" s="59"/>
      <c r="C789" s="65">
        <f t="shared" si="38"/>
        <v>75.290000000000006</v>
      </c>
      <c r="D789" s="124"/>
      <c r="E789" s="155">
        <v>12590</v>
      </c>
      <c r="F789" s="146">
        <f t="shared" si="37"/>
        <v>2793</v>
      </c>
      <c r="G789" s="159">
        <f t="shared" si="36"/>
        <v>2007</v>
      </c>
      <c r="H789" s="155">
        <v>66</v>
      </c>
    </row>
    <row r="790" spans="1:8">
      <c r="A790" s="126">
        <v>806</v>
      </c>
      <c r="B790" s="59"/>
      <c r="C790" s="65">
        <f t="shared" si="38"/>
        <v>75.31</v>
      </c>
      <c r="D790" s="124"/>
      <c r="E790" s="155">
        <v>12590</v>
      </c>
      <c r="F790" s="146">
        <f t="shared" si="37"/>
        <v>2792</v>
      </c>
      <c r="G790" s="159">
        <f t="shared" si="36"/>
        <v>2006</v>
      </c>
      <c r="H790" s="155">
        <v>66</v>
      </c>
    </row>
    <row r="791" spans="1:8">
      <c r="A791" s="126">
        <v>807</v>
      </c>
      <c r="B791" s="59"/>
      <c r="C791" s="65">
        <f t="shared" si="38"/>
        <v>75.33</v>
      </c>
      <c r="D791" s="124"/>
      <c r="E791" s="155">
        <v>12590</v>
      </c>
      <c r="F791" s="146">
        <f t="shared" si="37"/>
        <v>2791</v>
      </c>
      <c r="G791" s="159">
        <f t="shared" si="36"/>
        <v>2006</v>
      </c>
      <c r="H791" s="155">
        <v>66</v>
      </c>
    </row>
    <row r="792" spans="1:8">
      <c r="A792" s="126">
        <v>808</v>
      </c>
      <c r="B792" s="59"/>
      <c r="C792" s="65">
        <f t="shared" si="38"/>
        <v>75.349999999999994</v>
      </c>
      <c r="D792" s="124"/>
      <c r="E792" s="155">
        <v>12590</v>
      </c>
      <c r="F792" s="146">
        <f t="shared" si="37"/>
        <v>2791</v>
      </c>
      <c r="G792" s="159">
        <f t="shared" si="36"/>
        <v>2005</v>
      </c>
      <c r="H792" s="155">
        <v>66</v>
      </c>
    </row>
    <row r="793" spans="1:8">
      <c r="A793" s="126">
        <v>809</v>
      </c>
      <c r="B793" s="59"/>
      <c r="C793" s="65">
        <f t="shared" si="38"/>
        <v>75.37</v>
      </c>
      <c r="D793" s="124"/>
      <c r="E793" s="155">
        <v>12590</v>
      </c>
      <c r="F793" s="146">
        <f t="shared" si="37"/>
        <v>2790</v>
      </c>
      <c r="G793" s="159">
        <f t="shared" si="36"/>
        <v>2005</v>
      </c>
      <c r="H793" s="155">
        <v>66</v>
      </c>
    </row>
    <row r="794" spans="1:8">
      <c r="A794" s="126">
        <v>810</v>
      </c>
      <c r="B794" s="59"/>
      <c r="C794" s="65">
        <f t="shared" si="38"/>
        <v>75.39</v>
      </c>
      <c r="D794" s="124"/>
      <c r="E794" s="155">
        <v>12590</v>
      </c>
      <c r="F794" s="146">
        <f t="shared" si="37"/>
        <v>2789</v>
      </c>
      <c r="G794" s="159">
        <f t="shared" si="36"/>
        <v>2004</v>
      </c>
      <c r="H794" s="155">
        <v>66</v>
      </c>
    </row>
    <row r="795" spans="1:8">
      <c r="A795" s="126">
        <v>811</v>
      </c>
      <c r="B795" s="59"/>
      <c r="C795" s="65">
        <f t="shared" si="38"/>
        <v>75.41</v>
      </c>
      <c r="D795" s="124"/>
      <c r="E795" s="155">
        <v>12590</v>
      </c>
      <c r="F795" s="146">
        <f t="shared" si="37"/>
        <v>2788</v>
      </c>
      <c r="G795" s="159">
        <f t="shared" si="36"/>
        <v>2003</v>
      </c>
      <c r="H795" s="155">
        <v>66</v>
      </c>
    </row>
    <row r="796" spans="1:8">
      <c r="A796" s="126">
        <v>812</v>
      </c>
      <c r="B796" s="59"/>
      <c r="C796" s="65">
        <f t="shared" si="38"/>
        <v>75.430000000000007</v>
      </c>
      <c r="D796" s="124"/>
      <c r="E796" s="155">
        <v>12590</v>
      </c>
      <c r="F796" s="146">
        <f t="shared" si="37"/>
        <v>2788</v>
      </c>
      <c r="G796" s="159">
        <f t="shared" si="36"/>
        <v>2003</v>
      </c>
      <c r="H796" s="155">
        <v>66</v>
      </c>
    </row>
    <row r="797" spans="1:8">
      <c r="A797" s="126">
        <v>813</v>
      </c>
      <c r="B797" s="59"/>
      <c r="C797" s="65">
        <f t="shared" si="38"/>
        <v>75.45</v>
      </c>
      <c r="D797" s="124"/>
      <c r="E797" s="155">
        <v>12590</v>
      </c>
      <c r="F797" s="146">
        <f t="shared" si="37"/>
        <v>2787</v>
      </c>
      <c r="G797" s="159">
        <f t="shared" si="36"/>
        <v>2002</v>
      </c>
      <c r="H797" s="155">
        <v>66</v>
      </c>
    </row>
    <row r="798" spans="1:8">
      <c r="A798" s="126">
        <v>814</v>
      </c>
      <c r="B798" s="59"/>
      <c r="C798" s="65">
        <f t="shared" si="38"/>
        <v>75.47</v>
      </c>
      <c r="D798" s="124"/>
      <c r="E798" s="155">
        <v>12590</v>
      </c>
      <c r="F798" s="146">
        <f t="shared" si="37"/>
        <v>2786</v>
      </c>
      <c r="G798" s="159">
        <f t="shared" si="36"/>
        <v>2002</v>
      </c>
      <c r="H798" s="155">
        <v>66</v>
      </c>
    </row>
    <row r="799" spans="1:8">
      <c r="A799" s="126">
        <v>815</v>
      </c>
      <c r="B799" s="59"/>
      <c r="C799" s="65">
        <f t="shared" si="38"/>
        <v>75.489999999999995</v>
      </c>
      <c r="D799" s="124"/>
      <c r="E799" s="155">
        <v>12590</v>
      </c>
      <c r="F799" s="146">
        <f t="shared" si="37"/>
        <v>2786</v>
      </c>
      <c r="G799" s="159">
        <f t="shared" si="36"/>
        <v>2001</v>
      </c>
      <c r="H799" s="155">
        <v>66</v>
      </c>
    </row>
    <row r="800" spans="1:8">
      <c r="A800" s="126">
        <v>816</v>
      </c>
      <c r="B800" s="59"/>
      <c r="C800" s="65">
        <f t="shared" si="38"/>
        <v>75.510000000000005</v>
      </c>
      <c r="D800" s="124"/>
      <c r="E800" s="155">
        <v>12590</v>
      </c>
      <c r="F800" s="146">
        <f t="shared" si="37"/>
        <v>2785</v>
      </c>
      <c r="G800" s="159">
        <f t="shared" si="36"/>
        <v>2001</v>
      </c>
      <c r="H800" s="155">
        <v>66</v>
      </c>
    </row>
    <row r="801" spans="1:8">
      <c r="A801" s="126">
        <v>817</v>
      </c>
      <c r="B801" s="59"/>
      <c r="C801" s="65">
        <f t="shared" si="38"/>
        <v>75.53</v>
      </c>
      <c r="D801" s="124"/>
      <c r="E801" s="155">
        <v>12590</v>
      </c>
      <c r="F801" s="146">
        <f t="shared" si="37"/>
        <v>2784</v>
      </c>
      <c r="G801" s="159">
        <f t="shared" si="36"/>
        <v>2000</v>
      </c>
      <c r="H801" s="155">
        <v>66</v>
      </c>
    </row>
    <row r="802" spans="1:8">
      <c r="A802" s="126">
        <v>818</v>
      </c>
      <c r="B802" s="59"/>
      <c r="C802" s="65">
        <f t="shared" si="38"/>
        <v>75.55</v>
      </c>
      <c r="D802" s="124"/>
      <c r="E802" s="155">
        <v>12590</v>
      </c>
      <c r="F802" s="146">
        <f t="shared" si="37"/>
        <v>2783</v>
      </c>
      <c r="G802" s="159">
        <f t="shared" si="36"/>
        <v>2000</v>
      </c>
      <c r="H802" s="155">
        <v>66</v>
      </c>
    </row>
    <row r="803" spans="1:8">
      <c r="A803" s="126">
        <v>819</v>
      </c>
      <c r="B803" s="59"/>
      <c r="C803" s="65">
        <f t="shared" si="38"/>
        <v>75.569999999999993</v>
      </c>
      <c r="D803" s="124"/>
      <c r="E803" s="155">
        <v>12590</v>
      </c>
      <c r="F803" s="146">
        <f t="shared" si="37"/>
        <v>2783</v>
      </c>
      <c r="G803" s="159">
        <f t="shared" si="36"/>
        <v>1999</v>
      </c>
      <c r="H803" s="155">
        <v>66</v>
      </c>
    </row>
    <row r="804" spans="1:8">
      <c r="A804" s="126">
        <v>820</v>
      </c>
      <c r="B804" s="59"/>
      <c r="C804" s="65">
        <f t="shared" si="38"/>
        <v>75.59</v>
      </c>
      <c r="D804" s="124"/>
      <c r="E804" s="155">
        <v>12590</v>
      </c>
      <c r="F804" s="146">
        <f t="shared" si="37"/>
        <v>2782</v>
      </c>
      <c r="G804" s="159">
        <f t="shared" si="36"/>
        <v>1999</v>
      </c>
      <c r="H804" s="155">
        <v>66</v>
      </c>
    </row>
    <row r="805" spans="1:8">
      <c r="A805" s="126">
        <v>821</v>
      </c>
      <c r="B805" s="59"/>
      <c r="C805" s="65">
        <f t="shared" si="38"/>
        <v>75.61</v>
      </c>
      <c r="D805" s="124"/>
      <c r="E805" s="155">
        <v>12590</v>
      </c>
      <c r="F805" s="146">
        <f t="shared" si="37"/>
        <v>2781</v>
      </c>
      <c r="G805" s="159">
        <f t="shared" si="36"/>
        <v>1998</v>
      </c>
      <c r="H805" s="155">
        <v>66</v>
      </c>
    </row>
    <row r="806" spans="1:8">
      <c r="A806" s="126">
        <v>822</v>
      </c>
      <c r="B806" s="59"/>
      <c r="C806" s="65">
        <f t="shared" si="38"/>
        <v>75.63</v>
      </c>
      <c r="D806" s="124"/>
      <c r="E806" s="155">
        <v>12590</v>
      </c>
      <c r="F806" s="146">
        <f t="shared" si="37"/>
        <v>2781</v>
      </c>
      <c r="G806" s="159">
        <f t="shared" si="36"/>
        <v>1998</v>
      </c>
      <c r="H806" s="155">
        <v>66</v>
      </c>
    </row>
    <row r="807" spans="1:8">
      <c r="A807" s="126">
        <v>823</v>
      </c>
      <c r="B807" s="59"/>
      <c r="C807" s="65">
        <f t="shared" si="38"/>
        <v>75.650000000000006</v>
      </c>
      <c r="D807" s="124"/>
      <c r="E807" s="155">
        <v>12590</v>
      </c>
      <c r="F807" s="146">
        <f t="shared" si="37"/>
        <v>2780</v>
      </c>
      <c r="G807" s="159">
        <f t="shared" si="36"/>
        <v>1997</v>
      </c>
      <c r="H807" s="155">
        <v>66</v>
      </c>
    </row>
    <row r="808" spans="1:8">
      <c r="A808" s="126">
        <v>824</v>
      </c>
      <c r="B808" s="59"/>
      <c r="C808" s="65">
        <f t="shared" si="38"/>
        <v>75.67</v>
      </c>
      <c r="D808" s="124"/>
      <c r="E808" s="155">
        <v>12590</v>
      </c>
      <c r="F808" s="146">
        <f t="shared" si="37"/>
        <v>2779</v>
      </c>
      <c r="G808" s="159">
        <f t="shared" si="36"/>
        <v>1997</v>
      </c>
      <c r="H808" s="155">
        <v>66</v>
      </c>
    </row>
    <row r="809" spans="1:8">
      <c r="A809" s="126">
        <v>825</v>
      </c>
      <c r="B809" s="59"/>
      <c r="C809" s="65">
        <f t="shared" si="38"/>
        <v>75.69</v>
      </c>
      <c r="D809" s="124"/>
      <c r="E809" s="155">
        <v>12590</v>
      </c>
      <c r="F809" s="146">
        <f t="shared" si="37"/>
        <v>2778</v>
      </c>
      <c r="G809" s="159">
        <f t="shared" ref="G809:G872" si="39">ROUND(12*(1/C809*E809),0)</f>
        <v>1996</v>
      </c>
      <c r="H809" s="155">
        <v>66</v>
      </c>
    </row>
    <row r="810" spans="1:8">
      <c r="A810" s="126">
        <v>826</v>
      </c>
      <c r="B810" s="59"/>
      <c r="C810" s="65">
        <f t="shared" si="38"/>
        <v>75.709999999999994</v>
      </c>
      <c r="D810" s="124"/>
      <c r="E810" s="155">
        <v>12590</v>
      </c>
      <c r="F810" s="146">
        <f t="shared" si="37"/>
        <v>2778</v>
      </c>
      <c r="G810" s="159">
        <f t="shared" si="39"/>
        <v>1996</v>
      </c>
      <c r="H810" s="155">
        <v>66</v>
      </c>
    </row>
    <row r="811" spans="1:8">
      <c r="A811" s="126">
        <v>827</v>
      </c>
      <c r="B811" s="59"/>
      <c r="C811" s="65">
        <f t="shared" si="38"/>
        <v>75.73</v>
      </c>
      <c r="D811" s="124"/>
      <c r="E811" s="155">
        <v>12590</v>
      </c>
      <c r="F811" s="146">
        <f t="shared" si="37"/>
        <v>2777</v>
      </c>
      <c r="G811" s="159">
        <f t="shared" si="39"/>
        <v>1995</v>
      </c>
      <c r="H811" s="155">
        <v>66</v>
      </c>
    </row>
    <row r="812" spans="1:8">
      <c r="A812" s="126">
        <v>828</v>
      </c>
      <c r="B812" s="59"/>
      <c r="C812" s="65">
        <f t="shared" si="38"/>
        <v>75.75</v>
      </c>
      <c r="D812" s="124"/>
      <c r="E812" s="155">
        <v>12590</v>
      </c>
      <c r="F812" s="146">
        <f t="shared" si="37"/>
        <v>2776</v>
      </c>
      <c r="G812" s="159">
        <f t="shared" si="39"/>
        <v>1994</v>
      </c>
      <c r="H812" s="155">
        <v>66</v>
      </c>
    </row>
    <row r="813" spans="1:8">
      <c r="A813" s="126">
        <v>829</v>
      </c>
      <c r="B813" s="59"/>
      <c r="C813" s="65">
        <f t="shared" si="38"/>
        <v>75.77</v>
      </c>
      <c r="D813" s="124"/>
      <c r="E813" s="155">
        <v>12590</v>
      </c>
      <c r="F813" s="146">
        <f t="shared" si="37"/>
        <v>2776</v>
      </c>
      <c r="G813" s="159">
        <f t="shared" si="39"/>
        <v>1994</v>
      </c>
      <c r="H813" s="155">
        <v>66</v>
      </c>
    </row>
    <row r="814" spans="1:8">
      <c r="A814" s="126">
        <v>830</v>
      </c>
      <c r="B814" s="59"/>
      <c r="C814" s="65">
        <f t="shared" si="38"/>
        <v>75.790000000000006</v>
      </c>
      <c r="D814" s="124"/>
      <c r="E814" s="155">
        <v>12590</v>
      </c>
      <c r="F814" s="146">
        <f t="shared" si="37"/>
        <v>2775</v>
      </c>
      <c r="G814" s="159">
        <f t="shared" si="39"/>
        <v>1993</v>
      </c>
      <c r="H814" s="155">
        <v>66</v>
      </c>
    </row>
    <row r="815" spans="1:8">
      <c r="A815" s="126">
        <v>831</v>
      </c>
      <c r="B815" s="59"/>
      <c r="C815" s="65">
        <f t="shared" si="38"/>
        <v>75.81</v>
      </c>
      <c r="D815" s="124"/>
      <c r="E815" s="155">
        <v>12590</v>
      </c>
      <c r="F815" s="146">
        <f t="shared" si="37"/>
        <v>2774</v>
      </c>
      <c r="G815" s="159">
        <f t="shared" si="39"/>
        <v>1993</v>
      </c>
      <c r="H815" s="155">
        <v>66</v>
      </c>
    </row>
    <row r="816" spans="1:8">
      <c r="A816" s="126">
        <v>832</v>
      </c>
      <c r="B816" s="59"/>
      <c r="C816" s="65">
        <f t="shared" si="38"/>
        <v>75.83</v>
      </c>
      <c r="D816" s="124"/>
      <c r="E816" s="155">
        <v>12590</v>
      </c>
      <c r="F816" s="146">
        <f t="shared" si="37"/>
        <v>2773</v>
      </c>
      <c r="G816" s="159">
        <f t="shared" si="39"/>
        <v>1992</v>
      </c>
      <c r="H816" s="155">
        <v>66</v>
      </c>
    </row>
    <row r="817" spans="1:8">
      <c r="A817" s="126">
        <v>833</v>
      </c>
      <c r="B817" s="59"/>
      <c r="C817" s="65">
        <f t="shared" si="38"/>
        <v>75.849999999999994</v>
      </c>
      <c r="D817" s="124"/>
      <c r="E817" s="155">
        <v>12590</v>
      </c>
      <c r="F817" s="146">
        <f t="shared" si="37"/>
        <v>2773</v>
      </c>
      <c r="G817" s="159">
        <f t="shared" si="39"/>
        <v>1992</v>
      </c>
      <c r="H817" s="155">
        <v>66</v>
      </c>
    </row>
    <row r="818" spans="1:8">
      <c r="A818" s="126">
        <v>834</v>
      </c>
      <c r="B818" s="59"/>
      <c r="C818" s="65">
        <f t="shared" si="38"/>
        <v>75.87</v>
      </c>
      <c r="D818" s="124"/>
      <c r="E818" s="155">
        <v>12590</v>
      </c>
      <c r="F818" s="146">
        <f t="shared" si="37"/>
        <v>2772</v>
      </c>
      <c r="G818" s="159">
        <f t="shared" si="39"/>
        <v>1991</v>
      </c>
      <c r="H818" s="155">
        <v>66</v>
      </c>
    </row>
    <row r="819" spans="1:8">
      <c r="A819" s="126">
        <v>835</v>
      </c>
      <c r="B819" s="59"/>
      <c r="C819" s="65">
        <f t="shared" si="38"/>
        <v>75.89</v>
      </c>
      <c r="D819" s="124"/>
      <c r="E819" s="155">
        <v>12590</v>
      </c>
      <c r="F819" s="146">
        <f t="shared" si="37"/>
        <v>2771</v>
      </c>
      <c r="G819" s="159">
        <f t="shared" si="39"/>
        <v>1991</v>
      </c>
      <c r="H819" s="155">
        <v>66</v>
      </c>
    </row>
    <row r="820" spans="1:8">
      <c r="A820" s="126">
        <v>836</v>
      </c>
      <c r="B820" s="59"/>
      <c r="C820" s="65">
        <f t="shared" si="38"/>
        <v>75.91</v>
      </c>
      <c r="D820" s="124"/>
      <c r="E820" s="155">
        <v>12590</v>
      </c>
      <c r="F820" s="146">
        <f t="shared" si="37"/>
        <v>2771</v>
      </c>
      <c r="G820" s="159">
        <f t="shared" si="39"/>
        <v>1990</v>
      </c>
      <c r="H820" s="155">
        <v>66</v>
      </c>
    </row>
    <row r="821" spans="1:8">
      <c r="A821" s="126">
        <v>837</v>
      </c>
      <c r="B821" s="59"/>
      <c r="C821" s="65">
        <f t="shared" si="38"/>
        <v>75.930000000000007</v>
      </c>
      <c r="D821" s="124"/>
      <c r="E821" s="155">
        <v>12590</v>
      </c>
      <c r="F821" s="146">
        <f t="shared" si="37"/>
        <v>2770</v>
      </c>
      <c r="G821" s="159">
        <f t="shared" si="39"/>
        <v>1990</v>
      </c>
      <c r="H821" s="155">
        <v>66</v>
      </c>
    </row>
    <row r="822" spans="1:8">
      <c r="A822" s="126">
        <v>838</v>
      </c>
      <c r="B822" s="59"/>
      <c r="C822" s="65">
        <f t="shared" si="38"/>
        <v>75.95</v>
      </c>
      <c r="D822" s="124"/>
      <c r="E822" s="155">
        <v>12590</v>
      </c>
      <c r="F822" s="146">
        <f t="shared" si="37"/>
        <v>2769</v>
      </c>
      <c r="G822" s="159">
        <f t="shared" si="39"/>
        <v>1989</v>
      </c>
      <c r="H822" s="155">
        <v>66</v>
      </c>
    </row>
    <row r="823" spans="1:8">
      <c r="A823" s="126">
        <v>839</v>
      </c>
      <c r="B823" s="59"/>
      <c r="C823" s="65">
        <f t="shared" si="38"/>
        <v>75.97</v>
      </c>
      <c r="D823" s="124"/>
      <c r="E823" s="155">
        <v>12590</v>
      </c>
      <c r="F823" s="146">
        <f t="shared" si="37"/>
        <v>2768</v>
      </c>
      <c r="G823" s="159">
        <f t="shared" si="39"/>
        <v>1989</v>
      </c>
      <c r="H823" s="155">
        <v>66</v>
      </c>
    </row>
    <row r="824" spans="1:8">
      <c r="A824" s="126">
        <v>840</v>
      </c>
      <c r="B824" s="59"/>
      <c r="C824" s="65">
        <f t="shared" si="38"/>
        <v>75.989999999999995</v>
      </c>
      <c r="D824" s="124"/>
      <c r="E824" s="155">
        <v>12590</v>
      </c>
      <c r="F824" s="146">
        <f t="shared" si="37"/>
        <v>2768</v>
      </c>
      <c r="G824" s="159">
        <f t="shared" si="39"/>
        <v>1988</v>
      </c>
      <c r="H824" s="155">
        <v>66</v>
      </c>
    </row>
    <row r="825" spans="1:8">
      <c r="A825" s="126">
        <v>841</v>
      </c>
      <c r="B825" s="59"/>
      <c r="C825" s="65">
        <f t="shared" si="38"/>
        <v>76.010000000000005</v>
      </c>
      <c r="D825" s="124"/>
      <c r="E825" s="155">
        <v>12590</v>
      </c>
      <c r="F825" s="146">
        <f t="shared" si="37"/>
        <v>2767</v>
      </c>
      <c r="G825" s="159">
        <f t="shared" si="39"/>
        <v>1988</v>
      </c>
      <c r="H825" s="155">
        <v>66</v>
      </c>
    </row>
    <row r="826" spans="1:8">
      <c r="A826" s="126">
        <v>842</v>
      </c>
      <c r="B826" s="59"/>
      <c r="C826" s="65">
        <f t="shared" si="38"/>
        <v>76.03</v>
      </c>
      <c r="D826" s="124"/>
      <c r="E826" s="155">
        <v>12590</v>
      </c>
      <c r="F826" s="146">
        <f t="shared" si="37"/>
        <v>2766</v>
      </c>
      <c r="G826" s="159">
        <f t="shared" si="39"/>
        <v>1987</v>
      </c>
      <c r="H826" s="155">
        <v>66</v>
      </c>
    </row>
    <row r="827" spans="1:8">
      <c r="A827" s="126">
        <v>843</v>
      </c>
      <c r="B827" s="59"/>
      <c r="C827" s="65">
        <f t="shared" si="38"/>
        <v>76.05</v>
      </c>
      <c r="D827" s="124"/>
      <c r="E827" s="155">
        <v>12590</v>
      </c>
      <c r="F827" s="146">
        <f t="shared" si="37"/>
        <v>2766</v>
      </c>
      <c r="G827" s="159">
        <f t="shared" si="39"/>
        <v>1987</v>
      </c>
      <c r="H827" s="155">
        <v>66</v>
      </c>
    </row>
    <row r="828" spans="1:8">
      <c r="A828" s="126">
        <v>844</v>
      </c>
      <c r="B828" s="59"/>
      <c r="C828" s="65">
        <f t="shared" si="38"/>
        <v>76.069999999999993</v>
      </c>
      <c r="D828" s="124"/>
      <c r="E828" s="155">
        <v>12590</v>
      </c>
      <c r="F828" s="146">
        <f t="shared" si="37"/>
        <v>2765</v>
      </c>
      <c r="G828" s="159">
        <f t="shared" si="39"/>
        <v>1986</v>
      </c>
      <c r="H828" s="155">
        <v>66</v>
      </c>
    </row>
    <row r="829" spans="1:8">
      <c r="A829" s="126">
        <v>845</v>
      </c>
      <c r="B829" s="59"/>
      <c r="C829" s="65">
        <f t="shared" si="38"/>
        <v>76.09</v>
      </c>
      <c r="D829" s="124"/>
      <c r="E829" s="155">
        <v>12590</v>
      </c>
      <c r="F829" s="146">
        <f t="shared" si="37"/>
        <v>2764</v>
      </c>
      <c r="G829" s="159">
        <f t="shared" si="39"/>
        <v>1986</v>
      </c>
      <c r="H829" s="155">
        <v>66</v>
      </c>
    </row>
    <row r="830" spans="1:8">
      <c r="A830" s="126">
        <v>846</v>
      </c>
      <c r="B830" s="59"/>
      <c r="C830" s="65">
        <f t="shared" si="38"/>
        <v>76.099999999999994</v>
      </c>
      <c r="D830" s="124"/>
      <c r="E830" s="155">
        <v>12590</v>
      </c>
      <c r="F830" s="146">
        <f t="shared" si="37"/>
        <v>2764</v>
      </c>
      <c r="G830" s="159">
        <f t="shared" si="39"/>
        <v>1985</v>
      </c>
      <c r="H830" s="155">
        <v>66</v>
      </c>
    </row>
    <row r="831" spans="1:8">
      <c r="A831" s="126">
        <v>847</v>
      </c>
      <c r="B831" s="59"/>
      <c r="C831" s="65">
        <f t="shared" si="38"/>
        <v>76.12</v>
      </c>
      <c r="D831" s="124"/>
      <c r="E831" s="155">
        <v>12590</v>
      </c>
      <c r="F831" s="146">
        <f t="shared" si="37"/>
        <v>2763</v>
      </c>
      <c r="G831" s="159">
        <f t="shared" si="39"/>
        <v>1985</v>
      </c>
      <c r="H831" s="155">
        <v>66</v>
      </c>
    </row>
    <row r="832" spans="1:8">
      <c r="A832" s="126">
        <v>848</v>
      </c>
      <c r="B832" s="59"/>
      <c r="C832" s="65">
        <f t="shared" si="38"/>
        <v>76.14</v>
      </c>
      <c r="D832" s="124"/>
      <c r="E832" s="155">
        <v>12590</v>
      </c>
      <c r="F832" s="146">
        <f t="shared" si="37"/>
        <v>2762</v>
      </c>
      <c r="G832" s="159">
        <f t="shared" si="39"/>
        <v>1984</v>
      </c>
      <c r="H832" s="155">
        <v>66</v>
      </c>
    </row>
    <row r="833" spans="1:8">
      <c r="A833" s="126">
        <v>849</v>
      </c>
      <c r="B833" s="59"/>
      <c r="C833" s="65">
        <f t="shared" si="38"/>
        <v>76.16</v>
      </c>
      <c r="D833" s="124"/>
      <c r="E833" s="155">
        <v>12590</v>
      </c>
      <c r="F833" s="146">
        <f t="shared" si="37"/>
        <v>2762</v>
      </c>
      <c r="G833" s="159">
        <f t="shared" si="39"/>
        <v>1984</v>
      </c>
      <c r="H833" s="155">
        <v>66</v>
      </c>
    </row>
    <row r="834" spans="1:8">
      <c r="A834" s="126">
        <v>850</v>
      </c>
      <c r="B834" s="59"/>
      <c r="C834" s="65">
        <f t="shared" si="38"/>
        <v>76.180000000000007</v>
      </c>
      <c r="D834" s="124"/>
      <c r="E834" s="155">
        <v>12590</v>
      </c>
      <c r="F834" s="146">
        <f t="shared" si="37"/>
        <v>2761</v>
      </c>
      <c r="G834" s="159">
        <f t="shared" si="39"/>
        <v>1983</v>
      </c>
      <c r="H834" s="155">
        <v>66</v>
      </c>
    </row>
    <row r="835" spans="1:8">
      <c r="A835" s="126">
        <v>851</v>
      </c>
      <c r="B835" s="59"/>
      <c r="C835" s="65">
        <f t="shared" si="38"/>
        <v>76.2</v>
      </c>
      <c r="D835" s="124"/>
      <c r="E835" s="155">
        <v>12590</v>
      </c>
      <c r="F835" s="146">
        <f t="shared" si="37"/>
        <v>2760</v>
      </c>
      <c r="G835" s="159">
        <f t="shared" si="39"/>
        <v>1983</v>
      </c>
      <c r="H835" s="155">
        <v>66</v>
      </c>
    </row>
    <row r="836" spans="1:8">
      <c r="A836" s="126">
        <v>852</v>
      </c>
      <c r="B836" s="59"/>
      <c r="C836" s="65">
        <f t="shared" si="38"/>
        <v>76.22</v>
      </c>
      <c r="D836" s="124"/>
      <c r="E836" s="155">
        <v>12590</v>
      </c>
      <c r="F836" s="146">
        <f t="shared" si="37"/>
        <v>2760</v>
      </c>
      <c r="G836" s="159">
        <f t="shared" si="39"/>
        <v>1982</v>
      </c>
      <c r="H836" s="155">
        <v>66</v>
      </c>
    </row>
    <row r="837" spans="1:8">
      <c r="A837" s="126">
        <v>853</v>
      </c>
      <c r="B837" s="59"/>
      <c r="C837" s="65">
        <f t="shared" si="38"/>
        <v>76.239999999999995</v>
      </c>
      <c r="D837" s="124"/>
      <c r="E837" s="155">
        <v>12590</v>
      </c>
      <c r="F837" s="146">
        <f t="shared" si="37"/>
        <v>2759</v>
      </c>
      <c r="G837" s="159">
        <f t="shared" si="39"/>
        <v>1982</v>
      </c>
      <c r="H837" s="155">
        <v>66</v>
      </c>
    </row>
    <row r="838" spans="1:8">
      <c r="A838" s="126">
        <v>854</v>
      </c>
      <c r="B838" s="59"/>
      <c r="C838" s="65">
        <f t="shared" si="38"/>
        <v>76.260000000000005</v>
      </c>
      <c r="D838" s="124"/>
      <c r="E838" s="155">
        <v>12590</v>
      </c>
      <c r="F838" s="146">
        <f t="shared" si="37"/>
        <v>2758</v>
      </c>
      <c r="G838" s="159">
        <f t="shared" si="39"/>
        <v>1981</v>
      </c>
      <c r="H838" s="155">
        <v>66</v>
      </c>
    </row>
    <row r="839" spans="1:8">
      <c r="A839" s="126">
        <v>855</v>
      </c>
      <c r="B839" s="59"/>
      <c r="C839" s="65">
        <f t="shared" si="38"/>
        <v>76.28</v>
      </c>
      <c r="D839" s="124"/>
      <c r="E839" s="155">
        <v>12590</v>
      </c>
      <c r="F839" s="146">
        <f t="shared" si="37"/>
        <v>2757</v>
      </c>
      <c r="G839" s="159">
        <f t="shared" si="39"/>
        <v>1981</v>
      </c>
      <c r="H839" s="155">
        <v>66</v>
      </c>
    </row>
    <row r="840" spans="1:8">
      <c r="A840" s="126">
        <v>856</v>
      </c>
      <c r="B840" s="59"/>
      <c r="C840" s="65">
        <f t="shared" si="38"/>
        <v>76.3</v>
      </c>
      <c r="D840" s="124"/>
      <c r="E840" s="155">
        <v>12590</v>
      </c>
      <c r="F840" s="146">
        <f t="shared" si="37"/>
        <v>2757</v>
      </c>
      <c r="G840" s="159">
        <f t="shared" si="39"/>
        <v>1980</v>
      </c>
      <c r="H840" s="155">
        <v>66</v>
      </c>
    </row>
    <row r="841" spans="1:8">
      <c r="A841" s="126">
        <v>857</v>
      </c>
      <c r="B841" s="59"/>
      <c r="C841" s="65">
        <f t="shared" si="38"/>
        <v>76.319999999999993</v>
      </c>
      <c r="D841" s="124"/>
      <c r="E841" s="155">
        <v>12590</v>
      </c>
      <c r="F841" s="146">
        <f t="shared" si="37"/>
        <v>2756</v>
      </c>
      <c r="G841" s="159">
        <f t="shared" si="39"/>
        <v>1980</v>
      </c>
      <c r="H841" s="155">
        <v>66</v>
      </c>
    </row>
    <row r="842" spans="1:8">
      <c r="A842" s="126">
        <v>858</v>
      </c>
      <c r="B842" s="59"/>
      <c r="C842" s="65">
        <f t="shared" si="38"/>
        <v>76.34</v>
      </c>
      <c r="D842" s="124"/>
      <c r="E842" s="155">
        <v>12590</v>
      </c>
      <c r="F842" s="146">
        <f t="shared" si="37"/>
        <v>2755</v>
      </c>
      <c r="G842" s="159">
        <f t="shared" si="39"/>
        <v>1979</v>
      </c>
      <c r="H842" s="155">
        <v>66</v>
      </c>
    </row>
    <row r="843" spans="1:8">
      <c r="A843" s="126">
        <v>859</v>
      </c>
      <c r="B843" s="59"/>
      <c r="C843" s="65">
        <f t="shared" si="38"/>
        <v>76.36</v>
      </c>
      <c r="D843" s="124"/>
      <c r="E843" s="155">
        <v>12590</v>
      </c>
      <c r="F843" s="146">
        <f t="shared" si="37"/>
        <v>2755</v>
      </c>
      <c r="G843" s="159">
        <f t="shared" si="39"/>
        <v>1979</v>
      </c>
      <c r="H843" s="155">
        <v>66</v>
      </c>
    </row>
    <row r="844" spans="1:8">
      <c r="A844" s="126">
        <v>860</v>
      </c>
      <c r="B844" s="59"/>
      <c r="C844" s="65">
        <f t="shared" si="38"/>
        <v>76.38</v>
      </c>
      <c r="D844" s="124"/>
      <c r="E844" s="155">
        <v>12590</v>
      </c>
      <c r="F844" s="146">
        <f t="shared" si="37"/>
        <v>2754</v>
      </c>
      <c r="G844" s="159">
        <f t="shared" si="39"/>
        <v>1978</v>
      </c>
      <c r="H844" s="155">
        <v>66</v>
      </c>
    </row>
    <row r="845" spans="1:8">
      <c r="A845" s="126">
        <v>861</v>
      </c>
      <c r="B845" s="59"/>
      <c r="C845" s="65">
        <f t="shared" si="38"/>
        <v>76.400000000000006</v>
      </c>
      <c r="D845" s="124"/>
      <c r="E845" s="155">
        <v>12590</v>
      </c>
      <c r="F845" s="146">
        <f t="shared" si="37"/>
        <v>2753</v>
      </c>
      <c r="G845" s="159">
        <f t="shared" si="39"/>
        <v>1977</v>
      </c>
      <c r="H845" s="155">
        <v>66</v>
      </c>
    </row>
    <row r="846" spans="1:8">
      <c r="A846" s="126">
        <v>862</v>
      </c>
      <c r="B846" s="59"/>
      <c r="C846" s="65">
        <f t="shared" si="38"/>
        <v>76.42</v>
      </c>
      <c r="D846" s="124"/>
      <c r="E846" s="155">
        <v>12590</v>
      </c>
      <c r="F846" s="146">
        <f t="shared" ref="F846:F909" si="40">ROUND(12*1.3589*(1/C846*E846)+H846,0)</f>
        <v>2753</v>
      </c>
      <c r="G846" s="159">
        <f t="shared" si="39"/>
        <v>1977</v>
      </c>
      <c r="H846" s="155">
        <v>66</v>
      </c>
    </row>
    <row r="847" spans="1:8">
      <c r="A847" s="126">
        <v>863</v>
      </c>
      <c r="B847" s="59"/>
      <c r="C847" s="65">
        <f t="shared" ref="C847:C910" si="41">ROUND(10.899*LN(A847)+A847/150-3,2)</f>
        <v>76.44</v>
      </c>
      <c r="D847" s="124"/>
      <c r="E847" s="155">
        <v>12590</v>
      </c>
      <c r="F847" s="146">
        <f t="shared" si="40"/>
        <v>2752</v>
      </c>
      <c r="G847" s="159">
        <f t="shared" si="39"/>
        <v>1976</v>
      </c>
      <c r="H847" s="155">
        <v>66</v>
      </c>
    </row>
    <row r="848" spans="1:8">
      <c r="A848" s="126">
        <v>864</v>
      </c>
      <c r="B848" s="59"/>
      <c r="C848" s="65">
        <f t="shared" si="41"/>
        <v>76.45</v>
      </c>
      <c r="D848" s="124"/>
      <c r="E848" s="155">
        <v>12590</v>
      </c>
      <c r="F848" s="146">
        <f t="shared" si="40"/>
        <v>2751</v>
      </c>
      <c r="G848" s="159">
        <f t="shared" si="39"/>
        <v>1976</v>
      </c>
      <c r="H848" s="155">
        <v>66</v>
      </c>
    </row>
    <row r="849" spans="1:8">
      <c r="A849" s="126">
        <v>865</v>
      </c>
      <c r="B849" s="59"/>
      <c r="C849" s="65">
        <f t="shared" si="41"/>
        <v>76.47</v>
      </c>
      <c r="D849" s="124"/>
      <c r="E849" s="155">
        <v>12590</v>
      </c>
      <c r="F849" s="146">
        <f t="shared" si="40"/>
        <v>2751</v>
      </c>
      <c r="G849" s="159">
        <f t="shared" si="39"/>
        <v>1976</v>
      </c>
      <c r="H849" s="155">
        <v>66</v>
      </c>
    </row>
    <row r="850" spans="1:8">
      <c r="A850" s="126">
        <v>866</v>
      </c>
      <c r="B850" s="59"/>
      <c r="C850" s="65">
        <f t="shared" si="41"/>
        <v>76.489999999999995</v>
      </c>
      <c r="D850" s="124"/>
      <c r="E850" s="155">
        <v>12590</v>
      </c>
      <c r="F850" s="146">
        <f t="shared" si="40"/>
        <v>2750</v>
      </c>
      <c r="G850" s="159">
        <f t="shared" si="39"/>
        <v>1975</v>
      </c>
      <c r="H850" s="155">
        <v>66</v>
      </c>
    </row>
    <row r="851" spans="1:8">
      <c r="A851" s="126">
        <v>867</v>
      </c>
      <c r="B851" s="59"/>
      <c r="C851" s="65">
        <f t="shared" si="41"/>
        <v>76.510000000000005</v>
      </c>
      <c r="D851" s="124"/>
      <c r="E851" s="155">
        <v>12590</v>
      </c>
      <c r="F851" s="146">
        <f t="shared" si="40"/>
        <v>2749</v>
      </c>
      <c r="G851" s="159">
        <f t="shared" si="39"/>
        <v>1975</v>
      </c>
      <c r="H851" s="155">
        <v>66</v>
      </c>
    </row>
    <row r="852" spans="1:8">
      <c r="A852" s="126">
        <v>868</v>
      </c>
      <c r="B852" s="59"/>
      <c r="C852" s="65">
        <f t="shared" si="41"/>
        <v>76.53</v>
      </c>
      <c r="D852" s="124"/>
      <c r="E852" s="155">
        <v>12590</v>
      </c>
      <c r="F852" s="146">
        <f t="shared" si="40"/>
        <v>2749</v>
      </c>
      <c r="G852" s="159">
        <f t="shared" si="39"/>
        <v>1974</v>
      </c>
      <c r="H852" s="155">
        <v>66</v>
      </c>
    </row>
    <row r="853" spans="1:8">
      <c r="A853" s="126">
        <v>869</v>
      </c>
      <c r="B853" s="59"/>
      <c r="C853" s="65">
        <f t="shared" si="41"/>
        <v>76.55</v>
      </c>
      <c r="D853" s="124"/>
      <c r="E853" s="155">
        <v>12590</v>
      </c>
      <c r="F853" s="146">
        <f t="shared" si="40"/>
        <v>2748</v>
      </c>
      <c r="G853" s="159">
        <f t="shared" si="39"/>
        <v>1974</v>
      </c>
      <c r="H853" s="155">
        <v>66</v>
      </c>
    </row>
    <row r="854" spans="1:8">
      <c r="A854" s="126">
        <v>870</v>
      </c>
      <c r="B854" s="59"/>
      <c r="C854" s="65">
        <f t="shared" si="41"/>
        <v>76.569999999999993</v>
      </c>
      <c r="D854" s="124"/>
      <c r="E854" s="155">
        <v>12590</v>
      </c>
      <c r="F854" s="146">
        <f t="shared" si="40"/>
        <v>2747</v>
      </c>
      <c r="G854" s="159">
        <f t="shared" si="39"/>
        <v>1973</v>
      </c>
      <c r="H854" s="155">
        <v>66</v>
      </c>
    </row>
    <row r="855" spans="1:8">
      <c r="A855" s="126">
        <v>871</v>
      </c>
      <c r="B855" s="59"/>
      <c r="C855" s="65">
        <f t="shared" si="41"/>
        <v>76.59</v>
      </c>
      <c r="D855" s="124"/>
      <c r="E855" s="155">
        <v>12590</v>
      </c>
      <c r="F855" s="146">
        <f t="shared" si="40"/>
        <v>2747</v>
      </c>
      <c r="G855" s="159">
        <f t="shared" si="39"/>
        <v>1973</v>
      </c>
      <c r="H855" s="155">
        <v>66</v>
      </c>
    </row>
    <row r="856" spans="1:8">
      <c r="A856" s="126">
        <v>872</v>
      </c>
      <c r="B856" s="59"/>
      <c r="C856" s="65">
        <f t="shared" si="41"/>
        <v>76.61</v>
      </c>
      <c r="D856" s="124"/>
      <c r="E856" s="155">
        <v>12590</v>
      </c>
      <c r="F856" s="146">
        <f t="shared" si="40"/>
        <v>2746</v>
      </c>
      <c r="G856" s="159">
        <f t="shared" si="39"/>
        <v>1972</v>
      </c>
      <c r="H856" s="155">
        <v>66</v>
      </c>
    </row>
    <row r="857" spans="1:8">
      <c r="A857" s="126">
        <v>873</v>
      </c>
      <c r="B857" s="59"/>
      <c r="C857" s="65">
        <f t="shared" si="41"/>
        <v>76.63</v>
      </c>
      <c r="D857" s="124"/>
      <c r="E857" s="155">
        <v>12590</v>
      </c>
      <c r="F857" s="146">
        <f t="shared" si="40"/>
        <v>2745</v>
      </c>
      <c r="G857" s="159">
        <f t="shared" si="39"/>
        <v>1972</v>
      </c>
      <c r="H857" s="155">
        <v>66</v>
      </c>
    </row>
    <row r="858" spans="1:8">
      <c r="A858" s="126">
        <v>874</v>
      </c>
      <c r="B858" s="59"/>
      <c r="C858" s="65">
        <f t="shared" si="41"/>
        <v>76.650000000000006</v>
      </c>
      <c r="D858" s="124"/>
      <c r="E858" s="155">
        <v>12590</v>
      </c>
      <c r="F858" s="146">
        <f t="shared" si="40"/>
        <v>2744</v>
      </c>
      <c r="G858" s="159">
        <f t="shared" si="39"/>
        <v>1971</v>
      </c>
      <c r="H858" s="155">
        <v>66</v>
      </c>
    </row>
    <row r="859" spans="1:8">
      <c r="A859" s="126">
        <v>875</v>
      </c>
      <c r="B859" s="59"/>
      <c r="C859" s="65">
        <f t="shared" si="41"/>
        <v>76.67</v>
      </c>
      <c r="D859" s="124"/>
      <c r="E859" s="155">
        <v>12590</v>
      </c>
      <c r="F859" s="146">
        <f t="shared" si="40"/>
        <v>2744</v>
      </c>
      <c r="G859" s="159">
        <f t="shared" si="39"/>
        <v>1971</v>
      </c>
      <c r="H859" s="155">
        <v>66</v>
      </c>
    </row>
    <row r="860" spans="1:8">
      <c r="A860" s="126">
        <v>876</v>
      </c>
      <c r="B860" s="59"/>
      <c r="C860" s="65">
        <f t="shared" si="41"/>
        <v>76.680000000000007</v>
      </c>
      <c r="D860" s="124"/>
      <c r="E860" s="155">
        <v>12590</v>
      </c>
      <c r="F860" s="146">
        <f t="shared" si="40"/>
        <v>2743</v>
      </c>
      <c r="G860" s="159">
        <f t="shared" si="39"/>
        <v>1970</v>
      </c>
      <c r="H860" s="155">
        <v>66</v>
      </c>
    </row>
    <row r="861" spans="1:8">
      <c r="A861" s="126">
        <v>877</v>
      </c>
      <c r="B861" s="59"/>
      <c r="C861" s="65">
        <f t="shared" si="41"/>
        <v>76.7</v>
      </c>
      <c r="D861" s="124"/>
      <c r="E861" s="155">
        <v>12590</v>
      </c>
      <c r="F861" s="146">
        <f t="shared" si="40"/>
        <v>2743</v>
      </c>
      <c r="G861" s="159">
        <f t="shared" si="39"/>
        <v>1970</v>
      </c>
      <c r="H861" s="155">
        <v>66</v>
      </c>
    </row>
    <row r="862" spans="1:8">
      <c r="A862" s="126">
        <v>878</v>
      </c>
      <c r="B862" s="59"/>
      <c r="C862" s="65">
        <f t="shared" si="41"/>
        <v>76.72</v>
      </c>
      <c r="D862" s="124"/>
      <c r="E862" s="155">
        <v>12590</v>
      </c>
      <c r="F862" s="146">
        <f t="shared" si="40"/>
        <v>2742</v>
      </c>
      <c r="G862" s="159">
        <f t="shared" si="39"/>
        <v>1969</v>
      </c>
      <c r="H862" s="155">
        <v>66</v>
      </c>
    </row>
    <row r="863" spans="1:8">
      <c r="A863" s="126">
        <v>879</v>
      </c>
      <c r="B863" s="59"/>
      <c r="C863" s="65">
        <f t="shared" si="41"/>
        <v>76.739999999999995</v>
      </c>
      <c r="D863" s="124"/>
      <c r="E863" s="155">
        <v>12590</v>
      </c>
      <c r="F863" s="146">
        <f t="shared" si="40"/>
        <v>2741</v>
      </c>
      <c r="G863" s="159">
        <f t="shared" si="39"/>
        <v>1969</v>
      </c>
      <c r="H863" s="155">
        <v>66</v>
      </c>
    </row>
    <row r="864" spans="1:8">
      <c r="A864" s="126">
        <v>880</v>
      </c>
      <c r="B864" s="59"/>
      <c r="C864" s="65">
        <f t="shared" si="41"/>
        <v>76.760000000000005</v>
      </c>
      <c r="D864" s="124"/>
      <c r="E864" s="155">
        <v>12590</v>
      </c>
      <c r="F864" s="146">
        <f t="shared" si="40"/>
        <v>2741</v>
      </c>
      <c r="G864" s="159">
        <f t="shared" si="39"/>
        <v>1968</v>
      </c>
      <c r="H864" s="155">
        <v>66</v>
      </c>
    </row>
    <row r="865" spans="1:8">
      <c r="A865" s="126">
        <v>881</v>
      </c>
      <c r="B865" s="59"/>
      <c r="C865" s="65">
        <f t="shared" si="41"/>
        <v>76.78</v>
      </c>
      <c r="D865" s="124"/>
      <c r="E865" s="155">
        <v>12590</v>
      </c>
      <c r="F865" s="146">
        <f t="shared" si="40"/>
        <v>2740</v>
      </c>
      <c r="G865" s="159">
        <f t="shared" si="39"/>
        <v>1968</v>
      </c>
      <c r="H865" s="155">
        <v>66</v>
      </c>
    </row>
    <row r="866" spans="1:8">
      <c r="A866" s="126">
        <v>882</v>
      </c>
      <c r="B866" s="59"/>
      <c r="C866" s="65">
        <f t="shared" si="41"/>
        <v>76.8</v>
      </c>
      <c r="D866" s="124"/>
      <c r="E866" s="155">
        <v>12590</v>
      </c>
      <c r="F866" s="146">
        <f t="shared" si="40"/>
        <v>2739</v>
      </c>
      <c r="G866" s="159">
        <f t="shared" si="39"/>
        <v>1967</v>
      </c>
      <c r="H866" s="155">
        <v>66</v>
      </c>
    </row>
    <row r="867" spans="1:8">
      <c r="A867" s="126">
        <v>883</v>
      </c>
      <c r="B867" s="59"/>
      <c r="C867" s="65">
        <f t="shared" si="41"/>
        <v>76.819999999999993</v>
      </c>
      <c r="D867" s="124"/>
      <c r="E867" s="155">
        <v>12590</v>
      </c>
      <c r="F867" s="146">
        <f t="shared" si="40"/>
        <v>2739</v>
      </c>
      <c r="G867" s="159">
        <f t="shared" si="39"/>
        <v>1967</v>
      </c>
      <c r="H867" s="155">
        <v>66</v>
      </c>
    </row>
    <row r="868" spans="1:8">
      <c r="A868" s="126">
        <v>884</v>
      </c>
      <c r="B868" s="59"/>
      <c r="C868" s="65">
        <f t="shared" si="41"/>
        <v>76.84</v>
      </c>
      <c r="D868" s="124"/>
      <c r="E868" s="155">
        <v>12590</v>
      </c>
      <c r="F868" s="146">
        <f t="shared" si="40"/>
        <v>2738</v>
      </c>
      <c r="G868" s="159">
        <f t="shared" si="39"/>
        <v>1966</v>
      </c>
      <c r="H868" s="155">
        <v>66</v>
      </c>
    </row>
    <row r="869" spans="1:8">
      <c r="A869" s="126">
        <v>885</v>
      </c>
      <c r="B869" s="59"/>
      <c r="C869" s="65">
        <f t="shared" si="41"/>
        <v>76.86</v>
      </c>
      <c r="D869" s="124"/>
      <c r="E869" s="155">
        <v>12590</v>
      </c>
      <c r="F869" s="146">
        <f t="shared" si="40"/>
        <v>2737</v>
      </c>
      <c r="G869" s="159">
        <f t="shared" si="39"/>
        <v>1966</v>
      </c>
      <c r="H869" s="155">
        <v>66</v>
      </c>
    </row>
    <row r="870" spans="1:8">
      <c r="A870" s="126">
        <v>886</v>
      </c>
      <c r="B870" s="59"/>
      <c r="C870" s="65">
        <f t="shared" si="41"/>
        <v>76.88</v>
      </c>
      <c r="D870" s="124"/>
      <c r="E870" s="155">
        <v>12590</v>
      </c>
      <c r="F870" s="146">
        <f t="shared" si="40"/>
        <v>2736</v>
      </c>
      <c r="G870" s="159">
        <f t="shared" si="39"/>
        <v>1965</v>
      </c>
      <c r="H870" s="155">
        <v>66</v>
      </c>
    </row>
    <row r="871" spans="1:8">
      <c r="A871" s="126">
        <v>887</v>
      </c>
      <c r="B871" s="59"/>
      <c r="C871" s="65">
        <f t="shared" si="41"/>
        <v>76.89</v>
      </c>
      <c r="D871" s="124"/>
      <c r="E871" s="155">
        <v>12590</v>
      </c>
      <c r="F871" s="146">
        <f t="shared" si="40"/>
        <v>2736</v>
      </c>
      <c r="G871" s="159">
        <f t="shared" si="39"/>
        <v>1965</v>
      </c>
      <c r="H871" s="155">
        <v>66</v>
      </c>
    </row>
    <row r="872" spans="1:8">
      <c r="A872" s="126">
        <v>888</v>
      </c>
      <c r="B872" s="59"/>
      <c r="C872" s="65">
        <f t="shared" si="41"/>
        <v>76.91</v>
      </c>
      <c r="D872" s="124"/>
      <c r="E872" s="155">
        <v>12590</v>
      </c>
      <c r="F872" s="146">
        <f t="shared" si="40"/>
        <v>2735</v>
      </c>
      <c r="G872" s="159">
        <f t="shared" si="39"/>
        <v>1964</v>
      </c>
      <c r="H872" s="155">
        <v>66</v>
      </c>
    </row>
    <row r="873" spans="1:8">
      <c r="A873" s="126">
        <v>889</v>
      </c>
      <c r="B873" s="59"/>
      <c r="C873" s="65">
        <f t="shared" si="41"/>
        <v>76.930000000000007</v>
      </c>
      <c r="D873" s="124"/>
      <c r="E873" s="155">
        <v>12590</v>
      </c>
      <c r="F873" s="146">
        <f t="shared" si="40"/>
        <v>2735</v>
      </c>
      <c r="G873" s="159">
        <f t="shared" ref="G873:G936" si="42">ROUND(12*(1/C873*E873),0)</f>
        <v>1964</v>
      </c>
      <c r="H873" s="155">
        <v>66</v>
      </c>
    </row>
    <row r="874" spans="1:8">
      <c r="A874" s="126">
        <v>890</v>
      </c>
      <c r="B874" s="59"/>
      <c r="C874" s="65">
        <f t="shared" si="41"/>
        <v>76.95</v>
      </c>
      <c r="D874" s="124"/>
      <c r="E874" s="155">
        <v>12590</v>
      </c>
      <c r="F874" s="146">
        <f t="shared" si="40"/>
        <v>2734</v>
      </c>
      <c r="G874" s="159">
        <f t="shared" si="42"/>
        <v>1963</v>
      </c>
      <c r="H874" s="155">
        <v>66</v>
      </c>
    </row>
    <row r="875" spans="1:8">
      <c r="A875" s="126">
        <v>891</v>
      </c>
      <c r="B875" s="59"/>
      <c r="C875" s="65">
        <f t="shared" si="41"/>
        <v>76.97</v>
      </c>
      <c r="D875" s="124"/>
      <c r="E875" s="155">
        <v>12590</v>
      </c>
      <c r="F875" s="146">
        <f t="shared" si="40"/>
        <v>2733</v>
      </c>
      <c r="G875" s="159">
        <f t="shared" si="42"/>
        <v>1963</v>
      </c>
      <c r="H875" s="155">
        <v>66</v>
      </c>
    </row>
    <row r="876" spans="1:8">
      <c r="A876" s="126">
        <v>892</v>
      </c>
      <c r="B876" s="59"/>
      <c r="C876" s="65">
        <f t="shared" si="41"/>
        <v>76.989999999999995</v>
      </c>
      <c r="D876" s="124"/>
      <c r="E876" s="155">
        <v>12590</v>
      </c>
      <c r="F876" s="146">
        <f t="shared" si="40"/>
        <v>2733</v>
      </c>
      <c r="G876" s="159">
        <f t="shared" si="42"/>
        <v>1962</v>
      </c>
      <c r="H876" s="155">
        <v>66</v>
      </c>
    </row>
    <row r="877" spans="1:8">
      <c r="A877" s="126">
        <v>893</v>
      </c>
      <c r="B877" s="59"/>
      <c r="C877" s="65">
        <f t="shared" si="41"/>
        <v>77.010000000000005</v>
      </c>
      <c r="D877" s="124"/>
      <c r="E877" s="155">
        <v>12590</v>
      </c>
      <c r="F877" s="146">
        <f t="shared" si="40"/>
        <v>2732</v>
      </c>
      <c r="G877" s="159">
        <f t="shared" si="42"/>
        <v>1962</v>
      </c>
      <c r="H877" s="155">
        <v>66</v>
      </c>
    </row>
    <row r="878" spans="1:8">
      <c r="A878" s="126">
        <v>894</v>
      </c>
      <c r="B878" s="59"/>
      <c r="C878" s="65">
        <f t="shared" si="41"/>
        <v>77.03</v>
      </c>
      <c r="D878" s="124"/>
      <c r="E878" s="155">
        <v>12590</v>
      </c>
      <c r="F878" s="146">
        <f t="shared" si="40"/>
        <v>2731</v>
      </c>
      <c r="G878" s="159">
        <f t="shared" si="42"/>
        <v>1961</v>
      </c>
      <c r="H878" s="155">
        <v>66</v>
      </c>
    </row>
    <row r="879" spans="1:8">
      <c r="A879" s="126">
        <v>895</v>
      </c>
      <c r="B879" s="59"/>
      <c r="C879" s="65">
        <f t="shared" si="41"/>
        <v>77.05</v>
      </c>
      <c r="D879" s="124"/>
      <c r="E879" s="155">
        <v>12590</v>
      </c>
      <c r="F879" s="146">
        <f t="shared" si="40"/>
        <v>2731</v>
      </c>
      <c r="G879" s="159">
        <f t="shared" si="42"/>
        <v>1961</v>
      </c>
      <c r="H879" s="155">
        <v>66</v>
      </c>
    </row>
    <row r="880" spans="1:8">
      <c r="A880" s="126">
        <v>896</v>
      </c>
      <c r="B880" s="59"/>
      <c r="C880" s="65">
        <f t="shared" si="41"/>
        <v>77.06</v>
      </c>
      <c r="D880" s="124"/>
      <c r="E880" s="155">
        <v>12590</v>
      </c>
      <c r="F880" s="146">
        <f t="shared" si="40"/>
        <v>2730</v>
      </c>
      <c r="G880" s="159">
        <f t="shared" si="42"/>
        <v>1961</v>
      </c>
      <c r="H880" s="155">
        <v>66</v>
      </c>
    </row>
    <row r="881" spans="1:8">
      <c r="A881" s="126">
        <v>897</v>
      </c>
      <c r="B881" s="59"/>
      <c r="C881" s="65">
        <f t="shared" si="41"/>
        <v>77.08</v>
      </c>
      <c r="D881" s="124"/>
      <c r="E881" s="155">
        <v>12590</v>
      </c>
      <c r="F881" s="146">
        <f t="shared" si="40"/>
        <v>2730</v>
      </c>
      <c r="G881" s="159">
        <f t="shared" si="42"/>
        <v>1960</v>
      </c>
      <c r="H881" s="155">
        <v>66</v>
      </c>
    </row>
    <row r="882" spans="1:8">
      <c r="A882" s="126">
        <v>898</v>
      </c>
      <c r="B882" s="59"/>
      <c r="C882" s="65">
        <f t="shared" si="41"/>
        <v>77.099999999999994</v>
      </c>
      <c r="D882" s="124"/>
      <c r="E882" s="155">
        <v>12590</v>
      </c>
      <c r="F882" s="146">
        <f t="shared" si="40"/>
        <v>2729</v>
      </c>
      <c r="G882" s="159">
        <f t="shared" si="42"/>
        <v>1960</v>
      </c>
      <c r="H882" s="155">
        <v>66</v>
      </c>
    </row>
    <row r="883" spans="1:8">
      <c r="A883" s="126">
        <v>899</v>
      </c>
      <c r="B883" s="59"/>
      <c r="C883" s="65">
        <f t="shared" si="41"/>
        <v>77.12</v>
      </c>
      <c r="D883" s="124"/>
      <c r="E883" s="155">
        <v>12590</v>
      </c>
      <c r="F883" s="146">
        <f t="shared" si="40"/>
        <v>2728</v>
      </c>
      <c r="G883" s="159">
        <f t="shared" si="42"/>
        <v>1959</v>
      </c>
      <c r="H883" s="155">
        <v>66</v>
      </c>
    </row>
    <row r="884" spans="1:8">
      <c r="A884" s="126">
        <v>900</v>
      </c>
      <c r="B884" s="59"/>
      <c r="C884" s="65">
        <f t="shared" si="41"/>
        <v>77.14</v>
      </c>
      <c r="D884" s="124"/>
      <c r="E884" s="155">
        <v>12590</v>
      </c>
      <c r="F884" s="146">
        <f t="shared" si="40"/>
        <v>2727</v>
      </c>
      <c r="G884" s="159">
        <f t="shared" si="42"/>
        <v>1959</v>
      </c>
      <c r="H884" s="155">
        <v>66</v>
      </c>
    </row>
    <row r="885" spans="1:8">
      <c r="A885" s="126">
        <v>901</v>
      </c>
      <c r="B885" s="59"/>
      <c r="C885" s="65">
        <f t="shared" si="41"/>
        <v>77.16</v>
      </c>
      <c r="D885" s="124"/>
      <c r="E885" s="155">
        <v>12590</v>
      </c>
      <c r="F885" s="146">
        <f t="shared" si="40"/>
        <v>2727</v>
      </c>
      <c r="G885" s="159">
        <f t="shared" si="42"/>
        <v>1958</v>
      </c>
      <c r="H885" s="155">
        <v>66</v>
      </c>
    </row>
    <row r="886" spans="1:8">
      <c r="A886" s="126">
        <v>902</v>
      </c>
      <c r="B886" s="59"/>
      <c r="C886" s="65">
        <f t="shared" si="41"/>
        <v>77.180000000000007</v>
      </c>
      <c r="D886" s="124"/>
      <c r="E886" s="155">
        <v>12590</v>
      </c>
      <c r="F886" s="146">
        <f t="shared" si="40"/>
        <v>2726</v>
      </c>
      <c r="G886" s="159">
        <f t="shared" si="42"/>
        <v>1958</v>
      </c>
      <c r="H886" s="155">
        <v>66</v>
      </c>
    </row>
    <row r="887" spans="1:8">
      <c r="A887" s="126">
        <v>903</v>
      </c>
      <c r="B887" s="59"/>
      <c r="C887" s="65">
        <f t="shared" si="41"/>
        <v>77.2</v>
      </c>
      <c r="D887" s="124"/>
      <c r="E887" s="155">
        <v>12590</v>
      </c>
      <c r="F887" s="146">
        <f t="shared" si="40"/>
        <v>2725</v>
      </c>
      <c r="G887" s="159">
        <f t="shared" si="42"/>
        <v>1957</v>
      </c>
      <c r="H887" s="155">
        <v>66</v>
      </c>
    </row>
    <row r="888" spans="1:8">
      <c r="A888" s="126">
        <v>904</v>
      </c>
      <c r="B888" s="59"/>
      <c r="C888" s="65">
        <f t="shared" si="41"/>
        <v>77.209999999999994</v>
      </c>
      <c r="D888" s="124"/>
      <c r="E888" s="155">
        <v>12590</v>
      </c>
      <c r="F888" s="146">
        <f t="shared" si="40"/>
        <v>2725</v>
      </c>
      <c r="G888" s="159">
        <f t="shared" si="42"/>
        <v>1957</v>
      </c>
      <c r="H888" s="155">
        <v>66</v>
      </c>
    </row>
    <row r="889" spans="1:8">
      <c r="A889" s="126">
        <v>905</v>
      </c>
      <c r="B889" s="59"/>
      <c r="C889" s="65">
        <f t="shared" si="41"/>
        <v>77.23</v>
      </c>
      <c r="D889" s="124"/>
      <c r="E889" s="155">
        <v>12590</v>
      </c>
      <c r="F889" s="146">
        <f t="shared" si="40"/>
        <v>2724</v>
      </c>
      <c r="G889" s="159">
        <f t="shared" si="42"/>
        <v>1956</v>
      </c>
      <c r="H889" s="155">
        <v>66</v>
      </c>
    </row>
    <row r="890" spans="1:8">
      <c r="A890" s="126">
        <v>906</v>
      </c>
      <c r="B890" s="59"/>
      <c r="C890" s="65">
        <f t="shared" si="41"/>
        <v>77.25</v>
      </c>
      <c r="D890" s="124"/>
      <c r="E890" s="155">
        <v>12590</v>
      </c>
      <c r="F890" s="146">
        <f t="shared" si="40"/>
        <v>2724</v>
      </c>
      <c r="G890" s="159">
        <f t="shared" si="42"/>
        <v>1956</v>
      </c>
      <c r="H890" s="155">
        <v>66</v>
      </c>
    </row>
    <row r="891" spans="1:8">
      <c r="A891" s="126">
        <v>907</v>
      </c>
      <c r="B891" s="59"/>
      <c r="C891" s="65">
        <f t="shared" si="41"/>
        <v>77.27</v>
      </c>
      <c r="D891" s="124"/>
      <c r="E891" s="155">
        <v>12590</v>
      </c>
      <c r="F891" s="146">
        <f t="shared" si="40"/>
        <v>2723</v>
      </c>
      <c r="G891" s="159">
        <f t="shared" si="42"/>
        <v>1955</v>
      </c>
      <c r="H891" s="155">
        <v>66</v>
      </c>
    </row>
    <row r="892" spans="1:8">
      <c r="A892" s="126">
        <v>908</v>
      </c>
      <c r="B892" s="59"/>
      <c r="C892" s="65">
        <f t="shared" si="41"/>
        <v>77.290000000000006</v>
      </c>
      <c r="D892" s="124"/>
      <c r="E892" s="155">
        <v>12590</v>
      </c>
      <c r="F892" s="146">
        <f t="shared" si="40"/>
        <v>2722</v>
      </c>
      <c r="G892" s="159">
        <f t="shared" si="42"/>
        <v>1955</v>
      </c>
      <c r="H892" s="155">
        <v>66</v>
      </c>
    </row>
    <row r="893" spans="1:8">
      <c r="A893" s="126">
        <v>909</v>
      </c>
      <c r="B893" s="59"/>
      <c r="C893" s="65">
        <f t="shared" si="41"/>
        <v>77.31</v>
      </c>
      <c r="D893" s="124"/>
      <c r="E893" s="155">
        <v>12590</v>
      </c>
      <c r="F893" s="146">
        <f t="shared" si="40"/>
        <v>2722</v>
      </c>
      <c r="G893" s="159">
        <f t="shared" si="42"/>
        <v>1954</v>
      </c>
      <c r="H893" s="155">
        <v>66</v>
      </c>
    </row>
    <row r="894" spans="1:8">
      <c r="A894" s="126">
        <v>910</v>
      </c>
      <c r="B894" s="59"/>
      <c r="C894" s="65">
        <f t="shared" si="41"/>
        <v>77.33</v>
      </c>
      <c r="D894" s="124"/>
      <c r="E894" s="155">
        <v>12590</v>
      </c>
      <c r="F894" s="146">
        <f t="shared" si="40"/>
        <v>2721</v>
      </c>
      <c r="G894" s="159">
        <f t="shared" si="42"/>
        <v>1954</v>
      </c>
      <c r="H894" s="155">
        <v>66</v>
      </c>
    </row>
    <row r="895" spans="1:8">
      <c r="A895" s="126">
        <v>911</v>
      </c>
      <c r="B895" s="59"/>
      <c r="C895" s="65">
        <f t="shared" si="41"/>
        <v>77.349999999999994</v>
      </c>
      <c r="D895" s="124"/>
      <c r="E895" s="155">
        <v>12590</v>
      </c>
      <c r="F895" s="146">
        <f t="shared" si="40"/>
        <v>2720</v>
      </c>
      <c r="G895" s="159">
        <f t="shared" si="42"/>
        <v>1953</v>
      </c>
      <c r="H895" s="155">
        <v>66</v>
      </c>
    </row>
    <row r="896" spans="1:8">
      <c r="A896" s="126">
        <v>912</v>
      </c>
      <c r="B896" s="59"/>
      <c r="C896" s="65">
        <f t="shared" si="41"/>
        <v>77.36</v>
      </c>
      <c r="D896" s="124"/>
      <c r="E896" s="155">
        <v>12590</v>
      </c>
      <c r="F896" s="146">
        <f t="shared" si="40"/>
        <v>2720</v>
      </c>
      <c r="G896" s="159">
        <f t="shared" si="42"/>
        <v>1953</v>
      </c>
      <c r="H896" s="155">
        <v>66</v>
      </c>
    </row>
    <row r="897" spans="1:8">
      <c r="A897" s="126">
        <v>913</v>
      </c>
      <c r="B897" s="59"/>
      <c r="C897" s="65">
        <f t="shared" si="41"/>
        <v>77.38</v>
      </c>
      <c r="D897" s="124"/>
      <c r="E897" s="155">
        <v>12590</v>
      </c>
      <c r="F897" s="146">
        <f t="shared" si="40"/>
        <v>2719</v>
      </c>
      <c r="G897" s="159">
        <f t="shared" si="42"/>
        <v>1952</v>
      </c>
      <c r="H897" s="155">
        <v>66</v>
      </c>
    </row>
    <row r="898" spans="1:8">
      <c r="A898" s="126">
        <v>914</v>
      </c>
      <c r="B898" s="59"/>
      <c r="C898" s="65">
        <f t="shared" si="41"/>
        <v>77.400000000000006</v>
      </c>
      <c r="D898" s="124"/>
      <c r="E898" s="155">
        <v>12590</v>
      </c>
      <c r="F898" s="146">
        <f t="shared" si="40"/>
        <v>2718</v>
      </c>
      <c r="G898" s="159">
        <f t="shared" si="42"/>
        <v>1952</v>
      </c>
      <c r="H898" s="155">
        <v>66</v>
      </c>
    </row>
    <row r="899" spans="1:8">
      <c r="A899" s="126">
        <v>915</v>
      </c>
      <c r="B899" s="59"/>
      <c r="C899" s="65">
        <f t="shared" si="41"/>
        <v>77.42</v>
      </c>
      <c r="D899" s="124"/>
      <c r="E899" s="155">
        <v>12590</v>
      </c>
      <c r="F899" s="146">
        <f t="shared" si="40"/>
        <v>2718</v>
      </c>
      <c r="G899" s="159">
        <f t="shared" si="42"/>
        <v>1951</v>
      </c>
      <c r="H899" s="155">
        <v>66</v>
      </c>
    </row>
    <row r="900" spans="1:8">
      <c r="A900" s="126">
        <v>916</v>
      </c>
      <c r="B900" s="59"/>
      <c r="C900" s="65">
        <f t="shared" si="41"/>
        <v>77.44</v>
      </c>
      <c r="D900" s="124"/>
      <c r="E900" s="155">
        <v>12590</v>
      </c>
      <c r="F900" s="146">
        <f t="shared" si="40"/>
        <v>2717</v>
      </c>
      <c r="G900" s="159">
        <f t="shared" si="42"/>
        <v>1951</v>
      </c>
      <c r="H900" s="155">
        <v>66</v>
      </c>
    </row>
    <row r="901" spans="1:8">
      <c r="A901" s="126">
        <v>917</v>
      </c>
      <c r="B901" s="59"/>
      <c r="C901" s="65">
        <f t="shared" si="41"/>
        <v>77.459999999999994</v>
      </c>
      <c r="D901" s="124"/>
      <c r="E901" s="155">
        <v>12590</v>
      </c>
      <c r="F901" s="146">
        <f t="shared" si="40"/>
        <v>2716</v>
      </c>
      <c r="G901" s="159">
        <f t="shared" si="42"/>
        <v>1950</v>
      </c>
      <c r="H901" s="155">
        <v>66</v>
      </c>
    </row>
    <row r="902" spans="1:8">
      <c r="A902" s="126">
        <v>918</v>
      </c>
      <c r="B902" s="59"/>
      <c r="C902" s="65">
        <f t="shared" si="41"/>
        <v>77.48</v>
      </c>
      <c r="D902" s="124"/>
      <c r="E902" s="155">
        <v>12590</v>
      </c>
      <c r="F902" s="146">
        <f t="shared" si="40"/>
        <v>2716</v>
      </c>
      <c r="G902" s="159">
        <f t="shared" si="42"/>
        <v>1950</v>
      </c>
      <c r="H902" s="155">
        <v>66</v>
      </c>
    </row>
    <row r="903" spans="1:8">
      <c r="A903" s="126">
        <v>919</v>
      </c>
      <c r="B903" s="59"/>
      <c r="C903" s="65">
        <f t="shared" si="41"/>
        <v>77.489999999999995</v>
      </c>
      <c r="D903" s="124"/>
      <c r="E903" s="155">
        <v>12590</v>
      </c>
      <c r="F903" s="146">
        <f t="shared" si="40"/>
        <v>2715</v>
      </c>
      <c r="G903" s="159">
        <f t="shared" si="42"/>
        <v>1950</v>
      </c>
      <c r="H903" s="155">
        <v>66</v>
      </c>
    </row>
    <row r="904" spans="1:8">
      <c r="A904" s="126">
        <v>920</v>
      </c>
      <c r="B904" s="59"/>
      <c r="C904" s="65">
        <f t="shared" si="41"/>
        <v>77.510000000000005</v>
      </c>
      <c r="D904" s="124"/>
      <c r="E904" s="155">
        <v>12590</v>
      </c>
      <c r="F904" s="146">
        <f t="shared" si="40"/>
        <v>2715</v>
      </c>
      <c r="G904" s="159">
        <f t="shared" si="42"/>
        <v>1949</v>
      </c>
      <c r="H904" s="155">
        <v>66</v>
      </c>
    </row>
    <row r="905" spans="1:8">
      <c r="A905" s="126">
        <v>921</v>
      </c>
      <c r="B905" s="59"/>
      <c r="C905" s="65">
        <f t="shared" si="41"/>
        <v>77.53</v>
      </c>
      <c r="D905" s="124"/>
      <c r="E905" s="155">
        <v>12590</v>
      </c>
      <c r="F905" s="146">
        <f t="shared" si="40"/>
        <v>2714</v>
      </c>
      <c r="G905" s="159">
        <f t="shared" si="42"/>
        <v>1949</v>
      </c>
      <c r="H905" s="155">
        <v>66</v>
      </c>
    </row>
    <row r="906" spans="1:8">
      <c r="A906" s="126">
        <v>922</v>
      </c>
      <c r="B906" s="59"/>
      <c r="C906" s="65">
        <f t="shared" si="41"/>
        <v>77.55</v>
      </c>
      <c r="D906" s="124"/>
      <c r="E906" s="155">
        <v>12590</v>
      </c>
      <c r="F906" s="146">
        <f t="shared" si="40"/>
        <v>2713</v>
      </c>
      <c r="G906" s="159">
        <f t="shared" si="42"/>
        <v>1948</v>
      </c>
      <c r="H906" s="155">
        <v>66</v>
      </c>
    </row>
    <row r="907" spans="1:8">
      <c r="A907" s="126">
        <v>923</v>
      </c>
      <c r="B907" s="59"/>
      <c r="C907" s="65">
        <f t="shared" si="41"/>
        <v>77.569999999999993</v>
      </c>
      <c r="D907" s="124"/>
      <c r="E907" s="155">
        <v>12590</v>
      </c>
      <c r="F907" s="146">
        <f t="shared" si="40"/>
        <v>2713</v>
      </c>
      <c r="G907" s="159">
        <f t="shared" si="42"/>
        <v>1948</v>
      </c>
      <c r="H907" s="155">
        <v>66</v>
      </c>
    </row>
    <row r="908" spans="1:8">
      <c r="A908" s="126">
        <v>924</v>
      </c>
      <c r="B908" s="59"/>
      <c r="C908" s="65">
        <f t="shared" si="41"/>
        <v>77.59</v>
      </c>
      <c r="D908" s="124"/>
      <c r="E908" s="155">
        <v>12590</v>
      </c>
      <c r="F908" s="146">
        <f t="shared" si="40"/>
        <v>2712</v>
      </c>
      <c r="G908" s="159">
        <f t="shared" si="42"/>
        <v>1947</v>
      </c>
      <c r="H908" s="155">
        <v>66</v>
      </c>
    </row>
    <row r="909" spans="1:8">
      <c r="A909" s="126">
        <v>925</v>
      </c>
      <c r="B909" s="59"/>
      <c r="C909" s="65">
        <f t="shared" si="41"/>
        <v>77.599999999999994</v>
      </c>
      <c r="D909" s="124"/>
      <c r="E909" s="155">
        <v>12590</v>
      </c>
      <c r="F909" s="146">
        <f t="shared" si="40"/>
        <v>2712</v>
      </c>
      <c r="G909" s="159">
        <f t="shared" si="42"/>
        <v>1947</v>
      </c>
      <c r="H909" s="155">
        <v>66</v>
      </c>
    </row>
    <row r="910" spans="1:8">
      <c r="A910" s="126">
        <v>926</v>
      </c>
      <c r="B910" s="59"/>
      <c r="C910" s="65">
        <f t="shared" si="41"/>
        <v>77.62</v>
      </c>
      <c r="D910" s="124"/>
      <c r="E910" s="155">
        <v>12590</v>
      </c>
      <c r="F910" s="146">
        <f t="shared" ref="F910:F973" si="43">ROUND(12*1.3589*(1/C910*E910)+H910,0)</f>
        <v>2711</v>
      </c>
      <c r="G910" s="159">
        <f t="shared" si="42"/>
        <v>1946</v>
      </c>
      <c r="H910" s="155">
        <v>66</v>
      </c>
    </row>
    <row r="911" spans="1:8">
      <c r="A911" s="126">
        <v>927</v>
      </c>
      <c r="B911" s="59"/>
      <c r="C911" s="65">
        <f t="shared" ref="C911:C974" si="44">ROUND(10.899*LN(A911)+A911/150-3,2)</f>
        <v>77.64</v>
      </c>
      <c r="D911" s="124"/>
      <c r="E911" s="155">
        <v>12590</v>
      </c>
      <c r="F911" s="146">
        <f t="shared" si="43"/>
        <v>2710</v>
      </c>
      <c r="G911" s="159">
        <f t="shared" si="42"/>
        <v>1946</v>
      </c>
      <c r="H911" s="155">
        <v>66</v>
      </c>
    </row>
    <row r="912" spans="1:8">
      <c r="A912" s="126">
        <v>928</v>
      </c>
      <c r="B912" s="59"/>
      <c r="C912" s="65">
        <f t="shared" si="44"/>
        <v>77.66</v>
      </c>
      <c r="D912" s="124"/>
      <c r="E912" s="155">
        <v>12590</v>
      </c>
      <c r="F912" s="146">
        <f t="shared" si="43"/>
        <v>2710</v>
      </c>
      <c r="G912" s="159">
        <f t="shared" si="42"/>
        <v>1945</v>
      </c>
      <c r="H912" s="155">
        <v>66</v>
      </c>
    </row>
    <row r="913" spans="1:8">
      <c r="A913" s="126">
        <v>929</v>
      </c>
      <c r="B913" s="59"/>
      <c r="C913" s="65">
        <f t="shared" si="44"/>
        <v>77.680000000000007</v>
      </c>
      <c r="D913" s="124"/>
      <c r="E913" s="155">
        <v>12590</v>
      </c>
      <c r="F913" s="146">
        <f t="shared" si="43"/>
        <v>2709</v>
      </c>
      <c r="G913" s="159">
        <f t="shared" si="42"/>
        <v>1945</v>
      </c>
      <c r="H913" s="155">
        <v>66</v>
      </c>
    </row>
    <row r="914" spans="1:8">
      <c r="A914" s="126">
        <v>930</v>
      </c>
      <c r="B914" s="59"/>
      <c r="C914" s="65">
        <f t="shared" si="44"/>
        <v>77.7</v>
      </c>
      <c r="D914" s="124"/>
      <c r="E914" s="155">
        <v>12590</v>
      </c>
      <c r="F914" s="146">
        <f t="shared" si="43"/>
        <v>2708</v>
      </c>
      <c r="G914" s="159">
        <f t="shared" si="42"/>
        <v>1944</v>
      </c>
      <c r="H914" s="155">
        <v>66</v>
      </c>
    </row>
    <row r="915" spans="1:8">
      <c r="A915" s="126">
        <v>931</v>
      </c>
      <c r="B915" s="59"/>
      <c r="C915" s="65">
        <f t="shared" si="44"/>
        <v>77.72</v>
      </c>
      <c r="D915" s="124"/>
      <c r="E915" s="155">
        <v>12590</v>
      </c>
      <c r="F915" s="146">
        <f t="shared" si="43"/>
        <v>2708</v>
      </c>
      <c r="G915" s="159">
        <f t="shared" si="42"/>
        <v>1944</v>
      </c>
      <c r="H915" s="155">
        <v>66</v>
      </c>
    </row>
    <row r="916" spans="1:8">
      <c r="A916" s="126">
        <v>932</v>
      </c>
      <c r="B916" s="59"/>
      <c r="C916" s="65">
        <f t="shared" si="44"/>
        <v>77.73</v>
      </c>
      <c r="D916" s="124"/>
      <c r="E916" s="155">
        <v>12590</v>
      </c>
      <c r="F916" s="146">
        <f t="shared" si="43"/>
        <v>2707</v>
      </c>
      <c r="G916" s="159">
        <f t="shared" si="42"/>
        <v>1944</v>
      </c>
      <c r="H916" s="155">
        <v>66</v>
      </c>
    </row>
    <row r="917" spans="1:8">
      <c r="A917" s="126">
        <v>933</v>
      </c>
      <c r="B917" s="59"/>
      <c r="C917" s="65">
        <f t="shared" si="44"/>
        <v>77.75</v>
      </c>
      <c r="D917" s="124"/>
      <c r="E917" s="155">
        <v>12590</v>
      </c>
      <c r="F917" s="146">
        <f t="shared" si="43"/>
        <v>2707</v>
      </c>
      <c r="G917" s="159">
        <f t="shared" si="42"/>
        <v>1943</v>
      </c>
      <c r="H917" s="155">
        <v>66</v>
      </c>
    </row>
    <row r="918" spans="1:8">
      <c r="A918" s="126">
        <v>934</v>
      </c>
      <c r="B918" s="59"/>
      <c r="C918" s="65">
        <f t="shared" si="44"/>
        <v>77.77</v>
      </c>
      <c r="D918" s="124"/>
      <c r="E918" s="155">
        <v>12590</v>
      </c>
      <c r="F918" s="146">
        <f t="shared" si="43"/>
        <v>2706</v>
      </c>
      <c r="G918" s="159">
        <f t="shared" si="42"/>
        <v>1943</v>
      </c>
      <c r="H918" s="155">
        <v>66</v>
      </c>
    </row>
    <row r="919" spans="1:8">
      <c r="A919" s="126">
        <v>935</v>
      </c>
      <c r="B919" s="59"/>
      <c r="C919" s="65">
        <f t="shared" si="44"/>
        <v>77.790000000000006</v>
      </c>
      <c r="D919" s="124"/>
      <c r="E919" s="155">
        <v>12590</v>
      </c>
      <c r="F919" s="146">
        <f t="shared" si="43"/>
        <v>2705</v>
      </c>
      <c r="G919" s="159">
        <f t="shared" si="42"/>
        <v>1942</v>
      </c>
      <c r="H919" s="155">
        <v>66</v>
      </c>
    </row>
    <row r="920" spans="1:8">
      <c r="A920" s="126">
        <v>936</v>
      </c>
      <c r="B920" s="59"/>
      <c r="C920" s="65">
        <f t="shared" si="44"/>
        <v>77.81</v>
      </c>
      <c r="D920" s="124"/>
      <c r="E920" s="155">
        <v>12590</v>
      </c>
      <c r="F920" s="146">
        <f t="shared" si="43"/>
        <v>2705</v>
      </c>
      <c r="G920" s="159">
        <f t="shared" si="42"/>
        <v>1942</v>
      </c>
      <c r="H920" s="155">
        <v>66</v>
      </c>
    </row>
    <row r="921" spans="1:8">
      <c r="A921" s="126">
        <v>937</v>
      </c>
      <c r="B921" s="59"/>
      <c r="C921" s="65">
        <f t="shared" si="44"/>
        <v>77.83</v>
      </c>
      <c r="D921" s="124"/>
      <c r="E921" s="155">
        <v>12590</v>
      </c>
      <c r="F921" s="146">
        <f t="shared" si="43"/>
        <v>2704</v>
      </c>
      <c r="G921" s="159">
        <f t="shared" si="42"/>
        <v>1941</v>
      </c>
      <c r="H921" s="155">
        <v>66</v>
      </c>
    </row>
    <row r="922" spans="1:8">
      <c r="A922" s="126">
        <v>938</v>
      </c>
      <c r="B922" s="59"/>
      <c r="C922" s="65">
        <f t="shared" si="44"/>
        <v>77.84</v>
      </c>
      <c r="D922" s="124"/>
      <c r="E922" s="155">
        <v>12590</v>
      </c>
      <c r="F922" s="146">
        <f t="shared" si="43"/>
        <v>2703</v>
      </c>
      <c r="G922" s="159">
        <f t="shared" si="42"/>
        <v>1941</v>
      </c>
      <c r="H922" s="155">
        <v>66</v>
      </c>
    </row>
    <row r="923" spans="1:8">
      <c r="A923" s="126">
        <v>939</v>
      </c>
      <c r="B923" s="59"/>
      <c r="C923" s="65">
        <f t="shared" si="44"/>
        <v>77.86</v>
      </c>
      <c r="D923" s="124"/>
      <c r="E923" s="155">
        <v>12590</v>
      </c>
      <c r="F923" s="146">
        <f t="shared" si="43"/>
        <v>2703</v>
      </c>
      <c r="G923" s="159">
        <f t="shared" si="42"/>
        <v>1940</v>
      </c>
      <c r="H923" s="155">
        <v>66</v>
      </c>
    </row>
    <row r="924" spans="1:8">
      <c r="A924" s="126">
        <v>940</v>
      </c>
      <c r="B924" s="59"/>
      <c r="C924" s="65">
        <f t="shared" si="44"/>
        <v>77.88</v>
      </c>
      <c r="D924" s="124"/>
      <c r="E924" s="155">
        <v>12590</v>
      </c>
      <c r="F924" s="146">
        <f t="shared" si="43"/>
        <v>2702</v>
      </c>
      <c r="G924" s="159">
        <f t="shared" si="42"/>
        <v>1940</v>
      </c>
      <c r="H924" s="155">
        <v>66</v>
      </c>
    </row>
    <row r="925" spans="1:8">
      <c r="A925" s="126">
        <v>941</v>
      </c>
      <c r="B925" s="59"/>
      <c r="C925" s="65">
        <f t="shared" si="44"/>
        <v>77.900000000000006</v>
      </c>
      <c r="D925" s="124"/>
      <c r="E925" s="155">
        <v>12590</v>
      </c>
      <c r="F925" s="146">
        <f t="shared" si="43"/>
        <v>2701</v>
      </c>
      <c r="G925" s="159">
        <f t="shared" si="42"/>
        <v>1939</v>
      </c>
      <c r="H925" s="155">
        <v>66</v>
      </c>
    </row>
    <row r="926" spans="1:8">
      <c r="A926" s="126">
        <v>942</v>
      </c>
      <c r="B926" s="59"/>
      <c r="C926" s="65">
        <f t="shared" si="44"/>
        <v>77.92</v>
      </c>
      <c r="D926" s="124"/>
      <c r="E926" s="155">
        <v>12590</v>
      </c>
      <c r="F926" s="146">
        <f t="shared" si="43"/>
        <v>2701</v>
      </c>
      <c r="G926" s="159">
        <f t="shared" si="42"/>
        <v>1939</v>
      </c>
      <c r="H926" s="155">
        <v>66</v>
      </c>
    </row>
    <row r="927" spans="1:8">
      <c r="A927" s="126">
        <v>943</v>
      </c>
      <c r="B927" s="59"/>
      <c r="C927" s="65">
        <f t="shared" si="44"/>
        <v>77.930000000000007</v>
      </c>
      <c r="D927" s="124"/>
      <c r="E927" s="155">
        <v>12590</v>
      </c>
      <c r="F927" s="146">
        <f t="shared" si="43"/>
        <v>2700</v>
      </c>
      <c r="G927" s="159">
        <f t="shared" si="42"/>
        <v>1939</v>
      </c>
      <c r="H927" s="155">
        <v>66</v>
      </c>
    </row>
    <row r="928" spans="1:8">
      <c r="A928" s="126">
        <v>944</v>
      </c>
      <c r="B928" s="59"/>
      <c r="C928" s="65">
        <f t="shared" si="44"/>
        <v>77.95</v>
      </c>
      <c r="D928" s="124"/>
      <c r="E928" s="155">
        <v>12590</v>
      </c>
      <c r="F928" s="146">
        <f t="shared" si="43"/>
        <v>2700</v>
      </c>
      <c r="G928" s="159">
        <f t="shared" si="42"/>
        <v>1938</v>
      </c>
      <c r="H928" s="155">
        <v>66</v>
      </c>
    </row>
    <row r="929" spans="1:8">
      <c r="A929" s="126">
        <v>945</v>
      </c>
      <c r="B929" s="59"/>
      <c r="C929" s="65">
        <f t="shared" si="44"/>
        <v>77.97</v>
      </c>
      <c r="D929" s="124"/>
      <c r="E929" s="155">
        <v>12590</v>
      </c>
      <c r="F929" s="146">
        <f t="shared" si="43"/>
        <v>2699</v>
      </c>
      <c r="G929" s="159">
        <f t="shared" si="42"/>
        <v>1938</v>
      </c>
      <c r="H929" s="155">
        <v>66</v>
      </c>
    </row>
    <row r="930" spans="1:8">
      <c r="A930" s="126">
        <v>946</v>
      </c>
      <c r="B930" s="59"/>
      <c r="C930" s="65">
        <f t="shared" si="44"/>
        <v>77.989999999999995</v>
      </c>
      <c r="D930" s="124"/>
      <c r="E930" s="155">
        <v>12590</v>
      </c>
      <c r="F930" s="146">
        <f t="shared" si="43"/>
        <v>2698</v>
      </c>
      <c r="G930" s="159">
        <f t="shared" si="42"/>
        <v>1937</v>
      </c>
      <c r="H930" s="155">
        <v>66</v>
      </c>
    </row>
    <row r="931" spans="1:8">
      <c r="A931" s="126">
        <v>947</v>
      </c>
      <c r="B931" s="59"/>
      <c r="C931" s="65">
        <f t="shared" si="44"/>
        <v>78.010000000000005</v>
      </c>
      <c r="D931" s="124"/>
      <c r="E931" s="155">
        <v>12590</v>
      </c>
      <c r="F931" s="146">
        <f t="shared" si="43"/>
        <v>2698</v>
      </c>
      <c r="G931" s="159">
        <f t="shared" si="42"/>
        <v>1937</v>
      </c>
      <c r="H931" s="155">
        <v>66</v>
      </c>
    </row>
    <row r="932" spans="1:8">
      <c r="A932" s="126">
        <v>948</v>
      </c>
      <c r="B932" s="59"/>
      <c r="C932" s="65">
        <f t="shared" si="44"/>
        <v>78.03</v>
      </c>
      <c r="D932" s="124"/>
      <c r="E932" s="155">
        <v>12590</v>
      </c>
      <c r="F932" s="146">
        <f t="shared" si="43"/>
        <v>2697</v>
      </c>
      <c r="G932" s="159">
        <f t="shared" si="42"/>
        <v>1936</v>
      </c>
      <c r="H932" s="155">
        <v>66</v>
      </c>
    </row>
    <row r="933" spans="1:8">
      <c r="A933" s="126">
        <v>949</v>
      </c>
      <c r="B933" s="59"/>
      <c r="C933" s="65">
        <f t="shared" si="44"/>
        <v>78.040000000000006</v>
      </c>
      <c r="D933" s="124"/>
      <c r="E933" s="155">
        <v>12590</v>
      </c>
      <c r="F933" s="146">
        <f t="shared" si="43"/>
        <v>2697</v>
      </c>
      <c r="G933" s="159">
        <f t="shared" si="42"/>
        <v>1936</v>
      </c>
      <c r="H933" s="155">
        <v>66</v>
      </c>
    </row>
    <row r="934" spans="1:8">
      <c r="A934" s="126">
        <v>950</v>
      </c>
      <c r="B934" s="59"/>
      <c r="C934" s="65">
        <f t="shared" si="44"/>
        <v>78.06</v>
      </c>
      <c r="D934" s="124"/>
      <c r="E934" s="155">
        <v>12590</v>
      </c>
      <c r="F934" s="146">
        <f t="shared" si="43"/>
        <v>2696</v>
      </c>
      <c r="G934" s="159">
        <f t="shared" si="42"/>
        <v>1935</v>
      </c>
      <c r="H934" s="155">
        <v>66</v>
      </c>
    </row>
    <row r="935" spans="1:8">
      <c r="A935" s="126">
        <v>951</v>
      </c>
      <c r="B935" s="59"/>
      <c r="C935" s="65">
        <f t="shared" si="44"/>
        <v>78.08</v>
      </c>
      <c r="D935" s="124"/>
      <c r="E935" s="155">
        <v>12590</v>
      </c>
      <c r="F935" s="146">
        <f t="shared" si="43"/>
        <v>2695</v>
      </c>
      <c r="G935" s="159">
        <f t="shared" si="42"/>
        <v>1935</v>
      </c>
      <c r="H935" s="155">
        <v>66</v>
      </c>
    </row>
    <row r="936" spans="1:8">
      <c r="A936" s="126">
        <v>952</v>
      </c>
      <c r="B936" s="59"/>
      <c r="C936" s="65">
        <f t="shared" si="44"/>
        <v>78.099999999999994</v>
      </c>
      <c r="D936" s="124"/>
      <c r="E936" s="155">
        <v>12590</v>
      </c>
      <c r="F936" s="146">
        <f t="shared" si="43"/>
        <v>2695</v>
      </c>
      <c r="G936" s="159">
        <f t="shared" si="42"/>
        <v>1934</v>
      </c>
      <c r="H936" s="155">
        <v>66</v>
      </c>
    </row>
    <row r="937" spans="1:8">
      <c r="A937" s="126">
        <v>953</v>
      </c>
      <c r="B937" s="59"/>
      <c r="C937" s="65">
        <f t="shared" si="44"/>
        <v>78.12</v>
      </c>
      <c r="D937" s="124"/>
      <c r="E937" s="155">
        <v>12590</v>
      </c>
      <c r="F937" s="146">
        <f t="shared" si="43"/>
        <v>2694</v>
      </c>
      <c r="G937" s="159">
        <f t="shared" ref="G937:G983" si="45">ROUND(12*(1/C937*E937),0)</f>
        <v>1934</v>
      </c>
      <c r="H937" s="155">
        <v>66</v>
      </c>
    </row>
    <row r="938" spans="1:8">
      <c r="A938" s="126">
        <v>954</v>
      </c>
      <c r="B938" s="59"/>
      <c r="C938" s="65">
        <f t="shared" si="44"/>
        <v>78.13</v>
      </c>
      <c r="D938" s="124"/>
      <c r="E938" s="155">
        <v>12590</v>
      </c>
      <c r="F938" s="146">
        <f t="shared" si="43"/>
        <v>2694</v>
      </c>
      <c r="G938" s="159">
        <f t="shared" si="45"/>
        <v>1934</v>
      </c>
      <c r="H938" s="155">
        <v>66</v>
      </c>
    </row>
    <row r="939" spans="1:8">
      <c r="A939" s="126">
        <v>955</v>
      </c>
      <c r="B939" s="59"/>
      <c r="C939" s="65">
        <f t="shared" si="44"/>
        <v>78.150000000000006</v>
      </c>
      <c r="D939" s="124"/>
      <c r="E939" s="155">
        <v>12590</v>
      </c>
      <c r="F939" s="146">
        <f t="shared" si="43"/>
        <v>2693</v>
      </c>
      <c r="G939" s="159">
        <f t="shared" si="45"/>
        <v>1933</v>
      </c>
      <c r="H939" s="155">
        <v>66</v>
      </c>
    </row>
    <row r="940" spans="1:8">
      <c r="A940" s="126">
        <v>956</v>
      </c>
      <c r="B940" s="59"/>
      <c r="C940" s="65">
        <f t="shared" si="44"/>
        <v>78.17</v>
      </c>
      <c r="D940" s="124"/>
      <c r="E940" s="155">
        <v>12590</v>
      </c>
      <c r="F940" s="146">
        <f t="shared" si="43"/>
        <v>2692</v>
      </c>
      <c r="G940" s="159">
        <f t="shared" si="45"/>
        <v>1933</v>
      </c>
      <c r="H940" s="155">
        <v>66</v>
      </c>
    </row>
    <row r="941" spans="1:8">
      <c r="A941" s="126">
        <v>957</v>
      </c>
      <c r="B941" s="59"/>
      <c r="C941" s="65">
        <f t="shared" si="44"/>
        <v>78.19</v>
      </c>
      <c r="D941" s="124"/>
      <c r="E941" s="155">
        <v>12590</v>
      </c>
      <c r="F941" s="146">
        <f t="shared" si="43"/>
        <v>2692</v>
      </c>
      <c r="G941" s="159">
        <f t="shared" si="45"/>
        <v>1932</v>
      </c>
      <c r="H941" s="155">
        <v>66</v>
      </c>
    </row>
    <row r="942" spans="1:8">
      <c r="A942" s="126">
        <v>958</v>
      </c>
      <c r="B942" s="59"/>
      <c r="C942" s="65">
        <f t="shared" si="44"/>
        <v>78.209999999999994</v>
      </c>
      <c r="D942" s="124"/>
      <c r="E942" s="155">
        <v>12590</v>
      </c>
      <c r="F942" s="146">
        <f t="shared" si="43"/>
        <v>2691</v>
      </c>
      <c r="G942" s="159">
        <f t="shared" si="45"/>
        <v>1932</v>
      </c>
      <c r="H942" s="155">
        <v>66</v>
      </c>
    </row>
    <row r="943" spans="1:8">
      <c r="A943" s="126">
        <v>959</v>
      </c>
      <c r="B943" s="59"/>
      <c r="C943" s="65">
        <f t="shared" si="44"/>
        <v>78.22</v>
      </c>
      <c r="D943" s="124"/>
      <c r="E943" s="155">
        <v>12590</v>
      </c>
      <c r="F943" s="146">
        <f t="shared" si="43"/>
        <v>2691</v>
      </c>
      <c r="G943" s="159">
        <f t="shared" si="45"/>
        <v>1931</v>
      </c>
      <c r="H943" s="155">
        <v>66</v>
      </c>
    </row>
    <row r="944" spans="1:8">
      <c r="A944" s="126">
        <v>960</v>
      </c>
      <c r="B944" s="59"/>
      <c r="C944" s="65">
        <f t="shared" si="44"/>
        <v>78.239999999999995</v>
      </c>
      <c r="D944" s="124"/>
      <c r="E944" s="155">
        <v>12590</v>
      </c>
      <c r="F944" s="146">
        <f t="shared" si="43"/>
        <v>2690</v>
      </c>
      <c r="G944" s="159">
        <f t="shared" si="45"/>
        <v>1931</v>
      </c>
      <c r="H944" s="155">
        <v>66</v>
      </c>
    </row>
    <row r="945" spans="1:8">
      <c r="A945" s="126">
        <v>961</v>
      </c>
      <c r="B945" s="59"/>
      <c r="C945" s="65">
        <f t="shared" si="44"/>
        <v>78.260000000000005</v>
      </c>
      <c r="D945" s="124"/>
      <c r="E945" s="155">
        <v>12590</v>
      </c>
      <c r="F945" s="146">
        <f t="shared" si="43"/>
        <v>2689</v>
      </c>
      <c r="G945" s="159">
        <f t="shared" si="45"/>
        <v>1930</v>
      </c>
      <c r="H945" s="155">
        <v>66</v>
      </c>
    </row>
    <row r="946" spans="1:8">
      <c r="A946" s="126">
        <v>962</v>
      </c>
      <c r="B946" s="59"/>
      <c r="C946" s="65">
        <f t="shared" si="44"/>
        <v>78.28</v>
      </c>
      <c r="D946" s="124"/>
      <c r="E946" s="155">
        <v>12590</v>
      </c>
      <c r="F946" s="146">
        <f t="shared" si="43"/>
        <v>2689</v>
      </c>
      <c r="G946" s="159">
        <f t="shared" si="45"/>
        <v>1930</v>
      </c>
      <c r="H946" s="155">
        <v>66</v>
      </c>
    </row>
    <row r="947" spans="1:8">
      <c r="A947" s="126">
        <v>963</v>
      </c>
      <c r="B947" s="59"/>
      <c r="C947" s="65">
        <f t="shared" si="44"/>
        <v>78.3</v>
      </c>
      <c r="D947" s="124"/>
      <c r="E947" s="155">
        <v>12590</v>
      </c>
      <c r="F947" s="146">
        <f t="shared" si="43"/>
        <v>2688</v>
      </c>
      <c r="G947" s="159">
        <f t="shared" si="45"/>
        <v>1930</v>
      </c>
      <c r="H947" s="155">
        <v>66</v>
      </c>
    </row>
    <row r="948" spans="1:8">
      <c r="A948" s="126">
        <v>964</v>
      </c>
      <c r="B948" s="59"/>
      <c r="C948" s="65">
        <f t="shared" si="44"/>
        <v>78.31</v>
      </c>
      <c r="D948" s="124"/>
      <c r="E948" s="155">
        <v>12590</v>
      </c>
      <c r="F948" s="146">
        <f t="shared" si="43"/>
        <v>2688</v>
      </c>
      <c r="G948" s="159">
        <f t="shared" si="45"/>
        <v>1929</v>
      </c>
      <c r="H948" s="155">
        <v>66</v>
      </c>
    </row>
    <row r="949" spans="1:8">
      <c r="A949" s="126">
        <v>965</v>
      </c>
      <c r="B949" s="59"/>
      <c r="C949" s="65">
        <f t="shared" si="44"/>
        <v>78.33</v>
      </c>
      <c r="D949" s="124"/>
      <c r="E949" s="155">
        <v>12590</v>
      </c>
      <c r="F949" s="146">
        <f t="shared" si="43"/>
        <v>2687</v>
      </c>
      <c r="G949" s="159">
        <f t="shared" si="45"/>
        <v>1929</v>
      </c>
      <c r="H949" s="155">
        <v>66</v>
      </c>
    </row>
    <row r="950" spans="1:8">
      <c r="A950" s="126">
        <v>966</v>
      </c>
      <c r="B950" s="59"/>
      <c r="C950" s="65">
        <f t="shared" si="44"/>
        <v>78.349999999999994</v>
      </c>
      <c r="D950" s="124"/>
      <c r="E950" s="155">
        <v>12590</v>
      </c>
      <c r="F950" s="146">
        <f t="shared" si="43"/>
        <v>2686</v>
      </c>
      <c r="G950" s="159">
        <f t="shared" si="45"/>
        <v>1928</v>
      </c>
      <c r="H950" s="155">
        <v>66</v>
      </c>
    </row>
    <row r="951" spans="1:8">
      <c r="A951" s="126">
        <v>967</v>
      </c>
      <c r="B951" s="59"/>
      <c r="C951" s="65">
        <f t="shared" si="44"/>
        <v>78.37</v>
      </c>
      <c r="D951" s="124"/>
      <c r="E951" s="155">
        <v>12590</v>
      </c>
      <c r="F951" s="146">
        <f t="shared" si="43"/>
        <v>2686</v>
      </c>
      <c r="G951" s="159">
        <f t="shared" si="45"/>
        <v>1928</v>
      </c>
      <c r="H951" s="155">
        <v>66</v>
      </c>
    </row>
    <row r="952" spans="1:8">
      <c r="A952" s="126">
        <v>968</v>
      </c>
      <c r="B952" s="59"/>
      <c r="C952" s="65">
        <f t="shared" si="44"/>
        <v>78.39</v>
      </c>
      <c r="D952" s="124"/>
      <c r="E952" s="155">
        <v>12590</v>
      </c>
      <c r="F952" s="146">
        <f t="shared" si="43"/>
        <v>2685</v>
      </c>
      <c r="G952" s="159">
        <f t="shared" si="45"/>
        <v>1927</v>
      </c>
      <c r="H952" s="155">
        <v>66</v>
      </c>
    </row>
    <row r="953" spans="1:8">
      <c r="A953" s="126">
        <v>969</v>
      </c>
      <c r="B953" s="59"/>
      <c r="C953" s="65">
        <f t="shared" si="44"/>
        <v>78.400000000000006</v>
      </c>
      <c r="D953" s="124"/>
      <c r="E953" s="155">
        <v>12590</v>
      </c>
      <c r="F953" s="146">
        <f t="shared" si="43"/>
        <v>2685</v>
      </c>
      <c r="G953" s="159">
        <f t="shared" si="45"/>
        <v>1927</v>
      </c>
      <c r="H953" s="155">
        <v>66</v>
      </c>
    </row>
    <row r="954" spans="1:8">
      <c r="A954" s="126">
        <v>970</v>
      </c>
      <c r="B954" s="59"/>
      <c r="C954" s="65">
        <f t="shared" si="44"/>
        <v>78.42</v>
      </c>
      <c r="D954" s="124"/>
      <c r="E954" s="155">
        <v>12590</v>
      </c>
      <c r="F954" s="146">
        <f t="shared" si="43"/>
        <v>2684</v>
      </c>
      <c r="G954" s="159">
        <f t="shared" si="45"/>
        <v>1927</v>
      </c>
      <c r="H954" s="155">
        <v>66</v>
      </c>
    </row>
    <row r="955" spans="1:8">
      <c r="A955" s="126">
        <v>971</v>
      </c>
      <c r="B955" s="59"/>
      <c r="C955" s="65">
        <f t="shared" si="44"/>
        <v>78.44</v>
      </c>
      <c r="D955" s="124"/>
      <c r="E955" s="155">
        <v>12590</v>
      </c>
      <c r="F955" s="146">
        <f t="shared" si="43"/>
        <v>2683</v>
      </c>
      <c r="G955" s="159">
        <f t="shared" si="45"/>
        <v>1926</v>
      </c>
      <c r="H955" s="155">
        <v>66</v>
      </c>
    </row>
    <row r="956" spans="1:8">
      <c r="A956" s="126">
        <v>972</v>
      </c>
      <c r="B956" s="59"/>
      <c r="C956" s="65">
        <f t="shared" si="44"/>
        <v>78.459999999999994</v>
      </c>
      <c r="D956" s="124"/>
      <c r="E956" s="155">
        <v>12590</v>
      </c>
      <c r="F956" s="146">
        <f t="shared" si="43"/>
        <v>2683</v>
      </c>
      <c r="G956" s="159">
        <f t="shared" si="45"/>
        <v>1926</v>
      </c>
      <c r="H956" s="155">
        <v>66</v>
      </c>
    </row>
    <row r="957" spans="1:8">
      <c r="A957" s="126">
        <v>973</v>
      </c>
      <c r="B957" s="59"/>
      <c r="C957" s="65">
        <f t="shared" si="44"/>
        <v>78.48</v>
      </c>
      <c r="D957" s="124"/>
      <c r="E957" s="155">
        <v>12590</v>
      </c>
      <c r="F957" s="146">
        <f t="shared" si="43"/>
        <v>2682</v>
      </c>
      <c r="G957" s="159">
        <f t="shared" si="45"/>
        <v>1925</v>
      </c>
      <c r="H957" s="155">
        <v>66</v>
      </c>
    </row>
    <row r="958" spans="1:8">
      <c r="A958" s="126">
        <v>974</v>
      </c>
      <c r="B958" s="59"/>
      <c r="C958" s="65">
        <f t="shared" si="44"/>
        <v>78.489999999999995</v>
      </c>
      <c r="D958" s="124"/>
      <c r="E958" s="155">
        <v>12590</v>
      </c>
      <c r="F958" s="146">
        <f t="shared" si="43"/>
        <v>2682</v>
      </c>
      <c r="G958" s="159">
        <f t="shared" si="45"/>
        <v>1925</v>
      </c>
      <c r="H958" s="155">
        <v>66</v>
      </c>
    </row>
    <row r="959" spans="1:8">
      <c r="A959" s="126">
        <v>975</v>
      </c>
      <c r="B959" s="59"/>
      <c r="C959" s="65">
        <f t="shared" si="44"/>
        <v>78.510000000000005</v>
      </c>
      <c r="D959" s="124"/>
      <c r="E959" s="155">
        <v>12590</v>
      </c>
      <c r="F959" s="146">
        <f t="shared" si="43"/>
        <v>2681</v>
      </c>
      <c r="G959" s="159">
        <f t="shared" si="45"/>
        <v>1924</v>
      </c>
      <c r="H959" s="155">
        <v>66</v>
      </c>
    </row>
    <row r="960" spans="1:8">
      <c r="A960" s="126">
        <v>976</v>
      </c>
      <c r="B960" s="59"/>
      <c r="C960" s="65">
        <f t="shared" si="44"/>
        <v>78.53</v>
      </c>
      <c r="D960" s="124"/>
      <c r="E960" s="155">
        <v>12590</v>
      </c>
      <c r="F960" s="146">
        <f t="shared" si="43"/>
        <v>2680</v>
      </c>
      <c r="G960" s="159">
        <f t="shared" si="45"/>
        <v>1924</v>
      </c>
      <c r="H960" s="155">
        <v>66</v>
      </c>
    </row>
    <row r="961" spans="1:8">
      <c r="A961" s="126">
        <v>977</v>
      </c>
      <c r="B961" s="59"/>
      <c r="C961" s="65">
        <f t="shared" si="44"/>
        <v>78.55</v>
      </c>
      <c r="D961" s="124"/>
      <c r="E961" s="155">
        <v>12590</v>
      </c>
      <c r="F961" s="146">
        <f t="shared" si="43"/>
        <v>2680</v>
      </c>
      <c r="G961" s="159">
        <f t="shared" si="45"/>
        <v>1923</v>
      </c>
      <c r="H961" s="155">
        <v>66</v>
      </c>
    </row>
    <row r="962" spans="1:8">
      <c r="A962" s="126">
        <v>978</v>
      </c>
      <c r="B962" s="59"/>
      <c r="C962" s="65">
        <f t="shared" si="44"/>
        <v>78.569999999999993</v>
      </c>
      <c r="D962" s="124"/>
      <c r="E962" s="155">
        <v>12590</v>
      </c>
      <c r="F962" s="146">
        <f t="shared" si="43"/>
        <v>2679</v>
      </c>
      <c r="G962" s="159">
        <f t="shared" si="45"/>
        <v>1923</v>
      </c>
      <c r="H962" s="155">
        <v>66</v>
      </c>
    </row>
    <row r="963" spans="1:8">
      <c r="A963" s="126">
        <v>979</v>
      </c>
      <c r="B963" s="59"/>
      <c r="C963" s="65">
        <f t="shared" si="44"/>
        <v>78.58</v>
      </c>
      <c r="D963" s="124"/>
      <c r="E963" s="155">
        <v>12590</v>
      </c>
      <c r="F963" s="146">
        <f t="shared" si="43"/>
        <v>2679</v>
      </c>
      <c r="G963" s="159">
        <f t="shared" si="45"/>
        <v>1923</v>
      </c>
      <c r="H963" s="155">
        <v>66</v>
      </c>
    </row>
    <row r="964" spans="1:8">
      <c r="A964" s="126">
        <v>980</v>
      </c>
      <c r="B964" s="59"/>
      <c r="C964" s="65">
        <f t="shared" si="44"/>
        <v>78.599999999999994</v>
      </c>
      <c r="D964" s="124"/>
      <c r="E964" s="155">
        <v>12590</v>
      </c>
      <c r="F964" s="146">
        <f t="shared" si="43"/>
        <v>2678</v>
      </c>
      <c r="G964" s="159">
        <f t="shared" si="45"/>
        <v>1922</v>
      </c>
      <c r="H964" s="155">
        <v>66</v>
      </c>
    </row>
    <row r="965" spans="1:8">
      <c r="A965" s="126">
        <v>981</v>
      </c>
      <c r="B965" s="59"/>
      <c r="C965" s="65">
        <f t="shared" si="44"/>
        <v>78.62</v>
      </c>
      <c r="D965" s="124"/>
      <c r="E965" s="155">
        <v>12590</v>
      </c>
      <c r="F965" s="146">
        <f t="shared" si="43"/>
        <v>2677</v>
      </c>
      <c r="G965" s="159">
        <f t="shared" si="45"/>
        <v>1922</v>
      </c>
      <c r="H965" s="155">
        <v>66</v>
      </c>
    </row>
    <row r="966" spans="1:8">
      <c r="A966" s="126">
        <v>982</v>
      </c>
      <c r="B966" s="59"/>
      <c r="C966" s="65">
        <f t="shared" si="44"/>
        <v>78.64</v>
      </c>
      <c r="D966" s="124"/>
      <c r="E966" s="155">
        <v>12590</v>
      </c>
      <c r="F966" s="146">
        <f t="shared" si="43"/>
        <v>2677</v>
      </c>
      <c r="G966" s="159">
        <f t="shared" si="45"/>
        <v>1921</v>
      </c>
      <c r="H966" s="155">
        <v>66</v>
      </c>
    </row>
    <row r="967" spans="1:8">
      <c r="A967" s="126">
        <v>983</v>
      </c>
      <c r="B967" s="59"/>
      <c r="C967" s="65">
        <f t="shared" si="44"/>
        <v>78.650000000000006</v>
      </c>
      <c r="D967" s="124"/>
      <c r="E967" s="155">
        <v>12590</v>
      </c>
      <c r="F967" s="146">
        <f t="shared" si="43"/>
        <v>2676</v>
      </c>
      <c r="G967" s="159">
        <f t="shared" si="45"/>
        <v>1921</v>
      </c>
      <c r="H967" s="155">
        <v>66</v>
      </c>
    </row>
    <row r="968" spans="1:8">
      <c r="A968" s="126">
        <v>984</v>
      </c>
      <c r="B968" s="59"/>
      <c r="C968" s="65">
        <f t="shared" si="44"/>
        <v>78.67</v>
      </c>
      <c r="D968" s="124"/>
      <c r="E968" s="155">
        <v>12590</v>
      </c>
      <c r="F968" s="146">
        <f t="shared" si="43"/>
        <v>2676</v>
      </c>
      <c r="G968" s="159">
        <f t="shared" si="45"/>
        <v>1920</v>
      </c>
      <c r="H968" s="155">
        <v>66</v>
      </c>
    </row>
    <row r="969" spans="1:8">
      <c r="A969" s="126">
        <v>985</v>
      </c>
      <c r="B969" s="59"/>
      <c r="C969" s="65">
        <f t="shared" si="44"/>
        <v>78.69</v>
      </c>
      <c r="D969" s="124"/>
      <c r="E969" s="155">
        <v>12590</v>
      </c>
      <c r="F969" s="146">
        <f t="shared" si="43"/>
        <v>2675</v>
      </c>
      <c r="G969" s="159">
        <f t="shared" si="45"/>
        <v>1920</v>
      </c>
      <c r="H969" s="155">
        <v>66</v>
      </c>
    </row>
    <row r="970" spans="1:8">
      <c r="A970" s="126">
        <v>986</v>
      </c>
      <c r="B970" s="59"/>
      <c r="C970" s="65">
        <f t="shared" si="44"/>
        <v>78.709999999999994</v>
      </c>
      <c r="D970" s="124"/>
      <c r="E970" s="155">
        <v>12590</v>
      </c>
      <c r="F970" s="146">
        <f t="shared" si="43"/>
        <v>2674</v>
      </c>
      <c r="G970" s="159">
        <f t="shared" si="45"/>
        <v>1919</v>
      </c>
      <c r="H970" s="155">
        <v>66</v>
      </c>
    </row>
    <row r="971" spans="1:8">
      <c r="A971" s="126">
        <v>987</v>
      </c>
      <c r="B971" s="59"/>
      <c r="C971" s="65">
        <f t="shared" si="44"/>
        <v>78.73</v>
      </c>
      <c r="D971" s="124"/>
      <c r="E971" s="155">
        <v>12590</v>
      </c>
      <c r="F971" s="146">
        <f t="shared" si="43"/>
        <v>2674</v>
      </c>
      <c r="G971" s="159">
        <f t="shared" si="45"/>
        <v>1919</v>
      </c>
      <c r="H971" s="155">
        <v>66</v>
      </c>
    </row>
    <row r="972" spans="1:8">
      <c r="A972" s="126">
        <v>988</v>
      </c>
      <c r="B972" s="59"/>
      <c r="C972" s="65">
        <f t="shared" si="44"/>
        <v>78.739999999999995</v>
      </c>
      <c r="D972" s="124"/>
      <c r="E972" s="155">
        <v>12590</v>
      </c>
      <c r="F972" s="146">
        <f t="shared" si="43"/>
        <v>2673</v>
      </c>
      <c r="G972" s="159">
        <f t="shared" si="45"/>
        <v>1919</v>
      </c>
      <c r="H972" s="155">
        <v>66</v>
      </c>
    </row>
    <row r="973" spans="1:8">
      <c r="A973" s="126">
        <v>989</v>
      </c>
      <c r="B973" s="59"/>
      <c r="C973" s="65">
        <f t="shared" si="44"/>
        <v>78.760000000000005</v>
      </c>
      <c r="D973" s="124"/>
      <c r="E973" s="155">
        <v>12590</v>
      </c>
      <c r="F973" s="146">
        <f t="shared" si="43"/>
        <v>2673</v>
      </c>
      <c r="G973" s="159">
        <f t="shared" si="45"/>
        <v>1918</v>
      </c>
      <c r="H973" s="155">
        <v>66</v>
      </c>
    </row>
    <row r="974" spans="1:8">
      <c r="A974" s="126">
        <v>990</v>
      </c>
      <c r="B974" s="59"/>
      <c r="C974" s="65">
        <f t="shared" si="44"/>
        <v>78.78</v>
      </c>
      <c r="D974" s="124"/>
      <c r="E974" s="155">
        <v>12590</v>
      </c>
      <c r="F974" s="146">
        <f t="shared" ref="F974:F983" si="46">ROUND(12*1.3589*(1/C974*E974)+H974,0)</f>
        <v>2672</v>
      </c>
      <c r="G974" s="159">
        <f t="shared" si="45"/>
        <v>1918</v>
      </c>
      <c r="H974" s="155">
        <v>66</v>
      </c>
    </row>
    <row r="975" spans="1:8">
      <c r="A975" s="126">
        <v>991</v>
      </c>
      <c r="B975" s="59"/>
      <c r="C975" s="65">
        <f t="shared" ref="C975:C983" si="47">ROUND(10.899*LN(A975)+A975/150-3,2)</f>
        <v>78.8</v>
      </c>
      <c r="D975" s="124"/>
      <c r="E975" s="155">
        <v>12590</v>
      </c>
      <c r="F975" s="146">
        <f t="shared" si="46"/>
        <v>2671</v>
      </c>
      <c r="G975" s="159">
        <f t="shared" si="45"/>
        <v>1917</v>
      </c>
      <c r="H975" s="155">
        <v>66</v>
      </c>
    </row>
    <row r="976" spans="1:8">
      <c r="A976" s="126">
        <v>992</v>
      </c>
      <c r="B976" s="59"/>
      <c r="C976" s="65">
        <f t="shared" si="47"/>
        <v>78.81</v>
      </c>
      <c r="D976" s="124"/>
      <c r="E976" s="155">
        <v>12590</v>
      </c>
      <c r="F976" s="146">
        <f t="shared" si="46"/>
        <v>2671</v>
      </c>
      <c r="G976" s="159">
        <f t="shared" si="45"/>
        <v>1917</v>
      </c>
      <c r="H976" s="155">
        <v>66</v>
      </c>
    </row>
    <row r="977" spans="1:8">
      <c r="A977" s="126">
        <v>993</v>
      </c>
      <c r="B977" s="59"/>
      <c r="C977" s="65">
        <f t="shared" si="47"/>
        <v>78.83</v>
      </c>
      <c r="D977" s="124"/>
      <c r="E977" s="155">
        <v>12590</v>
      </c>
      <c r="F977" s="146">
        <f t="shared" si="46"/>
        <v>2670</v>
      </c>
      <c r="G977" s="159">
        <f t="shared" si="45"/>
        <v>1917</v>
      </c>
      <c r="H977" s="155">
        <v>66</v>
      </c>
    </row>
    <row r="978" spans="1:8">
      <c r="A978" s="126">
        <v>994</v>
      </c>
      <c r="B978" s="59"/>
      <c r="C978" s="65">
        <f t="shared" si="47"/>
        <v>78.849999999999994</v>
      </c>
      <c r="D978" s="124"/>
      <c r="E978" s="155">
        <v>12590</v>
      </c>
      <c r="F978" s="146">
        <f t="shared" si="46"/>
        <v>2670</v>
      </c>
      <c r="G978" s="159">
        <f t="shared" si="45"/>
        <v>1916</v>
      </c>
      <c r="H978" s="155">
        <v>66</v>
      </c>
    </row>
    <row r="979" spans="1:8">
      <c r="A979" s="126">
        <v>995</v>
      </c>
      <c r="B979" s="59"/>
      <c r="C979" s="65">
        <f t="shared" si="47"/>
        <v>78.87</v>
      </c>
      <c r="D979" s="124"/>
      <c r="E979" s="155">
        <v>12590</v>
      </c>
      <c r="F979" s="146">
        <f t="shared" si="46"/>
        <v>2669</v>
      </c>
      <c r="G979" s="159">
        <f t="shared" si="45"/>
        <v>1916</v>
      </c>
      <c r="H979" s="155">
        <v>66</v>
      </c>
    </row>
    <row r="980" spans="1:8">
      <c r="A980" s="126">
        <v>996</v>
      </c>
      <c r="B980" s="59"/>
      <c r="C980" s="65">
        <f t="shared" si="47"/>
        <v>78.88</v>
      </c>
      <c r="D980" s="124"/>
      <c r="E980" s="155">
        <v>12590</v>
      </c>
      <c r="F980" s="146">
        <f t="shared" si="46"/>
        <v>2669</v>
      </c>
      <c r="G980" s="159">
        <f t="shared" si="45"/>
        <v>1915</v>
      </c>
      <c r="H980" s="155">
        <v>66</v>
      </c>
    </row>
    <row r="981" spans="1:8">
      <c r="A981" s="126">
        <v>997</v>
      </c>
      <c r="B981" s="59"/>
      <c r="C981" s="65">
        <f t="shared" si="47"/>
        <v>78.900000000000006</v>
      </c>
      <c r="D981" s="124"/>
      <c r="E981" s="155">
        <v>12590</v>
      </c>
      <c r="F981" s="146">
        <f t="shared" si="46"/>
        <v>2668</v>
      </c>
      <c r="G981" s="159">
        <f t="shared" si="45"/>
        <v>1915</v>
      </c>
      <c r="H981" s="155">
        <v>66</v>
      </c>
    </row>
    <row r="982" spans="1:8">
      <c r="A982" s="126">
        <v>998</v>
      </c>
      <c r="B982" s="59"/>
      <c r="C982" s="65">
        <f t="shared" si="47"/>
        <v>78.92</v>
      </c>
      <c r="D982" s="124"/>
      <c r="E982" s="155">
        <v>12590</v>
      </c>
      <c r="F982" s="146">
        <f t="shared" si="46"/>
        <v>2667</v>
      </c>
      <c r="G982" s="159">
        <f t="shared" si="45"/>
        <v>1914</v>
      </c>
      <c r="H982" s="155">
        <v>66</v>
      </c>
    </row>
    <row r="983" spans="1:8" ht="13.5" thickBot="1">
      <c r="A983" s="97">
        <v>999</v>
      </c>
      <c r="B983" s="66"/>
      <c r="C983" s="67">
        <f t="shared" si="47"/>
        <v>78.94</v>
      </c>
      <c r="D983" s="125"/>
      <c r="E983" s="149">
        <v>12590</v>
      </c>
      <c r="F983" s="152">
        <f t="shared" si="46"/>
        <v>2667</v>
      </c>
      <c r="G983" s="161">
        <f t="shared" si="45"/>
        <v>1914</v>
      </c>
      <c r="H983" s="149">
        <v>66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20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63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59</v>
      </c>
      <c r="B7" s="36"/>
      <c r="C7" s="61"/>
      <c r="D7" s="62"/>
      <c r="E7" s="61">
        <v>16</v>
      </c>
      <c r="I7" s="30"/>
    </row>
    <row r="8" spans="1:9" ht="15.75">
      <c r="A8" s="39" t="s">
        <v>60</v>
      </c>
      <c r="B8" s="36"/>
      <c r="C8" s="61"/>
      <c r="D8" s="62"/>
      <c r="E8" s="61" t="s">
        <v>626</v>
      </c>
      <c r="I8" s="30"/>
    </row>
    <row r="9" spans="1:9" ht="15.75">
      <c r="A9" s="39"/>
      <c r="B9" s="36"/>
      <c r="C9" s="61"/>
      <c r="D9" s="62"/>
      <c r="E9" s="61"/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31"/>
      <c r="B11" s="49" t="s">
        <v>197</v>
      </c>
      <c r="C11" s="50"/>
      <c r="D11" s="49" t="s">
        <v>198</v>
      </c>
      <c r="E11" s="50"/>
      <c r="F11" s="51" t="s">
        <v>199</v>
      </c>
      <c r="G11" s="507"/>
      <c r="H11" s="506"/>
    </row>
    <row r="12" spans="1:9" ht="45.75" thickBot="1">
      <c r="A12" s="52" t="s">
        <v>31</v>
      </c>
      <c r="B12" s="53" t="s">
        <v>158</v>
      </c>
      <c r="C12" s="54" t="s">
        <v>159</v>
      </c>
      <c r="D12" s="55" t="s">
        <v>201</v>
      </c>
      <c r="E12" s="56" t="s">
        <v>202</v>
      </c>
      <c r="F12" s="163" t="s">
        <v>199</v>
      </c>
      <c r="G12" s="160" t="s">
        <v>627</v>
      </c>
      <c r="H12" s="164" t="s">
        <v>204</v>
      </c>
    </row>
    <row r="13" spans="1:9">
      <c r="A13" s="126" t="s">
        <v>61</v>
      </c>
      <c r="B13" s="69"/>
      <c r="C13" s="65">
        <v>16</v>
      </c>
      <c r="D13" s="124"/>
      <c r="E13" s="154">
        <v>12590</v>
      </c>
      <c r="F13" s="153">
        <f>ROUND(12*1.3589*(1/C13*E13)+H13,0)</f>
        <v>12897</v>
      </c>
      <c r="G13" s="165">
        <f t="shared" ref="G13:G76" si="0">ROUND(12*(1/C13*E13),0)</f>
        <v>9443</v>
      </c>
      <c r="H13" s="154">
        <v>66</v>
      </c>
    </row>
    <row r="14" spans="1:9">
      <c r="A14" s="126">
        <v>30</v>
      </c>
      <c r="B14" s="59"/>
      <c r="C14" s="65">
        <f>ROUND((10.899*LN(A14)+A14/200)*0.5-1.5,2)</f>
        <v>17.11</v>
      </c>
      <c r="D14" s="124"/>
      <c r="E14" s="155">
        <v>12590</v>
      </c>
      <c r="F14" s="146">
        <f t="shared" ref="F14:F77" si="1">ROUND(12*1.3589*(1/C14*E14)+H14,0)</f>
        <v>12065</v>
      </c>
      <c r="G14" s="159">
        <f t="shared" si="0"/>
        <v>8830</v>
      </c>
      <c r="H14" s="155">
        <v>66</v>
      </c>
    </row>
    <row r="15" spans="1:9">
      <c r="A15" s="126">
        <v>31</v>
      </c>
      <c r="B15" s="59"/>
      <c r="C15" s="65">
        <f t="shared" ref="C15:C78" si="2">ROUND((10.899*LN(A15)+A15/200)*0.5-1.5,2)</f>
        <v>17.29</v>
      </c>
      <c r="D15" s="124"/>
      <c r="E15" s="155">
        <v>12590</v>
      </c>
      <c r="F15" s="146">
        <f t="shared" si="1"/>
        <v>11940</v>
      </c>
      <c r="G15" s="159">
        <f t="shared" si="0"/>
        <v>8738</v>
      </c>
      <c r="H15" s="155">
        <v>66</v>
      </c>
    </row>
    <row r="16" spans="1:9">
      <c r="A16" s="126">
        <v>32</v>
      </c>
      <c r="B16" s="59"/>
      <c r="C16" s="65">
        <f t="shared" si="2"/>
        <v>17.47</v>
      </c>
      <c r="D16" s="124"/>
      <c r="E16" s="155">
        <v>12590</v>
      </c>
      <c r="F16" s="146">
        <f t="shared" si="1"/>
        <v>11818</v>
      </c>
      <c r="G16" s="159">
        <f t="shared" si="0"/>
        <v>8648</v>
      </c>
      <c r="H16" s="155">
        <v>66</v>
      </c>
    </row>
    <row r="17" spans="1:8">
      <c r="A17" s="126">
        <v>33</v>
      </c>
      <c r="B17" s="59"/>
      <c r="C17" s="65">
        <f t="shared" si="2"/>
        <v>17.64</v>
      </c>
      <c r="D17" s="124"/>
      <c r="E17" s="155">
        <v>12590</v>
      </c>
      <c r="F17" s="146">
        <f t="shared" si="1"/>
        <v>11704</v>
      </c>
      <c r="G17" s="159">
        <f t="shared" si="0"/>
        <v>8565</v>
      </c>
      <c r="H17" s="155">
        <v>66</v>
      </c>
    </row>
    <row r="18" spans="1:8">
      <c r="A18" s="126">
        <v>34</v>
      </c>
      <c r="B18" s="59"/>
      <c r="C18" s="65">
        <f t="shared" si="2"/>
        <v>17.8</v>
      </c>
      <c r="D18" s="124"/>
      <c r="E18" s="155">
        <v>12590</v>
      </c>
      <c r="F18" s="146">
        <f t="shared" si="1"/>
        <v>11600</v>
      </c>
      <c r="G18" s="159">
        <f t="shared" si="0"/>
        <v>8488</v>
      </c>
      <c r="H18" s="155">
        <v>66</v>
      </c>
    </row>
    <row r="19" spans="1:8">
      <c r="A19" s="126">
        <v>35</v>
      </c>
      <c r="B19" s="59"/>
      <c r="C19" s="65">
        <f t="shared" si="2"/>
        <v>17.96</v>
      </c>
      <c r="D19" s="124"/>
      <c r="E19" s="155">
        <v>12590</v>
      </c>
      <c r="F19" s="146">
        <f t="shared" si="1"/>
        <v>11497</v>
      </c>
      <c r="G19" s="159">
        <f t="shared" si="0"/>
        <v>8412</v>
      </c>
      <c r="H19" s="155">
        <v>66</v>
      </c>
    </row>
    <row r="20" spans="1:8">
      <c r="A20" s="126">
        <v>36</v>
      </c>
      <c r="B20" s="59"/>
      <c r="C20" s="65">
        <f t="shared" si="2"/>
        <v>18.12</v>
      </c>
      <c r="D20" s="124"/>
      <c r="E20" s="155">
        <v>12590</v>
      </c>
      <c r="F20" s="146">
        <f t="shared" si="1"/>
        <v>11396</v>
      </c>
      <c r="G20" s="159">
        <f t="shared" si="0"/>
        <v>8338</v>
      </c>
      <c r="H20" s="155">
        <v>66</v>
      </c>
    </row>
    <row r="21" spans="1:8">
      <c r="A21" s="126">
        <v>37</v>
      </c>
      <c r="B21" s="59"/>
      <c r="C21" s="65">
        <f t="shared" si="2"/>
        <v>18.27</v>
      </c>
      <c r="D21" s="124"/>
      <c r="E21" s="155">
        <v>12590</v>
      </c>
      <c r="F21" s="146">
        <f t="shared" si="1"/>
        <v>11303</v>
      </c>
      <c r="G21" s="159">
        <f t="shared" si="0"/>
        <v>8269</v>
      </c>
      <c r="H21" s="155">
        <v>66</v>
      </c>
    </row>
    <row r="22" spans="1:8">
      <c r="A22" s="126">
        <v>38</v>
      </c>
      <c r="B22" s="59"/>
      <c r="C22" s="65">
        <f t="shared" si="2"/>
        <v>18.420000000000002</v>
      </c>
      <c r="D22" s="124"/>
      <c r="E22" s="155">
        <v>12590</v>
      </c>
      <c r="F22" s="146">
        <f t="shared" si="1"/>
        <v>11212</v>
      </c>
      <c r="G22" s="159">
        <f t="shared" si="0"/>
        <v>8202</v>
      </c>
      <c r="H22" s="155">
        <v>66</v>
      </c>
    </row>
    <row r="23" spans="1:8">
      <c r="A23" s="126">
        <v>39</v>
      </c>
      <c r="B23" s="59"/>
      <c r="C23" s="65">
        <f t="shared" si="2"/>
        <v>18.559999999999999</v>
      </c>
      <c r="D23" s="124"/>
      <c r="E23" s="155">
        <v>12590</v>
      </c>
      <c r="F23" s="146">
        <f t="shared" si="1"/>
        <v>11128</v>
      </c>
      <c r="G23" s="159">
        <f t="shared" si="0"/>
        <v>8140</v>
      </c>
      <c r="H23" s="155">
        <v>66</v>
      </c>
    </row>
    <row r="24" spans="1:8">
      <c r="A24" s="126">
        <v>40</v>
      </c>
      <c r="B24" s="59"/>
      <c r="C24" s="65">
        <f t="shared" si="2"/>
        <v>18.7</v>
      </c>
      <c r="D24" s="124"/>
      <c r="E24" s="155">
        <v>12590</v>
      </c>
      <c r="F24" s="146">
        <f t="shared" si="1"/>
        <v>11045</v>
      </c>
      <c r="G24" s="159">
        <f t="shared" si="0"/>
        <v>8079</v>
      </c>
      <c r="H24" s="155">
        <v>66</v>
      </c>
    </row>
    <row r="25" spans="1:8">
      <c r="A25" s="126">
        <v>41</v>
      </c>
      <c r="B25" s="59"/>
      <c r="C25" s="65">
        <f t="shared" si="2"/>
        <v>18.84</v>
      </c>
      <c r="D25" s="124"/>
      <c r="E25" s="155">
        <v>12590</v>
      </c>
      <c r="F25" s="146">
        <f t="shared" si="1"/>
        <v>10963</v>
      </c>
      <c r="G25" s="159">
        <f t="shared" si="0"/>
        <v>8019</v>
      </c>
      <c r="H25" s="155">
        <v>66</v>
      </c>
    </row>
    <row r="26" spans="1:8">
      <c r="A26" s="126">
        <v>42</v>
      </c>
      <c r="B26" s="59"/>
      <c r="C26" s="65">
        <f t="shared" si="2"/>
        <v>18.97</v>
      </c>
      <c r="D26" s="124"/>
      <c r="E26" s="155">
        <v>12590</v>
      </c>
      <c r="F26" s="146">
        <f t="shared" si="1"/>
        <v>10888</v>
      </c>
      <c r="G26" s="159">
        <f t="shared" si="0"/>
        <v>7964</v>
      </c>
      <c r="H26" s="155">
        <v>66</v>
      </c>
    </row>
    <row r="27" spans="1:8">
      <c r="A27" s="126">
        <v>43</v>
      </c>
      <c r="B27" s="59"/>
      <c r="C27" s="65">
        <f t="shared" si="2"/>
        <v>19.100000000000001</v>
      </c>
      <c r="D27" s="124"/>
      <c r="E27" s="155">
        <v>12590</v>
      </c>
      <c r="F27" s="146">
        <f t="shared" si="1"/>
        <v>10815</v>
      </c>
      <c r="G27" s="159">
        <f t="shared" si="0"/>
        <v>7910</v>
      </c>
      <c r="H27" s="155">
        <v>66</v>
      </c>
    </row>
    <row r="28" spans="1:8">
      <c r="A28" s="126">
        <v>44</v>
      </c>
      <c r="B28" s="59"/>
      <c r="C28" s="65">
        <f t="shared" si="2"/>
        <v>19.23</v>
      </c>
      <c r="D28" s="124"/>
      <c r="E28" s="155">
        <v>12590</v>
      </c>
      <c r="F28" s="146">
        <f t="shared" si="1"/>
        <v>10742</v>
      </c>
      <c r="G28" s="159">
        <f t="shared" si="0"/>
        <v>7856</v>
      </c>
      <c r="H28" s="155">
        <v>66</v>
      </c>
    </row>
    <row r="29" spans="1:8">
      <c r="A29" s="126">
        <v>45</v>
      </c>
      <c r="B29" s="59"/>
      <c r="C29" s="65">
        <f t="shared" si="2"/>
        <v>19.36</v>
      </c>
      <c r="D29" s="124"/>
      <c r="E29" s="155">
        <v>12590</v>
      </c>
      <c r="F29" s="146">
        <f t="shared" si="1"/>
        <v>10670</v>
      </c>
      <c r="G29" s="159">
        <f t="shared" si="0"/>
        <v>7804</v>
      </c>
      <c r="H29" s="155">
        <v>66</v>
      </c>
    </row>
    <row r="30" spans="1:8">
      <c r="A30" s="126">
        <v>46</v>
      </c>
      <c r="B30" s="59"/>
      <c r="C30" s="65">
        <f t="shared" si="2"/>
        <v>19.48</v>
      </c>
      <c r="D30" s="124"/>
      <c r="E30" s="155">
        <v>12590</v>
      </c>
      <c r="F30" s="146">
        <f t="shared" si="1"/>
        <v>10605</v>
      </c>
      <c r="G30" s="159">
        <f t="shared" si="0"/>
        <v>7756</v>
      </c>
      <c r="H30" s="155">
        <v>66</v>
      </c>
    </row>
    <row r="31" spans="1:8">
      <c r="A31" s="126">
        <v>47</v>
      </c>
      <c r="B31" s="59"/>
      <c r="C31" s="65">
        <f t="shared" si="2"/>
        <v>19.600000000000001</v>
      </c>
      <c r="D31" s="124"/>
      <c r="E31" s="155">
        <v>12590</v>
      </c>
      <c r="F31" s="146">
        <f t="shared" si="1"/>
        <v>10541</v>
      </c>
      <c r="G31" s="159">
        <f t="shared" si="0"/>
        <v>7708</v>
      </c>
      <c r="H31" s="155">
        <v>66</v>
      </c>
    </row>
    <row r="32" spans="1:8">
      <c r="A32" s="126">
        <v>48</v>
      </c>
      <c r="B32" s="59"/>
      <c r="C32" s="65">
        <f t="shared" si="2"/>
        <v>19.72</v>
      </c>
      <c r="D32" s="124"/>
      <c r="E32" s="155">
        <v>12590</v>
      </c>
      <c r="F32" s="146">
        <f t="shared" si="1"/>
        <v>10477</v>
      </c>
      <c r="G32" s="159">
        <f t="shared" si="0"/>
        <v>7661</v>
      </c>
      <c r="H32" s="155">
        <v>66</v>
      </c>
    </row>
    <row r="33" spans="1:8">
      <c r="A33" s="126">
        <v>49</v>
      </c>
      <c r="B33" s="59"/>
      <c r="C33" s="65">
        <f t="shared" si="2"/>
        <v>19.829999999999998</v>
      </c>
      <c r="D33" s="124"/>
      <c r="E33" s="155">
        <v>12590</v>
      </c>
      <c r="F33" s="146">
        <f t="shared" si="1"/>
        <v>10419</v>
      </c>
      <c r="G33" s="159">
        <f t="shared" si="0"/>
        <v>7619</v>
      </c>
      <c r="H33" s="155">
        <v>66</v>
      </c>
    </row>
    <row r="34" spans="1:8">
      <c r="A34" s="126">
        <v>50</v>
      </c>
      <c r="B34" s="59"/>
      <c r="C34" s="65">
        <f t="shared" si="2"/>
        <v>19.940000000000001</v>
      </c>
      <c r="D34" s="124"/>
      <c r="E34" s="155">
        <v>12590</v>
      </c>
      <c r="F34" s="146">
        <f t="shared" si="1"/>
        <v>10362</v>
      </c>
      <c r="G34" s="159">
        <f t="shared" si="0"/>
        <v>7577</v>
      </c>
      <c r="H34" s="155">
        <v>66</v>
      </c>
    </row>
    <row r="35" spans="1:8">
      <c r="A35" s="126">
        <v>51</v>
      </c>
      <c r="B35" s="59"/>
      <c r="C35" s="65">
        <f t="shared" si="2"/>
        <v>20.05</v>
      </c>
      <c r="D35" s="124"/>
      <c r="E35" s="155">
        <v>12590</v>
      </c>
      <c r="F35" s="146">
        <f t="shared" si="1"/>
        <v>10306</v>
      </c>
      <c r="G35" s="159">
        <f t="shared" si="0"/>
        <v>7535</v>
      </c>
      <c r="H35" s="155">
        <v>66</v>
      </c>
    </row>
    <row r="36" spans="1:8">
      <c r="A36" s="126">
        <v>52</v>
      </c>
      <c r="B36" s="59"/>
      <c r="C36" s="65">
        <f t="shared" si="2"/>
        <v>20.16</v>
      </c>
      <c r="D36" s="124"/>
      <c r="E36" s="155">
        <v>12590</v>
      </c>
      <c r="F36" s="146">
        <f t="shared" si="1"/>
        <v>10250</v>
      </c>
      <c r="G36" s="159">
        <f t="shared" si="0"/>
        <v>7494</v>
      </c>
      <c r="H36" s="155">
        <v>66</v>
      </c>
    </row>
    <row r="37" spans="1:8">
      <c r="A37" s="126">
        <v>53</v>
      </c>
      <c r="B37" s="59"/>
      <c r="C37" s="65">
        <f t="shared" si="2"/>
        <v>20.27</v>
      </c>
      <c r="D37" s="124"/>
      <c r="E37" s="155">
        <v>12590</v>
      </c>
      <c r="F37" s="146">
        <f t="shared" si="1"/>
        <v>10194</v>
      </c>
      <c r="G37" s="159">
        <f t="shared" si="0"/>
        <v>7453</v>
      </c>
      <c r="H37" s="155">
        <v>66</v>
      </c>
    </row>
    <row r="38" spans="1:8">
      <c r="A38" s="126">
        <v>54</v>
      </c>
      <c r="B38" s="59"/>
      <c r="C38" s="65">
        <f t="shared" si="2"/>
        <v>20.37</v>
      </c>
      <c r="D38" s="124"/>
      <c r="E38" s="155">
        <v>12590</v>
      </c>
      <c r="F38" s="146">
        <f t="shared" si="1"/>
        <v>10145</v>
      </c>
      <c r="G38" s="159">
        <f t="shared" si="0"/>
        <v>7417</v>
      </c>
      <c r="H38" s="155">
        <v>66</v>
      </c>
    </row>
    <row r="39" spans="1:8">
      <c r="A39" s="126">
        <v>55</v>
      </c>
      <c r="B39" s="59"/>
      <c r="C39" s="65">
        <f t="shared" si="2"/>
        <v>20.48</v>
      </c>
      <c r="D39" s="124"/>
      <c r="E39" s="155">
        <v>12590</v>
      </c>
      <c r="F39" s="146">
        <f t="shared" si="1"/>
        <v>10091</v>
      </c>
      <c r="G39" s="159">
        <f t="shared" si="0"/>
        <v>7377</v>
      </c>
      <c r="H39" s="155">
        <v>66</v>
      </c>
    </row>
    <row r="40" spans="1:8">
      <c r="A40" s="126">
        <v>56</v>
      </c>
      <c r="B40" s="59"/>
      <c r="C40" s="65">
        <f t="shared" si="2"/>
        <v>20.58</v>
      </c>
      <c r="D40" s="124"/>
      <c r="E40" s="155">
        <v>12590</v>
      </c>
      <c r="F40" s="146">
        <f t="shared" si="1"/>
        <v>10042</v>
      </c>
      <c r="G40" s="159">
        <f t="shared" si="0"/>
        <v>7341</v>
      </c>
      <c r="H40" s="155">
        <v>66</v>
      </c>
    </row>
    <row r="41" spans="1:8">
      <c r="A41" s="126">
        <v>57</v>
      </c>
      <c r="B41" s="59"/>
      <c r="C41" s="65">
        <f t="shared" si="2"/>
        <v>20.68</v>
      </c>
      <c r="D41" s="124"/>
      <c r="E41" s="155">
        <v>12590</v>
      </c>
      <c r="F41" s="146">
        <f t="shared" si="1"/>
        <v>9994</v>
      </c>
      <c r="G41" s="159">
        <f t="shared" si="0"/>
        <v>7306</v>
      </c>
      <c r="H41" s="155">
        <v>66</v>
      </c>
    </row>
    <row r="42" spans="1:8">
      <c r="A42" s="126">
        <v>58</v>
      </c>
      <c r="B42" s="59"/>
      <c r="C42" s="65">
        <f t="shared" si="2"/>
        <v>20.77</v>
      </c>
      <c r="D42" s="124"/>
      <c r="E42" s="155">
        <v>12590</v>
      </c>
      <c r="F42" s="146">
        <f t="shared" si="1"/>
        <v>9951</v>
      </c>
      <c r="G42" s="159">
        <f t="shared" si="0"/>
        <v>7274</v>
      </c>
      <c r="H42" s="155">
        <v>66</v>
      </c>
    </row>
    <row r="43" spans="1:8">
      <c r="A43" s="126">
        <v>59</v>
      </c>
      <c r="B43" s="59"/>
      <c r="C43" s="65">
        <f t="shared" si="2"/>
        <v>20.87</v>
      </c>
      <c r="D43" s="124"/>
      <c r="E43" s="155">
        <v>12590</v>
      </c>
      <c r="F43" s="146">
        <f t="shared" si="1"/>
        <v>9903</v>
      </c>
      <c r="G43" s="159">
        <f t="shared" si="0"/>
        <v>7239</v>
      </c>
      <c r="H43" s="155">
        <v>66</v>
      </c>
    </row>
    <row r="44" spans="1:8">
      <c r="A44" s="126">
        <v>60</v>
      </c>
      <c r="B44" s="59"/>
      <c r="C44" s="65">
        <f t="shared" si="2"/>
        <v>20.96</v>
      </c>
      <c r="D44" s="124"/>
      <c r="E44" s="155">
        <v>12590</v>
      </c>
      <c r="F44" s="146">
        <f t="shared" si="1"/>
        <v>9861</v>
      </c>
      <c r="G44" s="159">
        <f t="shared" si="0"/>
        <v>7208</v>
      </c>
      <c r="H44" s="155">
        <v>66</v>
      </c>
    </row>
    <row r="45" spans="1:8">
      <c r="A45" s="126">
        <v>61</v>
      </c>
      <c r="B45" s="59"/>
      <c r="C45" s="65">
        <f t="shared" si="2"/>
        <v>21.05</v>
      </c>
      <c r="D45" s="124"/>
      <c r="E45" s="155">
        <v>12590</v>
      </c>
      <c r="F45" s="146">
        <f t="shared" si="1"/>
        <v>9819</v>
      </c>
      <c r="G45" s="159">
        <f t="shared" si="0"/>
        <v>7177</v>
      </c>
      <c r="H45" s="155">
        <v>66</v>
      </c>
    </row>
    <row r="46" spans="1:8">
      <c r="A46" s="126">
        <v>62</v>
      </c>
      <c r="B46" s="59"/>
      <c r="C46" s="65">
        <f t="shared" si="2"/>
        <v>21.15</v>
      </c>
      <c r="D46" s="124"/>
      <c r="E46" s="155">
        <v>12590</v>
      </c>
      <c r="F46" s="146">
        <f t="shared" si="1"/>
        <v>9773</v>
      </c>
      <c r="G46" s="159">
        <f t="shared" si="0"/>
        <v>7143</v>
      </c>
      <c r="H46" s="155">
        <v>66</v>
      </c>
    </row>
    <row r="47" spans="1:8">
      <c r="A47" s="126">
        <v>63</v>
      </c>
      <c r="B47" s="59"/>
      <c r="C47" s="65">
        <f t="shared" si="2"/>
        <v>21.24</v>
      </c>
      <c r="D47" s="124"/>
      <c r="E47" s="155">
        <v>12590</v>
      </c>
      <c r="F47" s="146">
        <f t="shared" si="1"/>
        <v>9732</v>
      </c>
      <c r="G47" s="159">
        <f t="shared" si="0"/>
        <v>7113</v>
      </c>
      <c r="H47" s="155">
        <v>66</v>
      </c>
    </row>
    <row r="48" spans="1:8">
      <c r="A48" s="126">
        <v>64</v>
      </c>
      <c r="B48" s="59"/>
      <c r="C48" s="65">
        <f t="shared" si="2"/>
        <v>21.32</v>
      </c>
      <c r="D48" s="124"/>
      <c r="E48" s="155">
        <v>12590</v>
      </c>
      <c r="F48" s="146">
        <f t="shared" si="1"/>
        <v>9696</v>
      </c>
      <c r="G48" s="159">
        <f t="shared" si="0"/>
        <v>7086</v>
      </c>
      <c r="H48" s="155">
        <v>66</v>
      </c>
    </row>
    <row r="49" spans="1:8">
      <c r="A49" s="126">
        <v>65</v>
      </c>
      <c r="B49" s="59"/>
      <c r="C49" s="65">
        <f t="shared" si="2"/>
        <v>21.41</v>
      </c>
      <c r="D49" s="124"/>
      <c r="E49" s="155">
        <v>12590</v>
      </c>
      <c r="F49" s="146">
        <f t="shared" si="1"/>
        <v>9655</v>
      </c>
      <c r="G49" s="159">
        <f t="shared" si="0"/>
        <v>7057</v>
      </c>
      <c r="H49" s="155">
        <v>66</v>
      </c>
    </row>
    <row r="50" spans="1:8">
      <c r="A50" s="126">
        <v>66</v>
      </c>
      <c r="B50" s="59"/>
      <c r="C50" s="65">
        <f t="shared" si="2"/>
        <v>21.5</v>
      </c>
      <c r="D50" s="124"/>
      <c r="E50" s="155">
        <v>12590</v>
      </c>
      <c r="F50" s="146">
        <f t="shared" si="1"/>
        <v>9615</v>
      </c>
      <c r="G50" s="159">
        <f t="shared" si="0"/>
        <v>7027</v>
      </c>
      <c r="H50" s="155">
        <v>66</v>
      </c>
    </row>
    <row r="51" spans="1:8">
      <c r="A51" s="126">
        <v>67</v>
      </c>
      <c r="B51" s="59"/>
      <c r="C51" s="65">
        <f t="shared" si="2"/>
        <v>21.58</v>
      </c>
      <c r="D51" s="124"/>
      <c r="E51" s="155">
        <v>12590</v>
      </c>
      <c r="F51" s="146">
        <f t="shared" si="1"/>
        <v>9580</v>
      </c>
      <c r="G51" s="159">
        <f t="shared" si="0"/>
        <v>7001</v>
      </c>
      <c r="H51" s="155">
        <v>66</v>
      </c>
    </row>
    <row r="52" spans="1:8">
      <c r="A52" s="126">
        <v>68</v>
      </c>
      <c r="B52" s="59"/>
      <c r="C52" s="65">
        <f t="shared" si="2"/>
        <v>21.66</v>
      </c>
      <c r="D52" s="124"/>
      <c r="E52" s="155">
        <v>12590</v>
      </c>
      <c r="F52" s="146">
        <f t="shared" si="1"/>
        <v>9544</v>
      </c>
      <c r="G52" s="159">
        <f t="shared" si="0"/>
        <v>6975</v>
      </c>
      <c r="H52" s="155">
        <v>66</v>
      </c>
    </row>
    <row r="53" spans="1:8">
      <c r="A53" s="126">
        <v>69</v>
      </c>
      <c r="B53" s="59"/>
      <c r="C53" s="65">
        <f t="shared" si="2"/>
        <v>21.75</v>
      </c>
      <c r="D53" s="124"/>
      <c r="E53" s="155">
        <v>12590</v>
      </c>
      <c r="F53" s="146">
        <f t="shared" si="1"/>
        <v>9505</v>
      </c>
      <c r="G53" s="159">
        <f t="shared" si="0"/>
        <v>6946</v>
      </c>
      <c r="H53" s="155">
        <v>66</v>
      </c>
    </row>
    <row r="54" spans="1:8">
      <c r="A54" s="126">
        <v>70</v>
      </c>
      <c r="B54" s="59"/>
      <c r="C54" s="65">
        <f t="shared" si="2"/>
        <v>21.83</v>
      </c>
      <c r="D54" s="124"/>
      <c r="E54" s="155">
        <v>12590</v>
      </c>
      <c r="F54" s="146">
        <f t="shared" si="1"/>
        <v>9471</v>
      </c>
      <c r="G54" s="159">
        <f t="shared" si="0"/>
        <v>6921</v>
      </c>
      <c r="H54" s="155">
        <v>66</v>
      </c>
    </row>
    <row r="55" spans="1:8">
      <c r="A55" s="126">
        <v>71</v>
      </c>
      <c r="B55" s="59"/>
      <c r="C55" s="65">
        <f t="shared" si="2"/>
        <v>21.91</v>
      </c>
      <c r="D55" s="124"/>
      <c r="E55" s="155">
        <v>12590</v>
      </c>
      <c r="F55" s="146">
        <f t="shared" si="1"/>
        <v>9436</v>
      </c>
      <c r="G55" s="159">
        <f t="shared" si="0"/>
        <v>6895</v>
      </c>
      <c r="H55" s="155">
        <v>66</v>
      </c>
    </row>
    <row r="56" spans="1:8">
      <c r="A56" s="126">
        <v>72</v>
      </c>
      <c r="B56" s="59"/>
      <c r="C56" s="65">
        <f t="shared" si="2"/>
        <v>21.99</v>
      </c>
      <c r="D56" s="124"/>
      <c r="E56" s="155">
        <v>12590</v>
      </c>
      <c r="F56" s="146">
        <f t="shared" si="1"/>
        <v>9402</v>
      </c>
      <c r="G56" s="159">
        <f t="shared" si="0"/>
        <v>6870</v>
      </c>
      <c r="H56" s="155">
        <v>66</v>
      </c>
    </row>
    <row r="57" spans="1:8">
      <c r="A57" s="126">
        <v>73</v>
      </c>
      <c r="B57" s="59"/>
      <c r="C57" s="65">
        <f t="shared" si="2"/>
        <v>22.06</v>
      </c>
      <c r="D57" s="124"/>
      <c r="E57" s="155">
        <v>12590</v>
      </c>
      <c r="F57" s="146">
        <f t="shared" si="1"/>
        <v>9373</v>
      </c>
      <c r="G57" s="159">
        <f t="shared" si="0"/>
        <v>6849</v>
      </c>
      <c r="H57" s="155">
        <v>66</v>
      </c>
    </row>
    <row r="58" spans="1:8">
      <c r="A58" s="126">
        <v>74</v>
      </c>
      <c r="B58" s="59"/>
      <c r="C58" s="65">
        <f t="shared" si="2"/>
        <v>22.14</v>
      </c>
      <c r="D58" s="124"/>
      <c r="E58" s="155">
        <v>12590</v>
      </c>
      <c r="F58" s="146">
        <f t="shared" si="1"/>
        <v>9339</v>
      </c>
      <c r="G58" s="159">
        <f t="shared" si="0"/>
        <v>6824</v>
      </c>
      <c r="H58" s="155">
        <v>66</v>
      </c>
    </row>
    <row r="59" spans="1:8">
      <c r="A59" s="126">
        <v>75</v>
      </c>
      <c r="B59" s="59"/>
      <c r="C59" s="65">
        <f t="shared" si="2"/>
        <v>22.22</v>
      </c>
      <c r="D59" s="124"/>
      <c r="E59" s="155">
        <v>12590</v>
      </c>
      <c r="F59" s="146">
        <f t="shared" si="1"/>
        <v>9306</v>
      </c>
      <c r="G59" s="159">
        <f t="shared" si="0"/>
        <v>6799</v>
      </c>
      <c r="H59" s="155">
        <v>66</v>
      </c>
    </row>
    <row r="60" spans="1:8">
      <c r="A60" s="126">
        <v>76</v>
      </c>
      <c r="B60" s="59"/>
      <c r="C60" s="65">
        <f t="shared" si="2"/>
        <v>22.29</v>
      </c>
      <c r="D60" s="124"/>
      <c r="E60" s="155">
        <v>12590</v>
      </c>
      <c r="F60" s="146">
        <f t="shared" si="1"/>
        <v>9277</v>
      </c>
      <c r="G60" s="159">
        <f t="shared" si="0"/>
        <v>6778</v>
      </c>
      <c r="H60" s="155">
        <v>66</v>
      </c>
    </row>
    <row r="61" spans="1:8">
      <c r="A61" s="126">
        <v>77</v>
      </c>
      <c r="B61" s="59"/>
      <c r="C61" s="65">
        <f t="shared" si="2"/>
        <v>22.36</v>
      </c>
      <c r="D61" s="124"/>
      <c r="E61" s="155">
        <v>12590</v>
      </c>
      <c r="F61" s="146">
        <f t="shared" si="1"/>
        <v>9248</v>
      </c>
      <c r="G61" s="159">
        <f t="shared" si="0"/>
        <v>6757</v>
      </c>
      <c r="H61" s="155">
        <v>66</v>
      </c>
    </row>
    <row r="62" spans="1:8">
      <c r="A62" s="126">
        <v>78</v>
      </c>
      <c r="B62" s="59"/>
      <c r="C62" s="65">
        <f t="shared" si="2"/>
        <v>22.44</v>
      </c>
      <c r="D62" s="124"/>
      <c r="E62" s="155">
        <v>12590</v>
      </c>
      <c r="F62" s="146">
        <f t="shared" si="1"/>
        <v>9215</v>
      </c>
      <c r="G62" s="159">
        <f t="shared" si="0"/>
        <v>6733</v>
      </c>
      <c r="H62" s="155">
        <v>66</v>
      </c>
    </row>
    <row r="63" spans="1:8">
      <c r="A63" s="126">
        <v>79</v>
      </c>
      <c r="B63" s="59"/>
      <c r="C63" s="65">
        <f t="shared" si="2"/>
        <v>22.51</v>
      </c>
      <c r="D63" s="124"/>
      <c r="E63" s="155">
        <v>12590</v>
      </c>
      <c r="F63" s="146">
        <f t="shared" si="1"/>
        <v>9187</v>
      </c>
      <c r="G63" s="159">
        <f t="shared" si="0"/>
        <v>6712</v>
      </c>
      <c r="H63" s="155">
        <v>66</v>
      </c>
    </row>
    <row r="64" spans="1:8">
      <c r="A64" s="126">
        <v>80</v>
      </c>
      <c r="B64" s="59"/>
      <c r="C64" s="65">
        <f t="shared" si="2"/>
        <v>22.58</v>
      </c>
      <c r="D64" s="124"/>
      <c r="E64" s="155">
        <v>12590</v>
      </c>
      <c r="F64" s="146">
        <f t="shared" si="1"/>
        <v>9158</v>
      </c>
      <c r="G64" s="159">
        <f t="shared" si="0"/>
        <v>6691</v>
      </c>
      <c r="H64" s="155">
        <v>66</v>
      </c>
    </row>
    <row r="65" spans="1:8">
      <c r="A65" s="126">
        <v>81</v>
      </c>
      <c r="B65" s="59"/>
      <c r="C65" s="65">
        <f t="shared" si="2"/>
        <v>22.65</v>
      </c>
      <c r="D65" s="124"/>
      <c r="E65" s="155">
        <v>12590</v>
      </c>
      <c r="F65" s="146">
        <f t="shared" si="1"/>
        <v>9130</v>
      </c>
      <c r="G65" s="159">
        <f t="shared" si="0"/>
        <v>6670</v>
      </c>
      <c r="H65" s="155">
        <v>66</v>
      </c>
    </row>
    <row r="66" spans="1:8">
      <c r="A66" s="126">
        <v>82</v>
      </c>
      <c r="B66" s="59"/>
      <c r="C66" s="65">
        <f t="shared" si="2"/>
        <v>22.72</v>
      </c>
      <c r="D66" s="124"/>
      <c r="E66" s="155">
        <v>12590</v>
      </c>
      <c r="F66" s="146">
        <f t="shared" si="1"/>
        <v>9102</v>
      </c>
      <c r="G66" s="159">
        <f t="shared" si="0"/>
        <v>6650</v>
      </c>
      <c r="H66" s="155">
        <v>66</v>
      </c>
    </row>
    <row r="67" spans="1:8">
      <c r="A67" s="126">
        <v>83</v>
      </c>
      <c r="B67" s="59"/>
      <c r="C67" s="65">
        <f t="shared" si="2"/>
        <v>22.79</v>
      </c>
      <c r="D67" s="124"/>
      <c r="E67" s="155">
        <v>12590</v>
      </c>
      <c r="F67" s="146">
        <f t="shared" si="1"/>
        <v>9074</v>
      </c>
      <c r="G67" s="159">
        <f t="shared" si="0"/>
        <v>6629</v>
      </c>
      <c r="H67" s="155">
        <v>66</v>
      </c>
    </row>
    <row r="68" spans="1:8">
      <c r="A68" s="126">
        <v>84</v>
      </c>
      <c r="B68" s="59"/>
      <c r="C68" s="65">
        <f t="shared" si="2"/>
        <v>22.86</v>
      </c>
      <c r="D68" s="124"/>
      <c r="E68" s="155">
        <v>12590</v>
      </c>
      <c r="F68" s="146">
        <f t="shared" si="1"/>
        <v>9047</v>
      </c>
      <c r="G68" s="159">
        <f t="shared" si="0"/>
        <v>6609</v>
      </c>
      <c r="H68" s="155">
        <v>66</v>
      </c>
    </row>
    <row r="69" spans="1:8">
      <c r="A69" s="126">
        <v>85</v>
      </c>
      <c r="B69" s="59"/>
      <c r="C69" s="65">
        <f t="shared" si="2"/>
        <v>22.92</v>
      </c>
      <c r="D69" s="124"/>
      <c r="E69" s="155">
        <v>12590</v>
      </c>
      <c r="F69" s="146">
        <f t="shared" si="1"/>
        <v>9023</v>
      </c>
      <c r="G69" s="159">
        <f t="shared" si="0"/>
        <v>6592</v>
      </c>
      <c r="H69" s="155">
        <v>66</v>
      </c>
    </row>
    <row r="70" spans="1:8">
      <c r="A70" s="126">
        <v>86</v>
      </c>
      <c r="B70" s="59"/>
      <c r="C70" s="65">
        <f t="shared" si="2"/>
        <v>22.99</v>
      </c>
      <c r="D70" s="124"/>
      <c r="E70" s="155">
        <v>12590</v>
      </c>
      <c r="F70" s="146">
        <f t="shared" si="1"/>
        <v>8996</v>
      </c>
      <c r="G70" s="159">
        <f t="shared" si="0"/>
        <v>6572</v>
      </c>
      <c r="H70" s="155">
        <v>66</v>
      </c>
    </row>
    <row r="71" spans="1:8">
      <c r="A71" s="126">
        <v>87</v>
      </c>
      <c r="B71" s="59"/>
      <c r="C71" s="65">
        <f t="shared" si="2"/>
        <v>23.05</v>
      </c>
      <c r="D71" s="124"/>
      <c r="E71" s="155">
        <v>12590</v>
      </c>
      <c r="F71" s="146">
        <f t="shared" si="1"/>
        <v>8973</v>
      </c>
      <c r="G71" s="159">
        <f t="shared" si="0"/>
        <v>6554</v>
      </c>
      <c r="H71" s="155">
        <v>66</v>
      </c>
    </row>
    <row r="72" spans="1:8">
      <c r="A72" s="126">
        <v>88</v>
      </c>
      <c r="B72" s="59"/>
      <c r="C72" s="65">
        <f t="shared" si="2"/>
        <v>23.12</v>
      </c>
      <c r="D72" s="124"/>
      <c r="E72" s="155">
        <v>12590</v>
      </c>
      <c r="F72" s="146">
        <f t="shared" si="1"/>
        <v>8946</v>
      </c>
      <c r="G72" s="159">
        <f t="shared" si="0"/>
        <v>6535</v>
      </c>
      <c r="H72" s="155">
        <v>66</v>
      </c>
    </row>
    <row r="73" spans="1:8">
      <c r="A73" s="126">
        <v>89</v>
      </c>
      <c r="B73" s="59"/>
      <c r="C73" s="65">
        <f t="shared" si="2"/>
        <v>23.18</v>
      </c>
      <c r="D73" s="124"/>
      <c r="E73" s="155">
        <v>12590</v>
      </c>
      <c r="F73" s="146">
        <f t="shared" si="1"/>
        <v>8923</v>
      </c>
      <c r="G73" s="159">
        <f t="shared" si="0"/>
        <v>6518</v>
      </c>
      <c r="H73" s="155">
        <v>66</v>
      </c>
    </row>
    <row r="74" spans="1:8">
      <c r="A74" s="126">
        <v>90</v>
      </c>
      <c r="B74" s="59"/>
      <c r="C74" s="65">
        <f t="shared" si="2"/>
        <v>23.25</v>
      </c>
      <c r="D74" s="124"/>
      <c r="E74" s="155">
        <v>12590</v>
      </c>
      <c r="F74" s="146">
        <f t="shared" si="1"/>
        <v>8896</v>
      </c>
      <c r="G74" s="159">
        <f t="shared" si="0"/>
        <v>6498</v>
      </c>
      <c r="H74" s="155">
        <v>66</v>
      </c>
    </row>
    <row r="75" spans="1:8">
      <c r="A75" s="126">
        <v>91</v>
      </c>
      <c r="B75" s="59"/>
      <c r="C75" s="65">
        <f t="shared" si="2"/>
        <v>23.31</v>
      </c>
      <c r="D75" s="124"/>
      <c r="E75" s="155">
        <v>12590</v>
      </c>
      <c r="F75" s="146">
        <f t="shared" si="1"/>
        <v>8873</v>
      </c>
      <c r="G75" s="159">
        <f t="shared" si="0"/>
        <v>6481</v>
      </c>
      <c r="H75" s="155">
        <v>66</v>
      </c>
    </row>
    <row r="76" spans="1:8">
      <c r="A76" s="126">
        <v>92</v>
      </c>
      <c r="B76" s="59"/>
      <c r="C76" s="65">
        <f t="shared" si="2"/>
        <v>23.37</v>
      </c>
      <c r="D76" s="124"/>
      <c r="E76" s="155">
        <v>12590</v>
      </c>
      <c r="F76" s="146">
        <f t="shared" si="1"/>
        <v>8851</v>
      </c>
      <c r="G76" s="159">
        <f t="shared" si="0"/>
        <v>6465</v>
      </c>
      <c r="H76" s="155">
        <v>66</v>
      </c>
    </row>
    <row r="77" spans="1:8">
      <c r="A77" s="126">
        <v>93</v>
      </c>
      <c r="B77" s="59"/>
      <c r="C77" s="65">
        <f t="shared" si="2"/>
        <v>23.43</v>
      </c>
      <c r="D77" s="124"/>
      <c r="E77" s="155">
        <v>12590</v>
      </c>
      <c r="F77" s="146">
        <f t="shared" si="1"/>
        <v>8828</v>
      </c>
      <c r="G77" s="159">
        <f t="shared" ref="G77:G140" si="3">ROUND(12*(1/C77*E77),0)</f>
        <v>6448</v>
      </c>
      <c r="H77" s="155">
        <v>66</v>
      </c>
    </row>
    <row r="78" spans="1:8">
      <c r="A78" s="126">
        <v>94</v>
      </c>
      <c r="B78" s="59"/>
      <c r="C78" s="65">
        <f t="shared" si="2"/>
        <v>23.49</v>
      </c>
      <c r="D78" s="124"/>
      <c r="E78" s="155">
        <v>12590</v>
      </c>
      <c r="F78" s="146">
        <f t="shared" ref="F78:F141" si="4">ROUND(12*1.3589*(1/C78*E78)+H78,0)</f>
        <v>8806</v>
      </c>
      <c r="G78" s="159">
        <f t="shared" si="3"/>
        <v>6432</v>
      </c>
      <c r="H78" s="155">
        <v>66</v>
      </c>
    </row>
    <row r="79" spans="1:8">
      <c r="A79" s="126">
        <v>95</v>
      </c>
      <c r="B79" s="59"/>
      <c r="C79" s="65">
        <f t="shared" ref="C79:C142" si="5">ROUND((10.899*LN(A79)+A79/200)*0.5-1.5,2)</f>
        <v>23.55</v>
      </c>
      <c r="D79" s="124"/>
      <c r="E79" s="155">
        <v>12590</v>
      </c>
      <c r="F79" s="146">
        <f t="shared" si="4"/>
        <v>8784</v>
      </c>
      <c r="G79" s="159">
        <f t="shared" si="3"/>
        <v>6415</v>
      </c>
      <c r="H79" s="155">
        <v>66</v>
      </c>
    </row>
    <row r="80" spans="1:8">
      <c r="A80" s="126">
        <v>96</v>
      </c>
      <c r="B80" s="59"/>
      <c r="C80" s="65">
        <f t="shared" si="5"/>
        <v>23.61</v>
      </c>
      <c r="D80" s="124"/>
      <c r="E80" s="155">
        <v>12590</v>
      </c>
      <c r="F80" s="146">
        <f t="shared" si="4"/>
        <v>8762</v>
      </c>
      <c r="G80" s="159">
        <f t="shared" si="3"/>
        <v>6399</v>
      </c>
      <c r="H80" s="155">
        <v>66</v>
      </c>
    </row>
    <row r="81" spans="1:8">
      <c r="A81" s="126">
        <v>97</v>
      </c>
      <c r="B81" s="59"/>
      <c r="C81" s="65">
        <f t="shared" si="5"/>
        <v>23.67</v>
      </c>
      <c r="D81" s="124"/>
      <c r="E81" s="155">
        <v>12590</v>
      </c>
      <c r="F81" s="146">
        <f t="shared" si="4"/>
        <v>8740</v>
      </c>
      <c r="G81" s="159">
        <f t="shared" si="3"/>
        <v>6383</v>
      </c>
      <c r="H81" s="155">
        <v>66</v>
      </c>
    </row>
    <row r="82" spans="1:8">
      <c r="A82" s="126">
        <v>98</v>
      </c>
      <c r="B82" s="59"/>
      <c r="C82" s="65">
        <f t="shared" si="5"/>
        <v>23.73</v>
      </c>
      <c r="D82" s="124"/>
      <c r="E82" s="155">
        <v>12590</v>
      </c>
      <c r="F82" s="146">
        <f t="shared" si="4"/>
        <v>8718</v>
      </c>
      <c r="G82" s="159">
        <f t="shared" si="3"/>
        <v>6367</v>
      </c>
      <c r="H82" s="155">
        <v>66</v>
      </c>
    </row>
    <row r="83" spans="1:8">
      <c r="A83" s="126">
        <v>99</v>
      </c>
      <c r="B83" s="59"/>
      <c r="C83" s="65">
        <f t="shared" si="5"/>
        <v>23.79</v>
      </c>
      <c r="D83" s="124"/>
      <c r="E83" s="155">
        <v>12590</v>
      </c>
      <c r="F83" s="146">
        <f t="shared" si="4"/>
        <v>8696</v>
      </c>
      <c r="G83" s="159">
        <f t="shared" si="3"/>
        <v>6351</v>
      </c>
      <c r="H83" s="155">
        <v>66</v>
      </c>
    </row>
    <row r="84" spans="1:8">
      <c r="A84" s="126">
        <v>100</v>
      </c>
      <c r="B84" s="59"/>
      <c r="C84" s="65">
        <f t="shared" si="5"/>
        <v>23.85</v>
      </c>
      <c r="D84" s="124"/>
      <c r="E84" s="155">
        <v>12590</v>
      </c>
      <c r="F84" s="146">
        <f t="shared" si="4"/>
        <v>8674</v>
      </c>
      <c r="G84" s="159">
        <f t="shared" si="3"/>
        <v>6335</v>
      </c>
      <c r="H84" s="155">
        <v>66</v>
      </c>
    </row>
    <row r="85" spans="1:8">
      <c r="A85" s="126">
        <v>101</v>
      </c>
      <c r="B85" s="59"/>
      <c r="C85" s="65">
        <f t="shared" si="5"/>
        <v>23.9</v>
      </c>
      <c r="D85" s="124"/>
      <c r="E85" s="155">
        <v>12590</v>
      </c>
      <c r="F85" s="146">
        <f t="shared" si="4"/>
        <v>8656</v>
      </c>
      <c r="G85" s="159">
        <f t="shared" si="3"/>
        <v>6321</v>
      </c>
      <c r="H85" s="155">
        <v>66</v>
      </c>
    </row>
    <row r="86" spans="1:8">
      <c r="A86" s="126">
        <v>102</v>
      </c>
      <c r="B86" s="59"/>
      <c r="C86" s="65">
        <f t="shared" si="5"/>
        <v>23.96</v>
      </c>
      <c r="D86" s="124"/>
      <c r="E86" s="155">
        <v>12590</v>
      </c>
      <c r="F86" s="146">
        <f t="shared" si="4"/>
        <v>8635</v>
      </c>
      <c r="G86" s="159">
        <f t="shared" si="3"/>
        <v>6306</v>
      </c>
      <c r="H86" s="155">
        <v>66</v>
      </c>
    </row>
    <row r="87" spans="1:8">
      <c r="A87" s="126">
        <v>103</v>
      </c>
      <c r="B87" s="59"/>
      <c r="C87" s="65">
        <f t="shared" si="5"/>
        <v>24.01</v>
      </c>
      <c r="D87" s="124"/>
      <c r="E87" s="155">
        <v>12590</v>
      </c>
      <c r="F87" s="146">
        <f t="shared" si="4"/>
        <v>8617</v>
      </c>
      <c r="G87" s="159">
        <f t="shared" si="3"/>
        <v>6292</v>
      </c>
      <c r="H87" s="155">
        <v>66</v>
      </c>
    </row>
    <row r="88" spans="1:8">
      <c r="A88" s="126">
        <v>104</v>
      </c>
      <c r="B88" s="59"/>
      <c r="C88" s="65">
        <f t="shared" si="5"/>
        <v>24.07</v>
      </c>
      <c r="D88" s="124"/>
      <c r="E88" s="155">
        <v>12590</v>
      </c>
      <c r="F88" s="146">
        <f t="shared" si="4"/>
        <v>8595</v>
      </c>
      <c r="G88" s="159">
        <f t="shared" si="3"/>
        <v>6277</v>
      </c>
      <c r="H88" s="155">
        <v>66</v>
      </c>
    </row>
    <row r="89" spans="1:8">
      <c r="A89" s="126">
        <v>105</v>
      </c>
      <c r="B89" s="59"/>
      <c r="C89" s="65">
        <f t="shared" si="5"/>
        <v>24.12</v>
      </c>
      <c r="D89" s="124"/>
      <c r="E89" s="155">
        <v>12590</v>
      </c>
      <c r="F89" s="146">
        <f t="shared" si="4"/>
        <v>8578</v>
      </c>
      <c r="G89" s="159">
        <f t="shared" si="3"/>
        <v>6264</v>
      </c>
      <c r="H89" s="155">
        <v>66</v>
      </c>
    </row>
    <row r="90" spans="1:8">
      <c r="A90" s="126">
        <v>106</v>
      </c>
      <c r="B90" s="59"/>
      <c r="C90" s="65">
        <f t="shared" si="5"/>
        <v>24.18</v>
      </c>
      <c r="D90" s="124"/>
      <c r="E90" s="155">
        <v>12590</v>
      </c>
      <c r="F90" s="146">
        <f t="shared" si="4"/>
        <v>8557</v>
      </c>
      <c r="G90" s="159">
        <f t="shared" si="3"/>
        <v>6248</v>
      </c>
      <c r="H90" s="155">
        <v>66</v>
      </c>
    </row>
    <row r="91" spans="1:8">
      <c r="A91" s="126">
        <v>107</v>
      </c>
      <c r="B91" s="59"/>
      <c r="C91" s="65">
        <f t="shared" si="5"/>
        <v>24.23</v>
      </c>
      <c r="D91" s="124"/>
      <c r="E91" s="155">
        <v>12590</v>
      </c>
      <c r="F91" s="146">
        <f t="shared" si="4"/>
        <v>8539</v>
      </c>
      <c r="G91" s="159">
        <f t="shared" si="3"/>
        <v>6235</v>
      </c>
      <c r="H91" s="155">
        <v>66</v>
      </c>
    </row>
    <row r="92" spans="1:8">
      <c r="A92" s="126">
        <v>108</v>
      </c>
      <c r="B92" s="59"/>
      <c r="C92" s="65">
        <f t="shared" si="5"/>
        <v>24.29</v>
      </c>
      <c r="D92" s="124"/>
      <c r="E92" s="155">
        <v>12590</v>
      </c>
      <c r="F92" s="146">
        <f t="shared" si="4"/>
        <v>8518</v>
      </c>
      <c r="G92" s="159">
        <f t="shared" si="3"/>
        <v>6220</v>
      </c>
      <c r="H92" s="155">
        <v>66</v>
      </c>
    </row>
    <row r="93" spans="1:8">
      <c r="A93" s="126">
        <v>109</v>
      </c>
      <c r="B93" s="59"/>
      <c r="C93" s="65">
        <f t="shared" si="5"/>
        <v>24.34</v>
      </c>
      <c r="D93" s="124"/>
      <c r="E93" s="155">
        <v>12590</v>
      </c>
      <c r="F93" s="146">
        <f t="shared" si="4"/>
        <v>8501</v>
      </c>
      <c r="G93" s="159">
        <f t="shared" si="3"/>
        <v>6207</v>
      </c>
      <c r="H93" s="155">
        <v>66</v>
      </c>
    </row>
    <row r="94" spans="1:8">
      <c r="A94" s="126">
        <v>110</v>
      </c>
      <c r="B94" s="59"/>
      <c r="C94" s="65">
        <f t="shared" si="5"/>
        <v>24.39</v>
      </c>
      <c r="D94" s="124"/>
      <c r="E94" s="155">
        <v>12590</v>
      </c>
      <c r="F94" s="146">
        <f t="shared" si="4"/>
        <v>8483</v>
      </c>
      <c r="G94" s="159">
        <f t="shared" si="3"/>
        <v>6194</v>
      </c>
      <c r="H94" s="155">
        <v>66</v>
      </c>
    </row>
    <row r="95" spans="1:8">
      <c r="A95" s="126">
        <v>111</v>
      </c>
      <c r="B95" s="59"/>
      <c r="C95" s="65">
        <f t="shared" si="5"/>
        <v>24.44</v>
      </c>
      <c r="D95" s="124"/>
      <c r="E95" s="155">
        <v>12590</v>
      </c>
      <c r="F95" s="146">
        <f t="shared" si="4"/>
        <v>8466</v>
      </c>
      <c r="G95" s="159">
        <f t="shared" si="3"/>
        <v>6182</v>
      </c>
      <c r="H95" s="155">
        <v>66</v>
      </c>
    </row>
    <row r="96" spans="1:8">
      <c r="A96" s="126">
        <v>112</v>
      </c>
      <c r="B96" s="59"/>
      <c r="C96" s="65">
        <f t="shared" si="5"/>
        <v>24.49</v>
      </c>
      <c r="D96" s="124"/>
      <c r="E96" s="155">
        <v>12590</v>
      </c>
      <c r="F96" s="146">
        <f t="shared" si="4"/>
        <v>8449</v>
      </c>
      <c r="G96" s="159">
        <f t="shared" si="3"/>
        <v>6169</v>
      </c>
      <c r="H96" s="155">
        <v>66</v>
      </c>
    </row>
    <row r="97" spans="1:8">
      <c r="A97" s="126">
        <v>113</v>
      </c>
      <c r="B97" s="59"/>
      <c r="C97" s="65">
        <f t="shared" si="5"/>
        <v>24.54</v>
      </c>
      <c r="D97" s="124"/>
      <c r="E97" s="155">
        <v>12590</v>
      </c>
      <c r="F97" s="146">
        <f t="shared" si="4"/>
        <v>8432</v>
      </c>
      <c r="G97" s="159">
        <f t="shared" si="3"/>
        <v>6156</v>
      </c>
      <c r="H97" s="155">
        <v>66</v>
      </c>
    </row>
    <row r="98" spans="1:8">
      <c r="A98" s="126">
        <v>114</v>
      </c>
      <c r="B98" s="59"/>
      <c r="C98" s="65">
        <f t="shared" si="5"/>
        <v>24.59</v>
      </c>
      <c r="D98" s="124"/>
      <c r="E98" s="155">
        <v>12590</v>
      </c>
      <c r="F98" s="146">
        <f t="shared" si="4"/>
        <v>8415</v>
      </c>
      <c r="G98" s="159">
        <f t="shared" si="3"/>
        <v>6144</v>
      </c>
      <c r="H98" s="155">
        <v>66</v>
      </c>
    </row>
    <row r="99" spans="1:8">
      <c r="A99" s="126">
        <v>115</v>
      </c>
      <c r="B99" s="59"/>
      <c r="C99" s="65">
        <f t="shared" si="5"/>
        <v>24.65</v>
      </c>
      <c r="D99" s="124"/>
      <c r="E99" s="155">
        <v>12590</v>
      </c>
      <c r="F99" s="146">
        <f t="shared" si="4"/>
        <v>8395</v>
      </c>
      <c r="G99" s="159">
        <f t="shared" si="3"/>
        <v>6129</v>
      </c>
      <c r="H99" s="155">
        <v>66</v>
      </c>
    </row>
    <row r="100" spans="1:8">
      <c r="A100" s="126">
        <v>116</v>
      </c>
      <c r="B100" s="59"/>
      <c r="C100" s="65">
        <f t="shared" si="5"/>
        <v>24.69</v>
      </c>
      <c r="D100" s="124"/>
      <c r="E100" s="155">
        <v>12590</v>
      </c>
      <c r="F100" s="146">
        <f t="shared" si="4"/>
        <v>8381</v>
      </c>
      <c r="G100" s="159">
        <f t="shared" si="3"/>
        <v>6119</v>
      </c>
      <c r="H100" s="155">
        <v>66</v>
      </c>
    </row>
    <row r="101" spans="1:8">
      <c r="A101" s="126">
        <v>117</v>
      </c>
      <c r="B101" s="59"/>
      <c r="C101" s="65">
        <f t="shared" si="5"/>
        <v>24.74</v>
      </c>
      <c r="D101" s="124"/>
      <c r="E101" s="155">
        <v>12590</v>
      </c>
      <c r="F101" s="146">
        <f t="shared" si="4"/>
        <v>8364</v>
      </c>
      <c r="G101" s="159">
        <f t="shared" si="3"/>
        <v>6107</v>
      </c>
      <c r="H101" s="155">
        <v>66</v>
      </c>
    </row>
    <row r="102" spans="1:8">
      <c r="A102" s="126">
        <v>118</v>
      </c>
      <c r="B102" s="59"/>
      <c r="C102" s="65">
        <f t="shared" si="5"/>
        <v>24.79</v>
      </c>
      <c r="D102" s="124"/>
      <c r="E102" s="155">
        <v>12590</v>
      </c>
      <c r="F102" s="146">
        <f t="shared" si="4"/>
        <v>8348</v>
      </c>
      <c r="G102" s="159">
        <f t="shared" si="3"/>
        <v>6094</v>
      </c>
      <c r="H102" s="155">
        <v>66</v>
      </c>
    </row>
    <row r="103" spans="1:8">
      <c r="A103" s="126">
        <v>119</v>
      </c>
      <c r="B103" s="59"/>
      <c r="C103" s="65">
        <f t="shared" si="5"/>
        <v>24.84</v>
      </c>
      <c r="D103" s="124"/>
      <c r="E103" s="155">
        <v>12590</v>
      </c>
      <c r="F103" s="146">
        <f t="shared" si="4"/>
        <v>8331</v>
      </c>
      <c r="G103" s="159">
        <f t="shared" si="3"/>
        <v>6082</v>
      </c>
      <c r="H103" s="155">
        <v>66</v>
      </c>
    </row>
    <row r="104" spans="1:8">
      <c r="A104" s="126">
        <v>120</v>
      </c>
      <c r="B104" s="59"/>
      <c r="C104" s="65">
        <f t="shared" si="5"/>
        <v>24.89</v>
      </c>
      <c r="D104" s="124"/>
      <c r="E104" s="155">
        <v>12590</v>
      </c>
      <c r="F104" s="146">
        <f t="shared" si="4"/>
        <v>8314</v>
      </c>
      <c r="G104" s="159">
        <f t="shared" si="3"/>
        <v>6070</v>
      </c>
      <c r="H104" s="155">
        <v>66</v>
      </c>
    </row>
    <row r="105" spans="1:8">
      <c r="A105" s="126">
        <v>121</v>
      </c>
      <c r="B105" s="59"/>
      <c r="C105" s="65">
        <f t="shared" si="5"/>
        <v>24.94</v>
      </c>
      <c r="D105" s="124"/>
      <c r="E105" s="155">
        <v>12590</v>
      </c>
      <c r="F105" s="146">
        <f t="shared" si="4"/>
        <v>8298</v>
      </c>
      <c r="G105" s="159">
        <f t="shared" si="3"/>
        <v>6058</v>
      </c>
      <c r="H105" s="155">
        <v>66</v>
      </c>
    </row>
    <row r="106" spans="1:8">
      <c r="A106" s="126">
        <v>122</v>
      </c>
      <c r="B106" s="59"/>
      <c r="C106" s="65">
        <f t="shared" si="5"/>
        <v>24.98</v>
      </c>
      <c r="D106" s="124"/>
      <c r="E106" s="155">
        <v>12590</v>
      </c>
      <c r="F106" s="146">
        <f t="shared" si="4"/>
        <v>8285</v>
      </c>
      <c r="G106" s="159">
        <f t="shared" si="3"/>
        <v>6048</v>
      </c>
      <c r="H106" s="155">
        <v>66</v>
      </c>
    </row>
    <row r="107" spans="1:8">
      <c r="A107" s="126">
        <v>123</v>
      </c>
      <c r="B107" s="59"/>
      <c r="C107" s="65">
        <f t="shared" si="5"/>
        <v>25.03</v>
      </c>
      <c r="D107" s="124"/>
      <c r="E107" s="155">
        <v>12590</v>
      </c>
      <c r="F107" s="146">
        <f t="shared" si="4"/>
        <v>8268</v>
      </c>
      <c r="G107" s="159">
        <f t="shared" si="3"/>
        <v>6036</v>
      </c>
      <c r="H107" s="155">
        <v>66</v>
      </c>
    </row>
    <row r="108" spans="1:8">
      <c r="A108" s="126">
        <v>124</v>
      </c>
      <c r="B108" s="59"/>
      <c r="C108" s="65">
        <f t="shared" si="5"/>
        <v>25.08</v>
      </c>
      <c r="D108" s="124"/>
      <c r="E108" s="155">
        <v>12590</v>
      </c>
      <c r="F108" s="146">
        <f t="shared" si="4"/>
        <v>8252</v>
      </c>
      <c r="G108" s="159">
        <f t="shared" si="3"/>
        <v>6024</v>
      </c>
      <c r="H108" s="155">
        <v>66</v>
      </c>
    </row>
    <row r="109" spans="1:8">
      <c r="A109" s="126">
        <v>125</v>
      </c>
      <c r="B109" s="59"/>
      <c r="C109" s="65">
        <f t="shared" si="5"/>
        <v>25.12</v>
      </c>
      <c r="D109" s="124"/>
      <c r="E109" s="155">
        <v>12590</v>
      </c>
      <c r="F109" s="146">
        <f t="shared" si="4"/>
        <v>8239</v>
      </c>
      <c r="G109" s="159">
        <f t="shared" si="3"/>
        <v>6014</v>
      </c>
      <c r="H109" s="155">
        <v>66</v>
      </c>
    </row>
    <row r="110" spans="1:8">
      <c r="A110" s="126">
        <v>126</v>
      </c>
      <c r="B110" s="59"/>
      <c r="C110" s="65">
        <f t="shared" si="5"/>
        <v>25.17</v>
      </c>
      <c r="D110" s="124"/>
      <c r="E110" s="155">
        <v>12590</v>
      </c>
      <c r="F110" s="146">
        <f t="shared" si="4"/>
        <v>8223</v>
      </c>
      <c r="G110" s="159">
        <f t="shared" si="3"/>
        <v>6002</v>
      </c>
      <c r="H110" s="155">
        <v>66</v>
      </c>
    </row>
    <row r="111" spans="1:8">
      <c r="A111" s="126">
        <v>127</v>
      </c>
      <c r="B111" s="59"/>
      <c r="C111" s="65">
        <f t="shared" si="5"/>
        <v>25.22</v>
      </c>
      <c r="D111" s="124"/>
      <c r="E111" s="155">
        <v>12590</v>
      </c>
      <c r="F111" s="146">
        <f t="shared" si="4"/>
        <v>8206</v>
      </c>
      <c r="G111" s="159">
        <f t="shared" si="3"/>
        <v>5990</v>
      </c>
      <c r="H111" s="155">
        <v>66</v>
      </c>
    </row>
    <row r="112" spans="1:8">
      <c r="A112" s="126">
        <v>128</v>
      </c>
      <c r="B112" s="59"/>
      <c r="C112" s="65">
        <f t="shared" si="5"/>
        <v>25.26</v>
      </c>
      <c r="D112" s="124"/>
      <c r="E112" s="155">
        <v>12590</v>
      </c>
      <c r="F112" s="146">
        <f t="shared" si="4"/>
        <v>8194</v>
      </c>
      <c r="G112" s="159">
        <f t="shared" si="3"/>
        <v>5981</v>
      </c>
      <c r="H112" s="155">
        <v>66</v>
      </c>
    </row>
    <row r="113" spans="1:8">
      <c r="A113" s="126">
        <v>129</v>
      </c>
      <c r="B113" s="59"/>
      <c r="C113" s="65">
        <f t="shared" si="5"/>
        <v>25.31</v>
      </c>
      <c r="D113" s="124"/>
      <c r="E113" s="155">
        <v>12590</v>
      </c>
      <c r="F113" s="146">
        <f t="shared" si="4"/>
        <v>8178</v>
      </c>
      <c r="G113" s="159">
        <f t="shared" si="3"/>
        <v>5969</v>
      </c>
      <c r="H113" s="155">
        <v>66</v>
      </c>
    </row>
    <row r="114" spans="1:8">
      <c r="A114" s="126">
        <v>130</v>
      </c>
      <c r="B114" s="59"/>
      <c r="C114" s="65">
        <f t="shared" si="5"/>
        <v>25.35</v>
      </c>
      <c r="D114" s="124"/>
      <c r="E114" s="155">
        <v>12590</v>
      </c>
      <c r="F114" s="146">
        <f t="shared" si="4"/>
        <v>8165</v>
      </c>
      <c r="G114" s="159">
        <f t="shared" si="3"/>
        <v>5960</v>
      </c>
      <c r="H114" s="155">
        <v>66</v>
      </c>
    </row>
    <row r="115" spans="1:8">
      <c r="A115" s="126">
        <v>131</v>
      </c>
      <c r="B115" s="59"/>
      <c r="C115" s="65">
        <f t="shared" si="5"/>
        <v>25.39</v>
      </c>
      <c r="D115" s="124"/>
      <c r="E115" s="155">
        <v>12590</v>
      </c>
      <c r="F115" s="146">
        <f t="shared" si="4"/>
        <v>8152</v>
      </c>
      <c r="G115" s="159">
        <f t="shared" si="3"/>
        <v>5950</v>
      </c>
      <c r="H115" s="155">
        <v>66</v>
      </c>
    </row>
    <row r="116" spans="1:8">
      <c r="A116" s="126">
        <v>132</v>
      </c>
      <c r="B116" s="59"/>
      <c r="C116" s="65">
        <f t="shared" si="5"/>
        <v>25.44</v>
      </c>
      <c r="D116" s="124"/>
      <c r="E116" s="155">
        <v>12590</v>
      </c>
      <c r="F116" s="146">
        <f t="shared" si="4"/>
        <v>8136</v>
      </c>
      <c r="G116" s="159">
        <f t="shared" si="3"/>
        <v>5939</v>
      </c>
      <c r="H116" s="155">
        <v>66</v>
      </c>
    </row>
    <row r="117" spans="1:8">
      <c r="A117" s="126">
        <v>133</v>
      </c>
      <c r="B117" s="59"/>
      <c r="C117" s="65">
        <f t="shared" si="5"/>
        <v>25.48</v>
      </c>
      <c r="D117" s="124"/>
      <c r="E117" s="155">
        <v>12590</v>
      </c>
      <c r="F117" s="146">
        <f t="shared" si="4"/>
        <v>8123</v>
      </c>
      <c r="G117" s="159">
        <f t="shared" si="3"/>
        <v>5929</v>
      </c>
      <c r="H117" s="155">
        <v>66</v>
      </c>
    </row>
    <row r="118" spans="1:8">
      <c r="A118" s="126">
        <v>134</v>
      </c>
      <c r="B118" s="59"/>
      <c r="C118" s="65">
        <f t="shared" si="5"/>
        <v>25.53</v>
      </c>
      <c r="D118" s="124"/>
      <c r="E118" s="155">
        <v>12590</v>
      </c>
      <c r="F118" s="146">
        <f t="shared" si="4"/>
        <v>8108</v>
      </c>
      <c r="G118" s="159">
        <f t="shared" si="3"/>
        <v>5918</v>
      </c>
      <c r="H118" s="155">
        <v>66</v>
      </c>
    </row>
    <row r="119" spans="1:8">
      <c r="A119" s="126">
        <v>135</v>
      </c>
      <c r="B119" s="59"/>
      <c r="C119" s="65">
        <f t="shared" si="5"/>
        <v>25.57</v>
      </c>
      <c r="D119" s="124"/>
      <c r="E119" s="155">
        <v>12590</v>
      </c>
      <c r="F119" s="146">
        <f t="shared" si="4"/>
        <v>8095</v>
      </c>
      <c r="G119" s="159">
        <f t="shared" si="3"/>
        <v>5908</v>
      </c>
      <c r="H119" s="155">
        <v>66</v>
      </c>
    </row>
    <row r="120" spans="1:8">
      <c r="A120" s="126">
        <v>136</v>
      </c>
      <c r="B120" s="59"/>
      <c r="C120" s="65">
        <f t="shared" si="5"/>
        <v>25.61</v>
      </c>
      <c r="D120" s="124"/>
      <c r="E120" s="155">
        <v>12590</v>
      </c>
      <c r="F120" s="146">
        <f t="shared" si="4"/>
        <v>8083</v>
      </c>
      <c r="G120" s="159">
        <f t="shared" si="3"/>
        <v>5899</v>
      </c>
      <c r="H120" s="155">
        <v>66</v>
      </c>
    </row>
    <row r="121" spans="1:8">
      <c r="A121" s="126">
        <v>137</v>
      </c>
      <c r="B121" s="59"/>
      <c r="C121" s="65">
        <f t="shared" si="5"/>
        <v>25.65</v>
      </c>
      <c r="D121" s="124"/>
      <c r="E121" s="155">
        <v>12590</v>
      </c>
      <c r="F121" s="146">
        <f t="shared" si="4"/>
        <v>8070</v>
      </c>
      <c r="G121" s="159">
        <f t="shared" si="3"/>
        <v>5890</v>
      </c>
      <c r="H121" s="155">
        <v>66</v>
      </c>
    </row>
    <row r="122" spans="1:8">
      <c r="A122" s="126">
        <v>138</v>
      </c>
      <c r="B122" s="59"/>
      <c r="C122" s="65">
        <f t="shared" si="5"/>
        <v>25.7</v>
      </c>
      <c r="D122" s="124"/>
      <c r="E122" s="155">
        <v>12590</v>
      </c>
      <c r="F122" s="146">
        <f t="shared" si="4"/>
        <v>8054</v>
      </c>
      <c r="G122" s="159">
        <f t="shared" si="3"/>
        <v>5879</v>
      </c>
      <c r="H122" s="155">
        <v>66</v>
      </c>
    </row>
    <row r="123" spans="1:8">
      <c r="A123" s="126">
        <v>139</v>
      </c>
      <c r="B123" s="59"/>
      <c r="C123" s="65">
        <f t="shared" si="5"/>
        <v>25.74</v>
      </c>
      <c r="D123" s="124"/>
      <c r="E123" s="155">
        <v>12590</v>
      </c>
      <c r="F123" s="146">
        <f t="shared" si="4"/>
        <v>8042</v>
      </c>
      <c r="G123" s="159">
        <f t="shared" si="3"/>
        <v>5869</v>
      </c>
      <c r="H123" s="155">
        <v>66</v>
      </c>
    </row>
    <row r="124" spans="1:8">
      <c r="A124" s="126">
        <v>140</v>
      </c>
      <c r="B124" s="59"/>
      <c r="C124" s="65">
        <f t="shared" si="5"/>
        <v>25.78</v>
      </c>
      <c r="D124" s="124"/>
      <c r="E124" s="155">
        <v>12590</v>
      </c>
      <c r="F124" s="146">
        <f t="shared" si="4"/>
        <v>8030</v>
      </c>
      <c r="G124" s="159">
        <f t="shared" si="3"/>
        <v>5860</v>
      </c>
      <c r="H124" s="155">
        <v>66</v>
      </c>
    </row>
    <row r="125" spans="1:8">
      <c r="A125" s="126">
        <v>141</v>
      </c>
      <c r="B125" s="59"/>
      <c r="C125" s="65">
        <f t="shared" si="5"/>
        <v>25.82</v>
      </c>
      <c r="D125" s="124"/>
      <c r="E125" s="155">
        <v>12590</v>
      </c>
      <c r="F125" s="146">
        <f t="shared" si="4"/>
        <v>8017</v>
      </c>
      <c r="G125" s="159">
        <f t="shared" si="3"/>
        <v>5851</v>
      </c>
      <c r="H125" s="155">
        <v>66</v>
      </c>
    </row>
    <row r="126" spans="1:8">
      <c r="A126" s="126">
        <v>142</v>
      </c>
      <c r="B126" s="59"/>
      <c r="C126" s="65">
        <f t="shared" si="5"/>
        <v>25.86</v>
      </c>
      <c r="D126" s="124"/>
      <c r="E126" s="155">
        <v>12590</v>
      </c>
      <c r="F126" s="146">
        <f t="shared" si="4"/>
        <v>8005</v>
      </c>
      <c r="G126" s="159">
        <f t="shared" si="3"/>
        <v>5842</v>
      </c>
      <c r="H126" s="155">
        <v>66</v>
      </c>
    </row>
    <row r="127" spans="1:8">
      <c r="A127" s="126">
        <v>143</v>
      </c>
      <c r="B127" s="59"/>
      <c r="C127" s="65">
        <f t="shared" si="5"/>
        <v>25.9</v>
      </c>
      <c r="D127" s="124"/>
      <c r="E127" s="155">
        <v>12590</v>
      </c>
      <c r="F127" s="146">
        <f t="shared" si="4"/>
        <v>7993</v>
      </c>
      <c r="G127" s="159">
        <f t="shared" si="3"/>
        <v>5833</v>
      </c>
      <c r="H127" s="155">
        <v>66</v>
      </c>
    </row>
    <row r="128" spans="1:8">
      <c r="A128" s="126">
        <v>144</v>
      </c>
      <c r="B128" s="59"/>
      <c r="C128" s="65">
        <f t="shared" si="5"/>
        <v>25.94</v>
      </c>
      <c r="D128" s="124"/>
      <c r="E128" s="155">
        <v>12590</v>
      </c>
      <c r="F128" s="146">
        <f t="shared" si="4"/>
        <v>7981</v>
      </c>
      <c r="G128" s="159">
        <f t="shared" si="3"/>
        <v>5824</v>
      </c>
      <c r="H128" s="155">
        <v>66</v>
      </c>
    </row>
    <row r="129" spans="1:8">
      <c r="A129" s="126">
        <v>145</v>
      </c>
      <c r="B129" s="59"/>
      <c r="C129" s="65">
        <f t="shared" si="5"/>
        <v>25.98</v>
      </c>
      <c r="D129" s="124"/>
      <c r="E129" s="155">
        <v>12590</v>
      </c>
      <c r="F129" s="146">
        <f t="shared" si="4"/>
        <v>7968</v>
      </c>
      <c r="G129" s="159">
        <f t="shared" si="3"/>
        <v>5815</v>
      </c>
      <c r="H129" s="155">
        <v>66</v>
      </c>
    </row>
    <row r="130" spans="1:8">
      <c r="A130" s="126">
        <v>146</v>
      </c>
      <c r="B130" s="59"/>
      <c r="C130" s="65">
        <f t="shared" si="5"/>
        <v>26.02</v>
      </c>
      <c r="D130" s="124"/>
      <c r="E130" s="155">
        <v>12590</v>
      </c>
      <c r="F130" s="146">
        <f t="shared" si="4"/>
        <v>7956</v>
      </c>
      <c r="G130" s="159">
        <f t="shared" si="3"/>
        <v>5806</v>
      </c>
      <c r="H130" s="155">
        <v>66</v>
      </c>
    </row>
    <row r="131" spans="1:8">
      <c r="A131" s="126">
        <v>147</v>
      </c>
      <c r="B131" s="59"/>
      <c r="C131" s="65">
        <f t="shared" si="5"/>
        <v>26.06</v>
      </c>
      <c r="D131" s="124"/>
      <c r="E131" s="155">
        <v>12590</v>
      </c>
      <c r="F131" s="146">
        <f t="shared" si="4"/>
        <v>7944</v>
      </c>
      <c r="G131" s="159">
        <f t="shared" si="3"/>
        <v>5797</v>
      </c>
      <c r="H131" s="155">
        <v>66</v>
      </c>
    </row>
    <row r="132" spans="1:8">
      <c r="A132" s="126">
        <v>148</v>
      </c>
      <c r="B132" s="59"/>
      <c r="C132" s="65">
        <f t="shared" si="5"/>
        <v>26.1</v>
      </c>
      <c r="D132" s="124"/>
      <c r="E132" s="155">
        <v>12590</v>
      </c>
      <c r="F132" s="146">
        <f t="shared" si="4"/>
        <v>7932</v>
      </c>
      <c r="G132" s="159">
        <f t="shared" si="3"/>
        <v>5789</v>
      </c>
      <c r="H132" s="155">
        <v>66</v>
      </c>
    </row>
    <row r="133" spans="1:8">
      <c r="A133" s="126">
        <v>149</v>
      </c>
      <c r="B133" s="59"/>
      <c r="C133" s="65">
        <f t="shared" si="5"/>
        <v>26.14</v>
      </c>
      <c r="D133" s="124"/>
      <c r="E133" s="155">
        <v>12590</v>
      </c>
      <c r="F133" s="146">
        <f t="shared" si="4"/>
        <v>7920</v>
      </c>
      <c r="G133" s="159">
        <f t="shared" si="3"/>
        <v>5780</v>
      </c>
      <c r="H133" s="155">
        <v>66</v>
      </c>
    </row>
    <row r="134" spans="1:8">
      <c r="A134" s="126">
        <v>150</v>
      </c>
      <c r="B134" s="59"/>
      <c r="C134" s="65">
        <f t="shared" si="5"/>
        <v>26.18</v>
      </c>
      <c r="D134" s="124"/>
      <c r="E134" s="155">
        <v>12590</v>
      </c>
      <c r="F134" s="146">
        <f t="shared" si="4"/>
        <v>7908</v>
      </c>
      <c r="G134" s="159">
        <f t="shared" si="3"/>
        <v>5771</v>
      </c>
      <c r="H134" s="155">
        <v>66</v>
      </c>
    </row>
    <row r="135" spans="1:8">
      <c r="A135" s="126">
        <v>151</v>
      </c>
      <c r="B135" s="59"/>
      <c r="C135" s="65">
        <f t="shared" si="5"/>
        <v>26.22</v>
      </c>
      <c r="D135" s="124"/>
      <c r="E135" s="155">
        <v>12590</v>
      </c>
      <c r="F135" s="146">
        <f t="shared" si="4"/>
        <v>7896</v>
      </c>
      <c r="G135" s="159">
        <f t="shared" si="3"/>
        <v>5762</v>
      </c>
      <c r="H135" s="155">
        <v>66</v>
      </c>
    </row>
    <row r="136" spans="1:8">
      <c r="A136" s="126">
        <v>152</v>
      </c>
      <c r="B136" s="59"/>
      <c r="C136" s="65">
        <f t="shared" si="5"/>
        <v>26.26</v>
      </c>
      <c r="D136" s="124"/>
      <c r="E136" s="155">
        <v>12590</v>
      </c>
      <c r="F136" s="146">
        <f t="shared" si="4"/>
        <v>7884</v>
      </c>
      <c r="G136" s="159">
        <f t="shared" si="3"/>
        <v>5753</v>
      </c>
      <c r="H136" s="155">
        <v>66</v>
      </c>
    </row>
    <row r="137" spans="1:8">
      <c r="A137" s="126">
        <v>153</v>
      </c>
      <c r="B137" s="59"/>
      <c r="C137" s="65">
        <f t="shared" si="5"/>
        <v>26.3</v>
      </c>
      <c r="D137" s="124"/>
      <c r="E137" s="155">
        <v>12590</v>
      </c>
      <c r="F137" s="146">
        <f t="shared" si="4"/>
        <v>7872</v>
      </c>
      <c r="G137" s="159">
        <f t="shared" si="3"/>
        <v>5744</v>
      </c>
      <c r="H137" s="155">
        <v>66</v>
      </c>
    </row>
    <row r="138" spans="1:8">
      <c r="A138" s="126">
        <v>154</v>
      </c>
      <c r="B138" s="59"/>
      <c r="C138" s="65">
        <f t="shared" si="5"/>
        <v>26.33</v>
      </c>
      <c r="D138" s="124"/>
      <c r="E138" s="155">
        <v>12590</v>
      </c>
      <c r="F138" s="146">
        <f t="shared" si="4"/>
        <v>7863</v>
      </c>
      <c r="G138" s="159">
        <f t="shared" si="3"/>
        <v>5738</v>
      </c>
      <c r="H138" s="155">
        <v>66</v>
      </c>
    </row>
    <row r="139" spans="1:8">
      <c r="A139" s="126">
        <v>155</v>
      </c>
      <c r="B139" s="59"/>
      <c r="C139" s="65">
        <f t="shared" si="5"/>
        <v>26.37</v>
      </c>
      <c r="D139" s="124"/>
      <c r="E139" s="155">
        <v>12590</v>
      </c>
      <c r="F139" s="146">
        <f t="shared" si="4"/>
        <v>7851</v>
      </c>
      <c r="G139" s="159">
        <f t="shared" si="3"/>
        <v>5729</v>
      </c>
      <c r="H139" s="155">
        <v>66</v>
      </c>
    </row>
    <row r="140" spans="1:8">
      <c r="A140" s="126">
        <v>156</v>
      </c>
      <c r="B140" s="59"/>
      <c r="C140" s="65">
        <f t="shared" si="5"/>
        <v>26.41</v>
      </c>
      <c r="D140" s="124"/>
      <c r="E140" s="155">
        <v>12590</v>
      </c>
      <c r="F140" s="146">
        <f t="shared" si="4"/>
        <v>7840</v>
      </c>
      <c r="G140" s="159">
        <f t="shared" si="3"/>
        <v>5721</v>
      </c>
      <c r="H140" s="155">
        <v>66</v>
      </c>
    </row>
    <row r="141" spans="1:8">
      <c r="A141" s="126">
        <v>157</v>
      </c>
      <c r="B141" s="59"/>
      <c r="C141" s="65">
        <f t="shared" si="5"/>
        <v>26.45</v>
      </c>
      <c r="D141" s="124"/>
      <c r="E141" s="155">
        <v>12590</v>
      </c>
      <c r="F141" s="146">
        <f t="shared" si="4"/>
        <v>7828</v>
      </c>
      <c r="G141" s="159">
        <f t="shared" ref="G141:G204" si="6">ROUND(12*(1/C141*E141),0)</f>
        <v>5712</v>
      </c>
      <c r="H141" s="155">
        <v>66</v>
      </c>
    </row>
    <row r="142" spans="1:8">
      <c r="A142" s="126">
        <v>158</v>
      </c>
      <c r="B142" s="59"/>
      <c r="C142" s="65">
        <f t="shared" si="5"/>
        <v>26.48</v>
      </c>
      <c r="D142" s="124"/>
      <c r="E142" s="155">
        <v>12590</v>
      </c>
      <c r="F142" s="146">
        <f t="shared" ref="F142:F205" si="7">ROUND(12*1.3589*(1/C142*E142)+H142,0)</f>
        <v>7819</v>
      </c>
      <c r="G142" s="159">
        <f t="shared" si="6"/>
        <v>5705</v>
      </c>
      <c r="H142" s="155">
        <v>66</v>
      </c>
    </row>
    <row r="143" spans="1:8">
      <c r="A143" s="126">
        <v>159</v>
      </c>
      <c r="B143" s="59"/>
      <c r="C143" s="65">
        <f t="shared" ref="C143:C206" si="8">ROUND((10.899*LN(A143)+A143/200)*0.5-1.5,2)</f>
        <v>26.52</v>
      </c>
      <c r="D143" s="124"/>
      <c r="E143" s="155">
        <v>12590</v>
      </c>
      <c r="F143" s="146">
        <f t="shared" si="7"/>
        <v>7807</v>
      </c>
      <c r="G143" s="159">
        <f t="shared" si="6"/>
        <v>5697</v>
      </c>
      <c r="H143" s="155">
        <v>66</v>
      </c>
    </row>
    <row r="144" spans="1:8">
      <c r="A144" s="126">
        <v>160</v>
      </c>
      <c r="B144" s="59"/>
      <c r="C144" s="65">
        <f t="shared" si="8"/>
        <v>26.56</v>
      </c>
      <c r="D144" s="124"/>
      <c r="E144" s="155">
        <v>12590</v>
      </c>
      <c r="F144" s="146">
        <f t="shared" si="7"/>
        <v>7796</v>
      </c>
      <c r="G144" s="159">
        <f t="shared" si="6"/>
        <v>5688</v>
      </c>
      <c r="H144" s="155">
        <v>66</v>
      </c>
    </row>
    <row r="145" spans="1:8">
      <c r="A145" s="126">
        <v>161</v>
      </c>
      <c r="B145" s="59"/>
      <c r="C145" s="65">
        <f t="shared" si="8"/>
        <v>26.59</v>
      </c>
      <c r="D145" s="124"/>
      <c r="E145" s="155">
        <v>12590</v>
      </c>
      <c r="F145" s="146">
        <f t="shared" si="7"/>
        <v>7787</v>
      </c>
      <c r="G145" s="159">
        <f t="shared" si="6"/>
        <v>5682</v>
      </c>
      <c r="H145" s="155">
        <v>66</v>
      </c>
    </row>
    <row r="146" spans="1:8">
      <c r="A146" s="126">
        <v>162</v>
      </c>
      <c r="B146" s="59"/>
      <c r="C146" s="65">
        <f t="shared" si="8"/>
        <v>26.63</v>
      </c>
      <c r="D146" s="124"/>
      <c r="E146" s="155">
        <v>12590</v>
      </c>
      <c r="F146" s="146">
        <f t="shared" si="7"/>
        <v>7775</v>
      </c>
      <c r="G146" s="159">
        <f t="shared" si="6"/>
        <v>5673</v>
      </c>
      <c r="H146" s="155">
        <v>66</v>
      </c>
    </row>
    <row r="147" spans="1:8">
      <c r="A147" s="126">
        <v>163</v>
      </c>
      <c r="B147" s="59"/>
      <c r="C147" s="65">
        <f t="shared" si="8"/>
        <v>26.67</v>
      </c>
      <c r="D147" s="124"/>
      <c r="E147" s="155">
        <v>12590</v>
      </c>
      <c r="F147" s="146">
        <f t="shared" si="7"/>
        <v>7764</v>
      </c>
      <c r="G147" s="159">
        <f t="shared" si="6"/>
        <v>5665</v>
      </c>
      <c r="H147" s="155">
        <v>66</v>
      </c>
    </row>
    <row r="148" spans="1:8">
      <c r="A148" s="126">
        <v>164</v>
      </c>
      <c r="B148" s="59"/>
      <c r="C148" s="65">
        <f t="shared" si="8"/>
        <v>26.7</v>
      </c>
      <c r="D148" s="124"/>
      <c r="E148" s="155">
        <v>12590</v>
      </c>
      <c r="F148" s="146">
        <f t="shared" si="7"/>
        <v>7755</v>
      </c>
      <c r="G148" s="159">
        <f t="shared" si="6"/>
        <v>5658</v>
      </c>
      <c r="H148" s="155">
        <v>66</v>
      </c>
    </row>
    <row r="149" spans="1:8">
      <c r="A149" s="126">
        <v>165</v>
      </c>
      <c r="B149" s="59"/>
      <c r="C149" s="65">
        <f t="shared" si="8"/>
        <v>26.74</v>
      </c>
      <c r="D149" s="124"/>
      <c r="E149" s="155">
        <v>12590</v>
      </c>
      <c r="F149" s="146">
        <f t="shared" si="7"/>
        <v>7744</v>
      </c>
      <c r="G149" s="159">
        <f t="shared" si="6"/>
        <v>5650</v>
      </c>
      <c r="H149" s="155">
        <v>66</v>
      </c>
    </row>
    <row r="150" spans="1:8">
      <c r="A150" s="126">
        <v>166</v>
      </c>
      <c r="B150" s="59"/>
      <c r="C150" s="65">
        <f t="shared" si="8"/>
        <v>26.77</v>
      </c>
      <c r="D150" s="124"/>
      <c r="E150" s="155">
        <v>12590</v>
      </c>
      <c r="F150" s="146">
        <f t="shared" si="7"/>
        <v>7735</v>
      </c>
      <c r="G150" s="159">
        <f t="shared" si="6"/>
        <v>5644</v>
      </c>
      <c r="H150" s="155">
        <v>66</v>
      </c>
    </row>
    <row r="151" spans="1:8">
      <c r="A151" s="126">
        <v>167</v>
      </c>
      <c r="B151" s="59"/>
      <c r="C151" s="65">
        <f t="shared" si="8"/>
        <v>26.81</v>
      </c>
      <c r="D151" s="124"/>
      <c r="E151" s="155">
        <v>12590</v>
      </c>
      <c r="F151" s="146">
        <f t="shared" si="7"/>
        <v>7724</v>
      </c>
      <c r="G151" s="159">
        <f t="shared" si="6"/>
        <v>5635</v>
      </c>
      <c r="H151" s="155">
        <v>66</v>
      </c>
    </row>
    <row r="152" spans="1:8">
      <c r="A152" s="126">
        <v>168</v>
      </c>
      <c r="B152" s="59"/>
      <c r="C152" s="65">
        <f t="shared" si="8"/>
        <v>26.84</v>
      </c>
      <c r="D152" s="124"/>
      <c r="E152" s="155">
        <v>12590</v>
      </c>
      <c r="F152" s="146">
        <f t="shared" si="7"/>
        <v>7715</v>
      </c>
      <c r="G152" s="159">
        <f t="shared" si="6"/>
        <v>5629</v>
      </c>
      <c r="H152" s="155">
        <v>66</v>
      </c>
    </row>
    <row r="153" spans="1:8">
      <c r="A153" s="126">
        <v>169</v>
      </c>
      <c r="B153" s="59"/>
      <c r="C153" s="65">
        <f t="shared" si="8"/>
        <v>26.88</v>
      </c>
      <c r="D153" s="124"/>
      <c r="E153" s="155">
        <v>12590</v>
      </c>
      <c r="F153" s="146">
        <f t="shared" si="7"/>
        <v>7704</v>
      </c>
      <c r="G153" s="159">
        <f t="shared" si="6"/>
        <v>5621</v>
      </c>
      <c r="H153" s="155">
        <v>66</v>
      </c>
    </row>
    <row r="154" spans="1:8">
      <c r="A154" s="126">
        <v>170</v>
      </c>
      <c r="B154" s="59"/>
      <c r="C154" s="65">
        <f t="shared" si="8"/>
        <v>26.91</v>
      </c>
      <c r="D154" s="124"/>
      <c r="E154" s="155">
        <v>12590</v>
      </c>
      <c r="F154" s="146">
        <f t="shared" si="7"/>
        <v>7695</v>
      </c>
      <c r="G154" s="159">
        <f t="shared" si="6"/>
        <v>5614</v>
      </c>
      <c r="H154" s="155">
        <v>66</v>
      </c>
    </row>
    <row r="155" spans="1:8">
      <c r="A155" s="126">
        <v>171</v>
      </c>
      <c r="B155" s="59"/>
      <c r="C155" s="65">
        <f t="shared" si="8"/>
        <v>26.95</v>
      </c>
      <c r="D155" s="124"/>
      <c r="E155" s="155">
        <v>12590</v>
      </c>
      <c r="F155" s="146">
        <f t="shared" si="7"/>
        <v>7684</v>
      </c>
      <c r="G155" s="159">
        <f t="shared" si="6"/>
        <v>5606</v>
      </c>
      <c r="H155" s="155">
        <v>66</v>
      </c>
    </row>
    <row r="156" spans="1:8">
      <c r="A156" s="126">
        <v>172</v>
      </c>
      <c r="B156" s="59"/>
      <c r="C156" s="65">
        <f t="shared" si="8"/>
        <v>26.98</v>
      </c>
      <c r="D156" s="124"/>
      <c r="E156" s="155">
        <v>12590</v>
      </c>
      <c r="F156" s="146">
        <f t="shared" si="7"/>
        <v>7675</v>
      </c>
      <c r="G156" s="159">
        <f t="shared" si="6"/>
        <v>5600</v>
      </c>
      <c r="H156" s="155">
        <v>66</v>
      </c>
    </row>
    <row r="157" spans="1:8">
      <c r="A157" s="126">
        <v>173</v>
      </c>
      <c r="B157" s="59"/>
      <c r="C157" s="65">
        <f t="shared" si="8"/>
        <v>27.02</v>
      </c>
      <c r="D157" s="124"/>
      <c r="E157" s="155">
        <v>12590</v>
      </c>
      <c r="F157" s="146">
        <f t="shared" si="7"/>
        <v>7664</v>
      </c>
      <c r="G157" s="159">
        <f t="shared" si="6"/>
        <v>5591</v>
      </c>
      <c r="H157" s="155">
        <v>66</v>
      </c>
    </row>
    <row r="158" spans="1:8">
      <c r="A158" s="126">
        <v>174</v>
      </c>
      <c r="B158" s="59"/>
      <c r="C158" s="65">
        <f t="shared" si="8"/>
        <v>27.05</v>
      </c>
      <c r="D158" s="124"/>
      <c r="E158" s="155">
        <v>12590</v>
      </c>
      <c r="F158" s="146">
        <f t="shared" si="7"/>
        <v>7656</v>
      </c>
      <c r="G158" s="159">
        <f t="shared" si="6"/>
        <v>5585</v>
      </c>
      <c r="H158" s="155">
        <v>66</v>
      </c>
    </row>
    <row r="159" spans="1:8">
      <c r="A159" s="126">
        <v>175</v>
      </c>
      <c r="B159" s="59"/>
      <c r="C159" s="65">
        <f t="shared" si="8"/>
        <v>27.08</v>
      </c>
      <c r="D159" s="124"/>
      <c r="E159" s="155">
        <v>12590</v>
      </c>
      <c r="F159" s="146">
        <f t="shared" si="7"/>
        <v>7647</v>
      </c>
      <c r="G159" s="159">
        <f t="shared" si="6"/>
        <v>5579</v>
      </c>
      <c r="H159" s="155">
        <v>66</v>
      </c>
    </row>
    <row r="160" spans="1:8">
      <c r="A160" s="126">
        <v>176</v>
      </c>
      <c r="B160" s="59"/>
      <c r="C160" s="65">
        <f t="shared" si="8"/>
        <v>27.12</v>
      </c>
      <c r="D160" s="124"/>
      <c r="E160" s="155">
        <v>12590</v>
      </c>
      <c r="F160" s="146">
        <f t="shared" si="7"/>
        <v>7636</v>
      </c>
      <c r="G160" s="159">
        <f t="shared" si="6"/>
        <v>5571</v>
      </c>
      <c r="H160" s="155">
        <v>66</v>
      </c>
    </row>
    <row r="161" spans="1:8">
      <c r="A161" s="126">
        <v>177</v>
      </c>
      <c r="B161" s="59"/>
      <c r="C161" s="65">
        <f t="shared" si="8"/>
        <v>27.15</v>
      </c>
      <c r="D161" s="124"/>
      <c r="E161" s="155">
        <v>12590</v>
      </c>
      <c r="F161" s="146">
        <f t="shared" si="7"/>
        <v>7628</v>
      </c>
      <c r="G161" s="159">
        <f t="shared" si="6"/>
        <v>5565</v>
      </c>
      <c r="H161" s="155">
        <v>66</v>
      </c>
    </row>
    <row r="162" spans="1:8">
      <c r="A162" s="126">
        <v>178</v>
      </c>
      <c r="B162" s="59"/>
      <c r="C162" s="65">
        <f t="shared" si="8"/>
        <v>27.18</v>
      </c>
      <c r="D162" s="124"/>
      <c r="E162" s="155">
        <v>12590</v>
      </c>
      <c r="F162" s="146">
        <f t="shared" si="7"/>
        <v>7619</v>
      </c>
      <c r="G162" s="159">
        <f t="shared" si="6"/>
        <v>5558</v>
      </c>
      <c r="H162" s="155">
        <v>66</v>
      </c>
    </row>
    <row r="163" spans="1:8">
      <c r="A163" s="126">
        <v>179</v>
      </c>
      <c r="B163" s="59"/>
      <c r="C163" s="65">
        <f t="shared" si="8"/>
        <v>27.22</v>
      </c>
      <c r="D163" s="124"/>
      <c r="E163" s="155">
        <v>12590</v>
      </c>
      <c r="F163" s="146">
        <f t="shared" si="7"/>
        <v>7608</v>
      </c>
      <c r="G163" s="159">
        <f t="shared" si="6"/>
        <v>5550</v>
      </c>
      <c r="H163" s="155">
        <v>66</v>
      </c>
    </row>
    <row r="164" spans="1:8">
      <c r="A164" s="126">
        <v>180</v>
      </c>
      <c r="B164" s="59"/>
      <c r="C164" s="65">
        <f t="shared" si="8"/>
        <v>27.25</v>
      </c>
      <c r="D164" s="124"/>
      <c r="E164" s="155">
        <v>12590</v>
      </c>
      <c r="F164" s="146">
        <f t="shared" si="7"/>
        <v>7600</v>
      </c>
      <c r="G164" s="159">
        <f t="shared" si="6"/>
        <v>5544</v>
      </c>
      <c r="H164" s="155">
        <v>66</v>
      </c>
    </row>
    <row r="165" spans="1:8">
      <c r="A165" s="126">
        <v>181</v>
      </c>
      <c r="B165" s="59"/>
      <c r="C165" s="65">
        <f t="shared" si="8"/>
        <v>27.28</v>
      </c>
      <c r="D165" s="124"/>
      <c r="E165" s="155">
        <v>12590</v>
      </c>
      <c r="F165" s="146">
        <f t="shared" si="7"/>
        <v>7592</v>
      </c>
      <c r="G165" s="159">
        <f t="shared" si="6"/>
        <v>5538</v>
      </c>
      <c r="H165" s="155">
        <v>66</v>
      </c>
    </row>
    <row r="166" spans="1:8">
      <c r="A166" s="126">
        <v>182</v>
      </c>
      <c r="B166" s="59"/>
      <c r="C166" s="65">
        <f t="shared" si="8"/>
        <v>27.31</v>
      </c>
      <c r="D166" s="124"/>
      <c r="E166" s="155">
        <v>12590</v>
      </c>
      <c r="F166" s="146">
        <f t="shared" si="7"/>
        <v>7583</v>
      </c>
      <c r="G166" s="159">
        <f t="shared" si="6"/>
        <v>5532</v>
      </c>
      <c r="H166" s="155">
        <v>66</v>
      </c>
    </row>
    <row r="167" spans="1:8">
      <c r="A167" s="126">
        <v>183</v>
      </c>
      <c r="B167" s="59"/>
      <c r="C167" s="65">
        <f t="shared" si="8"/>
        <v>27.35</v>
      </c>
      <c r="D167" s="124"/>
      <c r="E167" s="155">
        <v>12590</v>
      </c>
      <c r="F167" s="146">
        <f t="shared" si="7"/>
        <v>7572</v>
      </c>
      <c r="G167" s="159">
        <f t="shared" si="6"/>
        <v>5524</v>
      </c>
      <c r="H167" s="155">
        <v>66</v>
      </c>
    </row>
    <row r="168" spans="1:8">
      <c r="A168" s="126">
        <v>184</v>
      </c>
      <c r="B168" s="59"/>
      <c r="C168" s="65">
        <f t="shared" si="8"/>
        <v>27.38</v>
      </c>
      <c r="D168" s="124"/>
      <c r="E168" s="155">
        <v>12590</v>
      </c>
      <c r="F168" s="146">
        <f t="shared" si="7"/>
        <v>7564</v>
      </c>
      <c r="G168" s="159">
        <f t="shared" si="6"/>
        <v>5518</v>
      </c>
      <c r="H168" s="155">
        <v>66</v>
      </c>
    </row>
    <row r="169" spans="1:8">
      <c r="A169" s="126">
        <v>185</v>
      </c>
      <c r="B169" s="59"/>
      <c r="C169" s="65">
        <f t="shared" si="8"/>
        <v>27.41</v>
      </c>
      <c r="D169" s="124"/>
      <c r="E169" s="155">
        <v>12590</v>
      </c>
      <c r="F169" s="146">
        <f t="shared" si="7"/>
        <v>7556</v>
      </c>
      <c r="G169" s="159">
        <f t="shared" si="6"/>
        <v>5512</v>
      </c>
      <c r="H169" s="155">
        <v>66</v>
      </c>
    </row>
    <row r="170" spans="1:8">
      <c r="A170" s="126">
        <v>186</v>
      </c>
      <c r="B170" s="59"/>
      <c r="C170" s="65">
        <f t="shared" si="8"/>
        <v>27.44</v>
      </c>
      <c r="D170" s="124"/>
      <c r="E170" s="155">
        <v>12590</v>
      </c>
      <c r="F170" s="146">
        <f t="shared" si="7"/>
        <v>7548</v>
      </c>
      <c r="G170" s="159">
        <f t="shared" si="6"/>
        <v>5506</v>
      </c>
      <c r="H170" s="155">
        <v>66</v>
      </c>
    </row>
    <row r="171" spans="1:8">
      <c r="A171" s="126">
        <v>187</v>
      </c>
      <c r="B171" s="59"/>
      <c r="C171" s="65">
        <f t="shared" si="8"/>
        <v>27.47</v>
      </c>
      <c r="D171" s="124"/>
      <c r="E171" s="155">
        <v>12590</v>
      </c>
      <c r="F171" s="146">
        <f t="shared" si="7"/>
        <v>7540</v>
      </c>
      <c r="G171" s="159">
        <f t="shared" si="6"/>
        <v>5500</v>
      </c>
      <c r="H171" s="155">
        <v>66</v>
      </c>
    </row>
    <row r="172" spans="1:8">
      <c r="A172" s="126">
        <v>188</v>
      </c>
      <c r="B172" s="59"/>
      <c r="C172" s="65">
        <f t="shared" si="8"/>
        <v>27.51</v>
      </c>
      <c r="D172" s="124"/>
      <c r="E172" s="155">
        <v>12590</v>
      </c>
      <c r="F172" s="146">
        <f t="shared" si="7"/>
        <v>7529</v>
      </c>
      <c r="G172" s="159">
        <f t="shared" si="6"/>
        <v>5492</v>
      </c>
      <c r="H172" s="155">
        <v>66</v>
      </c>
    </row>
    <row r="173" spans="1:8">
      <c r="A173" s="126">
        <v>189</v>
      </c>
      <c r="B173" s="59"/>
      <c r="C173" s="65">
        <f t="shared" si="8"/>
        <v>27.54</v>
      </c>
      <c r="D173" s="124"/>
      <c r="E173" s="155">
        <v>12590</v>
      </c>
      <c r="F173" s="146">
        <f t="shared" si="7"/>
        <v>7521</v>
      </c>
      <c r="G173" s="159">
        <f t="shared" si="6"/>
        <v>5486</v>
      </c>
      <c r="H173" s="155">
        <v>66</v>
      </c>
    </row>
    <row r="174" spans="1:8">
      <c r="A174" s="126">
        <v>190</v>
      </c>
      <c r="B174" s="59"/>
      <c r="C174" s="65">
        <f t="shared" si="8"/>
        <v>27.57</v>
      </c>
      <c r="D174" s="124"/>
      <c r="E174" s="155">
        <v>12590</v>
      </c>
      <c r="F174" s="146">
        <f t="shared" si="7"/>
        <v>7513</v>
      </c>
      <c r="G174" s="159">
        <f t="shared" si="6"/>
        <v>5480</v>
      </c>
      <c r="H174" s="155">
        <v>66</v>
      </c>
    </row>
    <row r="175" spans="1:8">
      <c r="A175" s="126">
        <v>191</v>
      </c>
      <c r="B175" s="59"/>
      <c r="C175" s="65">
        <f t="shared" si="8"/>
        <v>27.6</v>
      </c>
      <c r="D175" s="124"/>
      <c r="E175" s="155">
        <v>12590</v>
      </c>
      <c r="F175" s="146">
        <f t="shared" si="7"/>
        <v>7505</v>
      </c>
      <c r="G175" s="159">
        <f t="shared" si="6"/>
        <v>5474</v>
      </c>
      <c r="H175" s="155">
        <v>66</v>
      </c>
    </row>
    <row r="176" spans="1:8">
      <c r="A176" s="126">
        <v>192</v>
      </c>
      <c r="B176" s="59"/>
      <c r="C176" s="65">
        <f t="shared" si="8"/>
        <v>27.63</v>
      </c>
      <c r="D176" s="124"/>
      <c r="E176" s="155">
        <v>12590</v>
      </c>
      <c r="F176" s="146">
        <f t="shared" si="7"/>
        <v>7496</v>
      </c>
      <c r="G176" s="159">
        <f t="shared" si="6"/>
        <v>5468</v>
      </c>
      <c r="H176" s="155">
        <v>66</v>
      </c>
    </row>
    <row r="177" spans="1:8">
      <c r="A177" s="126">
        <v>193</v>
      </c>
      <c r="B177" s="59"/>
      <c r="C177" s="65">
        <f t="shared" si="8"/>
        <v>27.66</v>
      </c>
      <c r="D177" s="124"/>
      <c r="E177" s="155">
        <v>12590</v>
      </c>
      <c r="F177" s="146">
        <f t="shared" si="7"/>
        <v>7488</v>
      </c>
      <c r="G177" s="159">
        <f t="shared" si="6"/>
        <v>5462</v>
      </c>
      <c r="H177" s="155">
        <v>66</v>
      </c>
    </row>
    <row r="178" spans="1:8">
      <c r="A178" s="126">
        <v>194</v>
      </c>
      <c r="B178" s="59"/>
      <c r="C178" s="65">
        <f t="shared" si="8"/>
        <v>27.69</v>
      </c>
      <c r="D178" s="124"/>
      <c r="E178" s="155">
        <v>12590</v>
      </c>
      <c r="F178" s="146">
        <f t="shared" si="7"/>
        <v>7480</v>
      </c>
      <c r="G178" s="159">
        <f t="shared" si="6"/>
        <v>5456</v>
      </c>
      <c r="H178" s="155">
        <v>66</v>
      </c>
    </row>
    <row r="179" spans="1:8">
      <c r="A179" s="126">
        <v>195</v>
      </c>
      <c r="B179" s="59"/>
      <c r="C179" s="65">
        <f t="shared" si="8"/>
        <v>27.72</v>
      </c>
      <c r="D179" s="124"/>
      <c r="E179" s="155">
        <v>12590</v>
      </c>
      <c r="F179" s="146">
        <f t="shared" si="7"/>
        <v>7472</v>
      </c>
      <c r="G179" s="159">
        <f t="shared" si="6"/>
        <v>5450</v>
      </c>
      <c r="H179" s="155">
        <v>66</v>
      </c>
    </row>
    <row r="180" spans="1:8">
      <c r="A180" s="126">
        <v>196</v>
      </c>
      <c r="B180" s="59"/>
      <c r="C180" s="65">
        <f t="shared" si="8"/>
        <v>27.75</v>
      </c>
      <c r="D180" s="124"/>
      <c r="E180" s="155">
        <v>12590</v>
      </c>
      <c r="F180" s="146">
        <f t="shared" si="7"/>
        <v>7464</v>
      </c>
      <c r="G180" s="159">
        <f t="shared" si="6"/>
        <v>5444</v>
      </c>
      <c r="H180" s="155">
        <v>66</v>
      </c>
    </row>
    <row r="181" spans="1:8">
      <c r="A181" s="126">
        <v>197</v>
      </c>
      <c r="B181" s="59"/>
      <c r="C181" s="65">
        <f t="shared" si="8"/>
        <v>27.78</v>
      </c>
      <c r="D181" s="124"/>
      <c r="E181" s="155">
        <v>12590</v>
      </c>
      <c r="F181" s="146">
        <f t="shared" si="7"/>
        <v>7456</v>
      </c>
      <c r="G181" s="159">
        <f t="shared" si="6"/>
        <v>5438</v>
      </c>
      <c r="H181" s="155">
        <v>66</v>
      </c>
    </row>
    <row r="182" spans="1:8">
      <c r="A182" s="126">
        <v>198</v>
      </c>
      <c r="B182" s="59"/>
      <c r="C182" s="65">
        <f t="shared" si="8"/>
        <v>27.81</v>
      </c>
      <c r="D182" s="124"/>
      <c r="E182" s="155">
        <v>12590</v>
      </c>
      <c r="F182" s="146">
        <f t="shared" si="7"/>
        <v>7448</v>
      </c>
      <c r="G182" s="159">
        <f t="shared" si="6"/>
        <v>5433</v>
      </c>
      <c r="H182" s="155">
        <v>66</v>
      </c>
    </row>
    <row r="183" spans="1:8">
      <c r="A183" s="126">
        <v>199</v>
      </c>
      <c r="B183" s="59"/>
      <c r="C183" s="65">
        <f t="shared" si="8"/>
        <v>27.84</v>
      </c>
      <c r="D183" s="124"/>
      <c r="E183" s="155">
        <v>12590</v>
      </c>
      <c r="F183" s="146">
        <f t="shared" si="7"/>
        <v>7440</v>
      </c>
      <c r="G183" s="159">
        <f t="shared" si="6"/>
        <v>5427</v>
      </c>
      <c r="H183" s="155">
        <v>66</v>
      </c>
    </row>
    <row r="184" spans="1:8">
      <c r="A184" s="126">
        <v>200</v>
      </c>
      <c r="B184" s="59"/>
      <c r="C184" s="65">
        <f t="shared" si="8"/>
        <v>27.87</v>
      </c>
      <c r="D184" s="124"/>
      <c r="E184" s="155">
        <v>12590</v>
      </c>
      <c r="F184" s="146">
        <f t="shared" si="7"/>
        <v>7432</v>
      </c>
      <c r="G184" s="159">
        <f t="shared" si="6"/>
        <v>5421</v>
      </c>
      <c r="H184" s="155">
        <v>66</v>
      </c>
    </row>
    <row r="185" spans="1:8">
      <c r="A185" s="126">
        <v>201</v>
      </c>
      <c r="B185" s="59"/>
      <c r="C185" s="65">
        <f t="shared" si="8"/>
        <v>27.9</v>
      </c>
      <c r="D185" s="124"/>
      <c r="E185" s="155">
        <v>12590</v>
      </c>
      <c r="F185" s="146">
        <f t="shared" si="7"/>
        <v>7425</v>
      </c>
      <c r="G185" s="159">
        <f t="shared" si="6"/>
        <v>5415</v>
      </c>
      <c r="H185" s="155">
        <v>66</v>
      </c>
    </row>
    <row r="186" spans="1:8">
      <c r="A186" s="126">
        <v>202</v>
      </c>
      <c r="B186" s="59"/>
      <c r="C186" s="65">
        <f t="shared" si="8"/>
        <v>27.93</v>
      </c>
      <c r="D186" s="124"/>
      <c r="E186" s="155">
        <v>12590</v>
      </c>
      <c r="F186" s="146">
        <f t="shared" si="7"/>
        <v>7417</v>
      </c>
      <c r="G186" s="159">
        <f t="shared" si="6"/>
        <v>5409</v>
      </c>
      <c r="H186" s="155">
        <v>66</v>
      </c>
    </row>
    <row r="187" spans="1:8">
      <c r="A187" s="126">
        <v>203</v>
      </c>
      <c r="B187" s="59"/>
      <c r="C187" s="65">
        <f t="shared" si="8"/>
        <v>27.96</v>
      </c>
      <c r="D187" s="124"/>
      <c r="E187" s="155">
        <v>12590</v>
      </c>
      <c r="F187" s="146">
        <f t="shared" si="7"/>
        <v>7409</v>
      </c>
      <c r="G187" s="159">
        <f t="shared" si="6"/>
        <v>5403</v>
      </c>
      <c r="H187" s="155">
        <v>66</v>
      </c>
    </row>
    <row r="188" spans="1:8">
      <c r="A188" s="126">
        <v>204</v>
      </c>
      <c r="B188" s="59"/>
      <c r="C188" s="65">
        <f t="shared" si="8"/>
        <v>27.99</v>
      </c>
      <c r="D188" s="124"/>
      <c r="E188" s="155">
        <v>12590</v>
      </c>
      <c r="F188" s="146">
        <f t="shared" si="7"/>
        <v>7401</v>
      </c>
      <c r="G188" s="159">
        <f t="shared" si="6"/>
        <v>5398</v>
      </c>
      <c r="H188" s="155">
        <v>66</v>
      </c>
    </row>
    <row r="189" spans="1:8">
      <c r="A189" s="126">
        <v>205</v>
      </c>
      <c r="B189" s="59"/>
      <c r="C189" s="65">
        <f t="shared" si="8"/>
        <v>28.02</v>
      </c>
      <c r="D189" s="124"/>
      <c r="E189" s="155">
        <v>12590</v>
      </c>
      <c r="F189" s="146">
        <f t="shared" si="7"/>
        <v>7393</v>
      </c>
      <c r="G189" s="159">
        <f t="shared" si="6"/>
        <v>5392</v>
      </c>
      <c r="H189" s="155">
        <v>66</v>
      </c>
    </row>
    <row r="190" spans="1:8">
      <c r="A190" s="126">
        <v>206</v>
      </c>
      <c r="B190" s="59"/>
      <c r="C190" s="65">
        <f t="shared" si="8"/>
        <v>28.05</v>
      </c>
      <c r="D190" s="124"/>
      <c r="E190" s="155">
        <v>12590</v>
      </c>
      <c r="F190" s="146">
        <f t="shared" si="7"/>
        <v>7385</v>
      </c>
      <c r="G190" s="159">
        <f t="shared" si="6"/>
        <v>5386</v>
      </c>
      <c r="H190" s="155">
        <v>66</v>
      </c>
    </row>
    <row r="191" spans="1:8">
      <c r="A191" s="126">
        <v>207</v>
      </c>
      <c r="B191" s="59"/>
      <c r="C191" s="65">
        <f t="shared" si="8"/>
        <v>28.08</v>
      </c>
      <c r="D191" s="124"/>
      <c r="E191" s="155">
        <v>12590</v>
      </c>
      <c r="F191" s="146">
        <f t="shared" si="7"/>
        <v>7377</v>
      </c>
      <c r="G191" s="159">
        <f t="shared" si="6"/>
        <v>5380</v>
      </c>
      <c r="H191" s="155">
        <v>66</v>
      </c>
    </row>
    <row r="192" spans="1:8">
      <c r="A192" s="126">
        <v>208</v>
      </c>
      <c r="B192" s="59"/>
      <c r="C192" s="65">
        <f t="shared" si="8"/>
        <v>28.11</v>
      </c>
      <c r="D192" s="124"/>
      <c r="E192" s="155">
        <v>12590</v>
      </c>
      <c r="F192" s="146">
        <f t="shared" si="7"/>
        <v>7370</v>
      </c>
      <c r="G192" s="159">
        <f t="shared" si="6"/>
        <v>5375</v>
      </c>
      <c r="H192" s="155">
        <v>66</v>
      </c>
    </row>
    <row r="193" spans="1:8">
      <c r="A193" s="126">
        <v>209</v>
      </c>
      <c r="B193" s="59"/>
      <c r="C193" s="65">
        <f t="shared" si="8"/>
        <v>28.14</v>
      </c>
      <c r="D193" s="124"/>
      <c r="E193" s="155">
        <v>12590</v>
      </c>
      <c r="F193" s="146">
        <f t="shared" si="7"/>
        <v>7362</v>
      </c>
      <c r="G193" s="159">
        <f t="shared" si="6"/>
        <v>5369</v>
      </c>
      <c r="H193" s="155">
        <v>66</v>
      </c>
    </row>
    <row r="194" spans="1:8">
      <c r="A194" s="126">
        <v>210</v>
      </c>
      <c r="B194" s="59"/>
      <c r="C194" s="65">
        <f t="shared" si="8"/>
        <v>28.16</v>
      </c>
      <c r="D194" s="124"/>
      <c r="E194" s="155">
        <v>12590</v>
      </c>
      <c r="F194" s="146">
        <f t="shared" si="7"/>
        <v>7357</v>
      </c>
      <c r="G194" s="159">
        <f t="shared" si="6"/>
        <v>5365</v>
      </c>
      <c r="H194" s="155">
        <v>66</v>
      </c>
    </row>
    <row r="195" spans="1:8">
      <c r="A195" s="126">
        <v>211</v>
      </c>
      <c r="B195" s="59"/>
      <c r="C195" s="65">
        <f t="shared" si="8"/>
        <v>28.19</v>
      </c>
      <c r="D195" s="124"/>
      <c r="E195" s="155">
        <v>12590</v>
      </c>
      <c r="F195" s="146">
        <f t="shared" si="7"/>
        <v>7349</v>
      </c>
      <c r="G195" s="159">
        <f t="shared" si="6"/>
        <v>5359</v>
      </c>
      <c r="H195" s="155">
        <v>66</v>
      </c>
    </row>
    <row r="196" spans="1:8">
      <c r="A196" s="126">
        <v>212</v>
      </c>
      <c r="B196" s="59"/>
      <c r="C196" s="65">
        <f t="shared" si="8"/>
        <v>28.22</v>
      </c>
      <c r="D196" s="124"/>
      <c r="E196" s="155">
        <v>12590</v>
      </c>
      <c r="F196" s="146">
        <f t="shared" si="7"/>
        <v>7341</v>
      </c>
      <c r="G196" s="159">
        <f t="shared" si="6"/>
        <v>5354</v>
      </c>
      <c r="H196" s="155">
        <v>66</v>
      </c>
    </row>
    <row r="197" spans="1:8">
      <c r="A197" s="126">
        <v>213</v>
      </c>
      <c r="B197" s="59"/>
      <c r="C197" s="65">
        <f t="shared" si="8"/>
        <v>28.25</v>
      </c>
      <c r="D197" s="124"/>
      <c r="E197" s="155">
        <v>12590</v>
      </c>
      <c r="F197" s="146">
        <f t="shared" si="7"/>
        <v>7333</v>
      </c>
      <c r="G197" s="159">
        <f t="shared" si="6"/>
        <v>5348</v>
      </c>
      <c r="H197" s="155">
        <v>66</v>
      </c>
    </row>
    <row r="198" spans="1:8">
      <c r="A198" s="126">
        <v>214</v>
      </c>
      <c r="B198" s="59"/>
      <c r="C198" s="65">
        <f t="shared" si="8"/>
        <v>28.28</v>
      </c>
      <c r="D198" s="124"/>
      <c r="E198" s="155">
        <v>12590</v>
      </c>
      <c r="F198" s="146">
        <f t="shared" si="7"/>
        <v>7326</v>
      </c>
      <c r="G198" s="159">
        <f t="shared" si="6"/>
        <v>5342</v>
      </c>
      <c r="H198" s="155">
        <v>66</v>
      </c>
    </row>
    <row r="199" spans="1:8">
      <c r="A199" s="126">
        <v>215</v>
      </c>
      <c r="B199" s="59"/>
      <c r="C199" s="65">
        <f t="shared" si="8"/>
        <v>28.3</v>
      </c>
      <c r="D199" s="124"/>
      <c r="E199" s="155">
        <v>12590</v>
      </c>
      <c r="F199" s="146">
        <f t="shared" si="7"/>
        <v>7321</v>
      </c>
      <c r="G199" s="159">
        <f t="shared" si="6"/>
        <v>5339</v>
      </c>
      <c r="H199" s="155">
        <v>66</v>
      </c>
    </row>
    <row r="200" spans="1:8">
      <c r="A200" s="126">
        <v>216</v>
      </c>
      <c r="B200" s="59"/>
      <c r="C200" s="65">
        <f t="shared" si="8"/>
        <v>28.33</v>
      </c>
      <c r="D200" s="124"/>
      <c r="E200" s="155">
        <v>12590</v>
      </c>
      <c r="F200" s="146">
        <f t="shared" si="7"/>
        <v>7313</v>
      </c>
      <c r="G200" s="159">
        <f t="shared" si="6"/>
        <v>5333</v>
      </c>
      <c r="H200" s="155">
        <v>66</v>
      </c>
    </row>
    <row r="201" spans="1:8">
      <c r="A201" s="126">
        <v>217</v>
      </c>
      <c r="B201" s="59"/>
      <c r="C201" s="65">
        <f t="shared" si="8"/>
        <v>28.36</v>
      </c>
      <c r="D201" s="124"/>
      <c r="E201" s="155">
        <v>12590</v>
      </c>
      <c r="F201" s="146">
        <f t="shared" si="7"/>
        <v>7305</v>
      </c>
      <c r="G201" s="159">
        <f t="shared" si="6"/>
        <v>5327</v>
      </c>
      <c r="H201" s="155">
        <v>66</v>
      </c>
    </row>
    <row r="202" spans="1:8">
      <c r="A202" s="126">
        <v>218</v>
      </c>
      <c r="B202" s="59"/>
      <c r="C202" s="65">
        <f t="shared" si="8"/>
        <v>28.39</v>
      </c>
      <c r="D202" s="124"/>
      <c r="E202" s="155">
        <v>12590</v>
      </c>
      <c r="F202" s="146">
        <f t="shared" si="7"/>
        <v>7298</v>
      </c>
      <c r="G202" s="159">
        <f t="shared" si="6"/>
        <v>5322</v>
      </c>
      <c r="H202" s="155">
        <v>66</v>
      </c>
    </row>
    <row r="203" spans="1:8">
      <c r="A203" s="126">
        <v>219</v>
      </c>
      <c r="B203" s="59"/>
      <c r="C203" s="65">
        <f t="shared" si="8"/>
        <v>28.42</v>
      </c>
      <c r="D203" s="124"/>
      <c r="E203" s="155">
        <v>12590</v>
      </c>
      <c r="F203" s="146">
        <f t="shared" si="7"/>
        <v>7290</v>
      </c>
      <c r="G203" s="159">
        <f t="shared" si="6"/>
        <v>5316</v>
      </c>
      <c r="H203" s="155">
        <v>66</v>
      </c>
    </row>
    <row r="204" spans="1:8">
      <c r="A204" s="126">
        <v>220</v>
      </c>
      <c r="B204" s="59"/>
      <c r="C204" s="65">
        <f t="shared" si="8"/>
        <v>28.44</v>
      </c>
      <c r="D204" s="124"/>
      <c r="E204" s="155">
        <v>12590</v>
      </c>
      <c r="F204" s="146">
        <f t="shared" si="7"/>
        <v>7285</v>
      </c>
      <c r="G204" s="159">
        <f t="shared" si="6"/>
        <v>5312</v>
      </c>
      <c r="H204" s="155">
        <v>66</v>
      </c>
    </row>
    <row r="205" spans="1:8">
      <c r="A205" s="126">
        <v>221</v>
      </c>
      <c r="B205" s="59"/>
      <c r="C205" s="65">
        <f t="shared" si="8"/>
        <v>28.47</v>
      </c>
      <c r="D205" s="124"/>
      <c r="E205" s="155">
        <v>12590</v>
      </c>
      <c r="F205" s="146">
        <f t="shared" si="7"/>
        <v>7277</v>
      </c>
      <c r="G205" s="159">
        <f t="shared" ref="G205:G268" si="9">ROUND(12*(1/C205*E205),0)</f>
        <v>5307</v>
      </c>
      <c r="H205" s="155">
        <v>66</v>
      </c>
    </row>
    <row r="206" spans="1:8">
      <c r="A206" s="126">
        <v>222</v>
      </c>
      <c r="B206" s="59"/>
      <c r="C206" s="65">
        <f t="shared" si="8"/>
        <v>28.5</v>
      </c>
      <c r="D206" s="124"/>
      <c r="E206" s="155">
        <v>12590</v>
      </c>
      <c r="F206" s="146">
        <f t="shared" ref="F206:F269" si="10">ROUND(12*1.3589*(1/C206*E206)+H206,0)</f>
        <v>7270</v>
      </c>
      <c r="G206" s="159">
        <f t="shared" si="9"/>
        <v>5301</v>
      </c>
      <c r="H206" s="155">
        <v>66</v>
      </c>
    </row>
    <row r="207" spans="1:8">
      <c r="A207" s="126">
        <v>223</v>
      </c>
      <c r="B207" s="59"/>
      <c r="C207" s="65">
        <f t="shared" ref="C207:C270" si="11">ROUND((10.899*LN(A207)+A207/200)*0.5-1.5,2)</f>
        <v>28.52</v>
      </c>
      <c r="D207" s="124"/>
      <c r="E207" s="155">
        <v>12590</v>
      </c>
      <c r="F207" s="146">
        <f t="shared" si="10"/>
        <v>7265</v>
      </c>
      <c r="G207" s="159">
        <f t="shared" si="9"/>
        <v>5297</v>
      </c>
      <c r="H207" s="155">
        <v>66</v>
      </c>
    </row>
    <row r="208" spans="1:8">
      <c r="A208" s="126">
        <v>224</v>
      </c>
      <c r="B208" s="59"/>
      <c r="C208" s="65">
        <f t="shared" si="11"/>
        <v>28.55</v>
      </c>
      <c r="D208" s="124"/>
      <c r="E208" s="155">
        <v>12590</v>
      </c>
      <c r="F208" s="146">
        <f t="shared" si="10"/>
        <v>7257</v>
      </c>
      <c r="G208" s="159">
        <f t="shared" si="9"/>
        <v>5292</v>
      </c>
      <c r="H208" s="155">
        <v>66</v>
      </c>
    </row>
    <row r="209" spans="1:8">
      <c r="A209" s="126">
        <v>225</v>
      </c>
      <c r="B209" s="59"/>
      <c r="C209" s="65">
        <f t="shared" si="11"/>
        <v>28.58</v>
      </c>
      <c r="D209" s="124"/>
      <c r="E209" s="155">
        <v>12590</v>
      </c>
      <c r="F209" s="146">
        <f t="shared" si="10"/>
        <v>7249</v>
      </c>
      <c r="G209" s="159">
        <f t="shared" si="9"/>
        <v>5286</v>
      </c>
      <c r="H209" s="155">
        <v>66</v>
      </c>
    </row>
    <row r="210" spans="1:8">
      <c r="A210" s="126">
        <v>226</v>
      </c>
      <c r="B210" s="59"/>
      <c r="C210" s="65">
        <f t="shared" si="11"/>
        <v>28.6</v>
      </c>
      <c r="D210" s="124"/>
      <c r="E210" s="155">
        <v>12590</v>
      </c>
      <c r="F210" s="146">
        <f t="shared" si="10"/>
        <v>7244</v>
      </c>
      <c r="G210" s="159">
        <f t="shared" si="9"/>
        <v>5283</v>
      </c>
      <c r="H210" s="155">
        <v>66</v>
      </c>
    </row>
    <row r="211" spans="1:8">
      <c r="A211" s="126">
        <v>227</v>
      </c>
      <c r="B211" s="59"/>
      <c r="C211" s="65">
        <f t="shared" si="11"/>
        <v>28.63</v>
      </c>
      <c r="D211" s="124"/>
      <c r="E211" s="155">
        <v>12590</v>
      </c>
      <c r="F211" s="146">
        <f t="shared" si="10"/>
        <v>7237</v>
      </c>
      <c r="G211" s="159">
        <f t="shared" si="9"/>
        <v>5277</v>
      </c>
      <c r="H211" s="155">
        <v>66</v>
      </c>
    </row>
    <row r="212" spans="1:8">
      <c r="A212" s="126">
        <v>228</v>
      </c>
      <c r="B212" s="59"/>
      <c r="C212" s="65">
        <f t="shared" si="11"/>
        <v>28.66</v>
      </c>
      <c r="D212" s="124"/>
      <c r="E212" s="155">
        <v>12590</v>
      </c>
      <c r="F212" s="146">
        <f t="shared" si="10"/>
        <v>7229</v>
      </c>
      <c r="G212" s="159">
        <f t="shared" si="9"/>
        <v>5271</v>
      </c>
      <c r="H212" s="155">
        <v>66</v>
      </c>
    </row>
    <row r="213" spans="1:8">
      <c r="A213" s="126">
        <v>229</v>
      </c>
      <c r="B213" s="59"/>
      <c r="C213" s="65">
        <f t="shared" si="11"/>
        <v>28.68</v>
      </c>
      <c r="D213" s="124"/>
      <c r="E213" s="155">
        <v>12590</v>
      </c>
      <c r="F213" s="146">
        <f t="shared" si="10"/>
        <v>7224</v>
      </c>
      <c r="G213" s="159">
        <f t="shared" si="9"/>
        <v>5268</v>
      </c>
      <c r="H213" s="155">
        <v>66</v>
      </c>
    </row>
    <row r="214" spans="1:8">
      <c r="A214" s="126">
        <v>230</v>
      </c>
      <c r="B214" s="59"/>
      <c r="C214" s="65">
        <f t="shared" si="11"/>
        <v>28.71</v>
      </c>
      <c r="D214" s="124"/>
      <c r="E214" s="155">
        <v>12590</v>
      </c>
      <c r="F214" s="146">
        <f t="shared" si="10"/>
        <v>7217</v>
      </c>
      <c r="G214" s="159">
        <f t="shared" si="9"/>
        <v>5262</v>
      </c>
      <c r="H214" s="155">
        <v>66</v>
      </c>
    </row>
    <row r="215" spans="1:8">
      <c r="A215" s="126">
        <v>231</v>
      </c>
      <c r="B215" s="59"/>
      <c r="C215" s="65">
        <f t="shared" si="11"/>
        <v>28.74</v>
      </c>
      <c r="D215" s="124"/>
      <c r="E215" s="155">
        <v>12590</v>
      </c>
      <c r="F215" s="146">
        <f t="shared" si="10"/>
        <v>7209</v>
      </c>
      <c r="G215" s="159">
        <f t="shared" si="9"/>
        <v>5257</v>
      </c>
      <c r="H215" s="155">
        <v>66</v>
      </c>
    </row>
    <row r="216" spans="1:8">
      <c r="A216" s="126">
        <v>232</v>
      </c>
      <c r="B216" s="59"/>
      <c r="C216" s="65">
        <f t="shared" si="11"/>
        <v>28.76</v>
      </c>
      <c r="D216" s="124"/>
      <c r="E216" s="155">
        <v>12590</v>
      </c>
      <c r="F216" s="146">
        <f t="shared" si="10"/>
        <v>7204</v>
      </c>
      <c r="G216" s="159">
        <f t="shared" si="9"/>
        <v>5253</v>
      </c>
      <c r="H216" s="155">
        <v>66</v>
      </c>
    </row>
    <row r="217" spans="1:8">
      <c r="A217" s="126">
        <v>233</v>
      </c>
      <c r="B217" s="59"/>
      <c r="C217" s="65">
        <f t="shared" si="11"/>
        <v>28.79</v>
      </c>
      <c r="D217" s="124"/>
      <c r="E217" s="155">
        <v>12590</v>
      </c>
      <c r="F217" s="146">
        <f t="shared" si="10"/>
        <v>7197</v>
      </c>
      <c r="G217" s="159">
        <f t="shared" si="9"/>
        <v>5248</v>
      </c>
      <c r="H217" s="155">
        <v>66</v>
      </c>
    </row>
    <row r="218" spans="1:8">
      <c r="A218" s="126">
        <v>234</v>
      </c>
      <c r="B218" s="59"/>
      <c r="C218" s="65">
        <f t="shared" si="11"/>
        <v>28.81</v>
      </c>
      <c r="D218" s="124"/>
      <c r="E218" s="155">
        <v>12590</v>
      </c>
      <c r="F218" s="146">
        <f t="shared" si="10"/>
        <v>7192</v>
      </c>
      <c r="G218" s="159">
        <f t="shared" si="9"/>
        <v>5244</v>
      </c>
      <c r="H218" s="155">
        <v>66</v>
      </c>
    </row>
    <row r="219" spans="1:8">
      <c r="A219" s="126">
        <v>235</v>
      </c>
      <c r="B219" s="59"/>
      <c r="C219" s="65">
        <f t="shared" si="11"/>
        <v>28.84</v>
      </c>
      <c r="D219" s="124"/>
      <c r="E219" s="155">
        <v>12590</v>
      </c>
      <c r="F219" s="146">
        <f t="shared" si="10"/>
        <v>7185</v>
      </c>
      <c r="G219" s="159">
        <f t="shared" si="9"/>
        <v>5239</v>
      </c>
      <c r="H219" s="155">
        <v>66</v>
      </c>
    </row>
    <row r="220" spans="1:8">
      <c r="A220" s="126">
        <v>236</v>
      </c>
      <c r="B220" s="59"/>
      <c r="C220" s="65">
        <f t="shared" si="11"/>
        <v>28.87</v>
      </c>
      <c r="D220" s="124"/>
      <c r="E220" s="155">
        <v>12590</v>
      </c>
      <c r="F220" s="146">
        <f t="shared" si="10"/>
        <v>7177</v>
      </c>
      <c r="G220" s="159">
        <f t="shared" si="9"/>
        <v>5233</v>
      </c>
      <c r="H220" s="155">
        <v>66</v>
      </c>
    </row>
    <row r="221" spans="1:8">
      <c r="A221" s="126">
        <v>237</v>
      </c>
      <c r="B221" s="59"/>
      <c r="C221" s="65">
        <f t="shared" si="11"/>
        <v>28.89</v>
      </c>
      <c r="D221" s="124"/>
      <c r="E221" s="155">
        <v>12590</v>
      </c>
      <c r="F221" s="146">
        <f t="shared" si="10"/>
        <v>7172</v>
      </c>
      <c r="G221" s="159">
        <f t="shared" si="9"/>
        <v>5229</v>
      </c>
      <c r="H221" s="155">
        <v>66</v>
      </c>
    </row>
    <row r="222" spans="1:8">
      <c r="A222" s="126">
        <v>238</v>
      </c>
      <c r="B222" s="59"/>
      <c r="C222" s="65">
        <f t="shared" si="11"/>
        <v>28.92</v>
      </c>
      <c r="D222" s="124"/>
      <c r="E222" s="155">
        <v>12590</v>
      </c>
      <c r="F222" s="146">
        <f t="shared" si="10"/>
        <v>7165</v>
      </c>
      <c r="G222" s="159">
        <f t="shared" si="9"/>
        <v>5224</v>
      </c>
      <c r="H222" s="155">
        <v>66</v>
      </c>
    </row>
    <row r="223" spans="1:8">
      <c r="A223" s="126">
        <v>239</v>
      </c>
      <c r="B223" s="59"/>
      <c r="C223" s="65">
        <f t="shared" si="11"/>
        <v>28.94</v>
      </c>
      <c r="D223" s="124"/>
      <c r="E223" s="155">
        <v>12590</v>
      </c>
      <c r="F223" s="146">
        <f t="shared" si="10"/>
        <v>7160</v>
      </c>
      <c r="G223" s="159">
        <f t="shared" si="9"/>
        <v>5220</v>
      </c>
      <c r="H223" s="155">
        <v>66</v>
      </c>
    </row>
    <row r="224" spans="1:8">
      <c r="A224" s="126">
        <v>240</v>
      </c>
      <c r="B224" s="59"/>
      <c r="C224" s="65">
        <f t="shared" si="11"/>
        <v>28.97</v>
      </c>
      <c r="D224" s="124"/>
      <c r="E224" s="155">
        <v>12590</v>
      </c>
      <c r="F224" s="146">
        <f t="shared" si="10"/>
        <v>7153</v>
      </c>
      <c r="G224" s="159">
        <f t="shared" si="9"/>
        <v>5215</v>
      </c>
      <c r="H224" s="155">
        <v>66</v>
      </c>
    </row>
    <row r="225" spans="1:8">
      <c r="A225" s="126">
        <v>241</v>
      </c>
      <c r="B225" s="59"/>
      <c r="C225" s="65">
        <f t="shared" si="11"/>
        <v>28.99</v>
      </c>
      <c r="D225" s="124"/>
      <c r="E225" s="155">
        <v>12590</v>
      </c>
      <c r="F225" s="146">
        <f t="shared" si="10"/>
        <v>7148</v>
      </c>
      <c r="G225" s="159">
        <f t="shared" si="9"/>
        <v>5211</v>
      </c>
      <c r="H225" s="155">
        <v>66</v>
      </c>
    </row>
    <row r="226" spans="1:8">
      <c r="A226" s="126">
        <v>242</v>
      </c>
      <c r="B226" s="59"/>
      <c r="C226" s="65">
        <f t="shared" si="11"/>
        <v>29.02</v>
      </c>
      <c r="D226" s="124"/>
      <c r="E226" s="155">
        <v>12590</v>
      </c>
      <c r="F226" s="146">
        <f t="shared" si="10"/>
        <v>7141</v>
      </c>
      <c r="G226" s="159">
        <f t="shared" si="9"/>
        <v>5206</v>
      </c>
      <c r="H226" s="155">
        <v>66</v>
      </c>
    </row>
    <row r="227" spans="1:8">
      <c r="A227" s="126">
        <v>243</v>
      </c>
      <c r="B227" s="59"/>
      <c r="C227" s="65">
        <f t="shared" si="11"/>
        <v>29.04</v>
      </c>
      <c r="D227" s="124"/>
      <c r="E227" s="155">
        <v>12590</v>
      </c>
      <c r="F227" s="146">
        <f t="shared" si="10"/>
        <v>7136</v>
      </c>
      <c r="G227" s="159">
        <f t="shared" si="9"/>
        <v>5202</v>
      </c>
      <c r="H227" s="155">
        <v>66</v>
      </c>
    </row>
    <row r="228" spans="1:8">
      <c r="A228" s="126">
        <v>244</v>
      </c>
      <c r="B228" s="59"/>
      <c r="C228" s="65">
        <f t="shared" si="11"/>
        <v>29.07</v>
      </c>
      <c r="D228" s="124"/>
      <c r="E228" s="155">
        <v>12590</v>
      </c>
      <c r="F228" s="146">
        <f t="shared" si="10"/>
        <v>7128</v>
      </c>
      <c r="G228" s="159">
        <f t="shared" si="9"/>
        <v>5197</v>
      </c>
      <c r="H228" s="155">
        <v>66</v>
      </c>
    </row>
    <row r="229" spans="1:8">
      <c r="A229" s="126">
        <v>245</v>
      </c>
      <c r="B229" s="59"/>
      <c r="C229" s="65">
        <f t="shared" si="11"/>
        <v>29.09</v>
      </c>
      <c r="D229" s="124"/>
      <c r="E229" s="155">
        <v>12590</v>
      </c>
      <c r="F229" s="146">
        <f t="shared" si="10"/>
        <v>7123</v>
      </c>
      <c r="G229" s="159">
        <f t="shared" si="9"/>
        <v>5194</v>
      </c>
      <c r="H229" s="155">
        <v>66</v>
      </c>
    </row>
    <row r="230" spans="1:8">
      <c r="A230" s="126">
        <v>246</v>
      </c>
      <c r="B230" s="59"/>
      <c r="C230" s="65">
        <f t="shared" si="11"/>
        <v>29.12</v>
      </c>
      <c r="D230" s="124"/>
      <c r="E230" s="155">
        <v>12590</v>
      </c>
      <c r="F230" s="146">
        <f t="shared" si="10"/>
        <v>7116</v>
      </c>
      <c r="G230" s="159">
        <f t="shared" si="9"/>
        <v>5188</v>
      </c>
      <c r="H230" s="155">
        <v>66</v>
      </c>
    </row>
    <row r="231" spans="1:8">
      <c r="A231" s="126">
        <v>247</v>
      </c>
      <c r="B231" s="59"/>
      <c r="C231" s="65">
        <f t="shared" si="11"/>
        <v>29.14</v>
      </c>
      <c r="D231" s="124"/>
      <c r="E231" s="155">
        <v>12590</v>
      </c>
      <c r="F231" s="146">
        <f t="shared" si="10"/>
        <v>7111</v>
      </c>
      <c r="G231" s="159">
        <f t="shared" si="9"/>
        <v>5185</v>
      </c>
      <c r="H231" s="155">
        <v>66</v>
      </c>
    </row>
    <row r="232" spans="1:8">
      <c r="A232" s="126">
        <v>248</v>
      </c>
      <c r="B232" s="59"/>
      <c r="C232" s="65">
        <f t="shared" si="11"/>
        <v>29.17</v>
      </c>
      <c r="D232" s="124"/>
      <c r="E232" s="155">
        <v>12590</v>
      </c>
      <c r="F232" s="146">
        <f t="shared" si="10"/>
        <v>7104</v>
      </c>
      <c r="G232" s="159">
        <f t="shared" si="9"/>
        <v>5179</v>
      </c>
      <c r="H232" s="155">
        <v>66</v>
      </c>
    </row>
    <row r="233" spans="1:8">
      <c r="A233" s="126">
        <v>249</v>
      </c>
      <c r="B233" s="59"/>
      <c r="C233" s="65">
        <f t="shared" si="11"/>
        <v>29.19</v>
      </c>
      <c r="D233" s="124"/>
      <c r="E233" s="155">
        <v>12590</v>
      </c>
      <c r="F233" s="146">
        <f t="shared" si="10"/>
        <v>7099</v>
      </c>
      <c r="G233" s="159">
        <f t="shared" si="9"/>
        <v>5176</v>
      </c>
      <c r="H233" s="155">
        <v>66</v>
      </c>
    </row>
    <row r="234" spans="1:8">
      <c r="A234" s="126">
        <v>250</v>
      </c>
      <c r="B234" s="59"/>
      <c r="C234" s="65">
        <f t="shared" si="11"/>
        <v>29.21</v>
      </c>
      <c r="D234" s="124"/>
      <c r="E234" s="155">
        <v>12590</v>
      </c>
      <c r="F234" s="146">
        <f t="shared" si="10"/>
        <v>7095</v>
      </c>
      <c r="G234" s="159">
        <f t="shared" si="9"/>
        <v>5172</v>
      </c>
      <c r="H234" s="155">
        <v>66</v>
      </c>
    </row>
    <row r="235" spans="1:8">
      <c r="A235" s="126">
        <v>251</v>
      </c>
      <c r="B235" s="59"/>
      <c r="C235" s="65">
        <f t="shared" si="11"/>
        <v>29.24</v>
      </c>
      <c r="D235" s="124"/>
      <c r="E235" s="155">
        <v>12590</v>
      </c>
      <c r="F235" s="146">
        <f t="shared" si="10"/>
        <v>7087</v>
      </c>
      <c r="G235" s="159">
        <f t="shared" si="9"/>
        <v>5167</v>
      </c>
      <c r="H235" s="155">
        <v>66</v>
      </c>
    </row>
    <row r="236" spans="1:8">
      <c r="A236" s="126">
        <v>252</v>
      </c>
      <c r="B236" s="59"/>
      <c r="C236" s="65">
        <f t="shared" si="11"/>
        <v>29.26</v>
      </c>
      <c r="D236" s="124"/>
      <c r="E236" s="155">
        <v>12590</v>
      </c>
      <c r="F236" s="146">
        <f t="shared" si="10"/>
        <v>7082</v>
      </c>
      <c r="G236" s="159">
        <f t="shared" si="9"/>
        <v>5163</v>
      </c>
      <c r="H236" s="155">
        <v>66</v>
      </c>
    </row>
    <row r="237" spans="1:8">
      <c r="A237" s="126">
        <v>253</v>
      </c>
      <c r="B237" s="59"/>
      <c r="C237" s="65">
        <f t="shared" si="11"/>
        <v>29.29</v>
      </c>
      <c r="D237" s="124"/>
      <c r="E237" s="155">
        <v>12590</v>
      </c>
      <c r="F237" s="146">
        <f t="shared" si="10"/>
        <v>7075</v>
      </c>
      <c r="G237" s="159">
        <f t="shared" si="9"/>
        <v>5158</v>
      </c>
      <c r="H237" s="155">
        <v>66</v>
      </c>
    </row>
    <row r="238" spans="1:8">
      <c r="A238" s="126">
        <v>254</v>
      </c>
      <c r="B238" s="59"/>
      <c r="C238" s="65">
        <f t="shared" si="11"/>
        <v>29.31</v>
      </c>
      <c r="D238" s="124"/>
      <c r="E238" s="155">
        <v>12590</v>
      </c>
      <c r="F238" s="146">
        <f t="shared" si="10"/>
        <v>7071</v>
      </c>
      <c r="G238" s="159">
        <f t="shared" si="9"/>
        <v>5155</v>
      </c>
      <c r="H238" s="155">
        <v>66</v>
      </c>
    </row>
    <row r="239" spans="1:8">
      <c r="A239" s="126">
        <v>255</v>
      </c>
      <c r="B239" s="59"/>
      <c r="C239" s="65">
        <f t="shared" si="11"/>
        <v>29.33</v>
      </c>
      <c r="D239" s="124"/>
      <c r="E239" s="155">
        <v>12590</v>
      </c>
      <c r="F239" s="146">
        <f t="shared" si="10"/>
        <v>7066</v>
      </c>
      <c r="G239" s="159">
        <f t="shared" si="9"/>
        <v>5151</v>
      </c>
      <c r="H239" s="155">
        <v>66</v>
      </c>
    </row>
    <row r="240" spans="1:8">
      <c r="A240" s="126">
        <v>256</v>
      </c>
      <c r="B240" s="59"/>
      <c r="C240" s="65">
        <f t="shared" si="11"/>
        <v>29.36</v>
      </c>
      <c r="D240" s="124"/>
      <c r="E240" s="155">
        <v>12590</v>
      </c>
      <c r="F240" s="146">
        <f t="shared" si="10"/>
        <v>7059</v>
      </c>
      <c r="G240" s="159">
        <f t="shared" si="9"/>
        <v>5146</v>
      </c>
      <c r="H240" s="155">
        <v>66</v>
      </c>
    </row>
    <row r="241" spans="1:8">
      <c r="A241" s="126">
        <v>257</v>
      </c>
      <c r="B241" s="59"/>
      <c r="C241" s="65">
        <f t="shared" si="11"/>
        <v>29.38</v>
      </c>
      <c r="D241" s="124"/>
      <c r="E241" s="155">
        <v>12590</v>
      </c>
      <c r="F241" s="146">
        <f t="shared" si="10"/>
        <v>7054</v>
      </c>
      <c r="G241" s="159">
        <f t="shared" si="9"/>
        <v>5142</v>
      </c>
      <c r="H241" s="155">
        <v>66</v>
      </c>
    </row>
    <row r="242" spans="1:8">
      <c r="A242" s="126">
        <v>258</v>
      </c>
      <c r="B242" s="59"/>
      <c r="C242" s="65">
        <f t="shared" si="11"/>
        <v>29.41</v>
      </c>
      <c r="D242" s="124"/>
      <c r="E242" s="155">
        <v>12590</v>
      </c>
      <c r="F242" s="146">
        <f t="shared" si="10"/>
        <v>7047</v>
      </c>
      <c r="G242" s="159">
        <f t="shared" si="9"/>
        <v>5137</v>
      </c>
      <c r="H242" s="155">
        <v>66</v>
      </c>
    </row>
    <row r="243" spans="1:8">
      <c r="A243" s="126">
        <v>259</v>
      </c>
      <c r="B243" s="59"/>
      <c r="C243" s="65">
        <f t="shared" si="11"/>
        <v>29.43</v>
      </c>
      <c r="D243" s="124"/>
      <c r="E243" s="155">
        <v>12590</v>
      </c>
      <c r="F243" s="146">
        <f t="shared" si="10"/>
        <v>7042</v>
      </c>
      <c r="G243" s="159">
        <f t="shared" si="9"/>
        <v>5134</v>
      </c>
      <c r="H243" s="155">
        <v>66</v>
      </c>
    </row>
    <row r="244" spans="1:8">
      <c r="A244" s="126">
        <v>260</v>
      </c>
      <c r="B244" s="59"/>
      <c r="C244" s="65">
        <f t="shared" si="11"/>
        <v>29.45</v>
      </c>
      <c r="D244" s="124"/>
      <c r="E244" s="155">
        <v>12590</v>
      </c>
      <c r="F244" s="146">
        <f t="shared" si="10"/>
        <v>7037</v>
      </c>
      <c r="G244" s="159">
        <f t="shared" si="9"/>
        <v>5130</v>
      </c>
      <c r="H244" s="155">
        <v>66</v>
      </c>
    </row>
    <row r="245" spans="1:8">
      <c r="A245" s="126">
        <v>261</v>
      </c>
      <c r="B245" s="59"/>
      <c r="C245" s="65">
        <f t="shared" si="11"/>
        <v>29.48</v>
      </c>
      <c r="D245" s="124"/>
      <c r="E245" s="155">
        <v>12590</v>
      </c>
      <c r="F245" s="146">
        <f t="shared" si="10"/>
        <v>7030</v>
      </c>
      <c r="G245" s="159">
        <f t="shared" si="9"/>
        <v>5125</v>
      </c>
      <c r="H245" s="155">
        <v>66</v>
      </c>
    </row>
    <row r="246" spans="1:8">
      <c r="A246" s="126">
        <v>262</v>
      </c>
      <c r="B246" s="59"/>
      <c r="C246" s="65">
        <f t="shared" si="11"/>
        <v>29.5</v>
      </c>
      <c r="D246" s="124"/>
      <c r="E246" s="155">
        <v>12590</v>
      </c>
      <c r="F246" s="146">
        <f t="shared" si="10"/>
        <v>7025</v>
      </c>
      <c r="G246" s="159">
        <f t="shared" si="9"/>
        <v>5121</v>
      </c>
      <c r="H246" s="155">
        <v>66</v>
      </c>
    </row>
    <row r="247" spans="1:8">
      <c r="A247" s="126">
        <v>263</v>
      </c>
      <c r="B247" s="59"/>
      <c r="C247" s="65">
        <f t="shared" si="11"/>
        <v>29.52</v>
      </c>
      <c r="D247" s="124"/>
      <c r="E247" s="155">
        <v>12590</v>
      </c>
      <c r="F247" s="146">
        <f t="shared" si="10"/>
        <v>7021</v>
      </c>
      <c r="G247" s="159">
        <f t="shared" si="9"/>
        <v>5118</v>
      </c>
      <c r="H247" s="155">
        <v>66</v>
      </c>
    </row>
    <row r="248" spans="1:8">
      <c r="A248" s="126">
        <v>264</v>
      </c>
      <c r="B248" s="59"/>
      <c r="C248" s="65">
        <f t="shared" si="11"/>
        <v>29.55</v>
      </c>
      <c r="D248" s="124"/>
      <c r="E248" s="155">
        <v>12590</v>
      </c>
      <c r="F248" s="146">
        <f t="shared" si="10"/>
        <v>7014</v>
      </c>
      <c r="G248" s="159">
        <f t="shared" si="9"/>
        <v>5113</v>
      </c>
      <c r="H248" s="155">
        <v>66</v>
      </c>
    </row>
    <row r="249" spans="1:8">
      <c r="A249" s="126">
        <v>265</v>
      </c>
      <c r="B249" s="59"/>
      <c r="C249" s="65">
        <f t="shared" si="11"/>
        <v>29.57</v>
      </c>
      <c r="D249" s="124"/>
      <c r="E249" s="155">
        <v>12590</v>
      </c>
      <c r="F249" s="146">
        <f t="shared" si="10"/>
        <v>7009</v>
      </c>
      <c r="G249" s="159">
        <f t="shared" si="9"/>
        <v>5109</v>
      </c>
      <c r="H249" s="155">
        <v>66</v>
      </c>
    </row>
    <row r="250" spans="1:8">
      <c r="A250" s="126">
        <v>266</v>
      </c>
      <c r="B250" s="59"/>
      <c r="C250" s="65">
        <f t="shared" si="11"/>
        <v>29.59</v>
      </c>
      <c r="D250" s="124"/>
      <c r="E250" s="155">
        <v>12590</v>
      </c>
      <c r="F250" s="146">
        <f t="shared" si="10"/>
        <v>7004</v>
      </c>
      <c r="G250" s="159">
        <f t="shared" si="9"/>
        <v>5106</v>
      </c>
      <c r="H250" s="155">
        <v>66</v>
      </c>
    </row>
    <row r="251" spans="1:8">
      <c r="A251" s="126">
        <v>267</v>
      </c>
      <c r="B251" s="59"/>
      <c r="C251" s="65">
        <f t="shared" si="11"/>
        <v>29.62</v>
      </c>
      <c r="D251" s="124"/>
      <c r="E251" s="155">
        <v>12590</v>
      </c>
      <c r="F251" s="146">
        <f t="shared" si="10"/>
        <v>6997</v>
      </c>
      <c r="G251" s="159">
        <f t="shared" si="9"/>
        <v>5101</v>
      </c>
      <c r="H251" s="155">
        <v>66</v>
      </c>
    </row>
    <row r="252" spans="1:8">
      <c r="A252" s="126">
        <v>268</v>
      </c>
      <c r="B252" s="59"/>
      <c r="C252" s="65">
        <f t="shared" si="11"/>
        <v>29.64</v>
      </c>
      <c r="D252" s="124"/>
      <c r="E252" s="155">
        <v>12590</v>
      </c>
      <c r="F252" s="146">
        <f t="shared" si="10"/>
        <v>6993</v>
      </c>
      <c r="G252" s="159">
        <f t="shared" si="9"/>
        <v>5097</v>
      </c>
      <c r="H252" s="155">
        <v>66</v>
      </c>
    </row>
    <row r="253" spans="1:8">
      <c r="A253" s="126">
        <v>269</v>
      </c>
      <c r="B253" s="59"/>
      <c r="C253" s="65">
        <f t="shared" si="11"/>
        <v>29.66</v>
      </c>
      <c r="D253" s="124"/>
      <c r="E253" s="155">
        <v>12590</v>
      </c>
      <c r="F253" s="146">
        <f t="shared" si="10"/>
        <v>6988</v>
      </c>
      <c r="G253" s="159">
        <f t="shared" si="9"/>
        <v>5094</v>
      </c>
      <c r="H253" s="155">
        <v>66</v>
      </c>
    </row>
    <row r="254" spans="1:8">
      <c r="A254" s="126">
        <v>270</v>
      </c>
      <c r="B254" s="59"/>
      <c r="C254" s="65">
        <f t="shared" si="11"/>
        <v>29.68</v>
      </c>
      <c r="D254" s="124"/>
      <c r="E254" s="155">
        <v>12590</v>
      </c>
      <c r="F254" s="146">
        <f t="shared" si="10"/>
        <v>6983</v>
      </c>
      <c r="G254" s="159">
        <f t="shared" si="9"/>
        <v>5090</v>
      </c>
      <c r="H254" s="155">
        <v>66</v>
      </c>
    </row>
    <row r="255" spans="1:8">
      <c r="A255" s="126">
        <v>271</v>
      </c>
      <c r="B255" s="59"/>
      <c r="C255" s="65">
        <f t="shared" si="11"/>
        <v>29.71</v>
      </c>
      <c r="D255" s="124"/>
      <c r="E255" s="155">
        <v>12590</v>
      </c>
      <c r="F255" s="146">
        <f t="shared" si="10"/>
        <v>6976</v>
      </c>
      <c r="G255" s="159">
        <f t="shared" si="9"/>
        <v>5085</v>
      </c>
      <c r="H255" s="155">
        <v>66</v>
      </c>
    </row>
    <row r="256" spans="1:8">
      <c r="A256" s="126">
        <v>272</v>
      </c>
      <c r="B256" s="59"/>
      <c r="C256" s="65">
        <f t="shared" si="11"/>
        <v>29.73</v>
      </c>
      <c r="D256" s="124"/>
      <c r="E256" s="155">
        <v>12590</v>
      </c>
      <c r="F256" s="146">
        <f t="shared" si="10"/>
        <v>6972</v>
      </c>
      <c r="G256" s="159">
        <f t="shared" si="9"/>
        <v>5082</v>
      </c>
      <c r="H256" s="155">
        <v>66</v>
      </c>
    </row>
    <row r="257" spans="1:8">
      <c r="A257" s="126">
        <v>273</v>
      </c>
      <c r="B257" s="59"/>
      <c r="C257" s="65">
        <f t="shared" si="11"/>
        <v>29.75</v>
      </c>
      <c r="D257" s="124"/>
      <c r="E257" s="155">
        <v>12590</v>
      </c>
      <c r="F257" s="146">
        <f t="shared" si="10"/>
        <v>6967</v>
      </c>
      <c r="G257" s="159">
        <f t="shared" si="9"/>
        <v>5078</v>
      </c>
      <c r="H257" s="155">
        <v>66</v>
      </c>
    </row>
    <row r="258" spans="1:8">
      <c r="A258" s="126">
        <v>274</v>
      </c>
      <c r="B258" s="59"/>
      <c r="C258" s="65">
        <f t="shared" si="11"/>
        <v>29.77</v>
      </c>
      <c r="D258" s="124"/>
      <c r="E258" s="155">
        <v>12590</v>
      </c>
      <c r="F258" s="146">
        <f t="shared" si="10"/>
        <v>6962</v>
      </c>
      <c r="G258" s="159">
        <f t="shared" si="9"/>
        <v>5075</v>
      </c>
      <c r="H258" s="155">
        <v>66</v>
      </c>
    </row>
    <row r="259" spans="1:8">
      <c r="A259" s="126">
        <v>275</v>
      </c>
      <c r="B259" s="59"/>
      <c r="C259" s="65">
        <f t="shared" si="11"/>
        <v>29.8</v>
      </c>
      <c r="D259" s="124"/>
      <c r="E259" s="155">
        <v>12590</v>
      </c>
      <c r="F259" s="146">
        <f t="shared" si="10"/>
        <v>6955</v>
      </c>
      <c r="G259" s="159">
        <f t="shared" si="9"/>
        <v>5070</v>
      </c>
      <c r="H259" s="155">
        <v>66</v>
      </c>
    </row>
    <row r="260" spans="1:8">
      <c r="A260" s="126">
        <v>276</v>
      </c>
      <c r="B260" s="59"/>
      <c r="C260" s="65">
        <f t="shared" si="11"/>
        <v>29.82</v>
      </c>
      <c r="D260" s="124"/>
      <c r="E260" s="155">
        <v>12590</v>
      </c>
      <c r="F260" s="146">
        <f t="shared" si="10"/>
        <v>6951</v>
      </c>
      <c r="G260" s="159">
        <f t="shared" si="9"/>
        <v>5066</v>
      </c>
      <c r="H260" s="155">
        <v>66</v>
      </c>
    </row>
    <row r="261" spans="1:8">
      <c r="A261" s="126">
        <v>277</v>
      </c>
      <c r="B261" s="59"/>
      <c r="C261" s="65">
        <f t="shared" si="11"/>
        <v>29.84</v>
      </c>
      <c r="D261" s="124"/>
      <c r="E261" s="155">
        <v>12590</v>
      </c>
      <c r="F261" s="146">
        <f t="shared" si="10"/>
        <v>6946</v>
      </c>
      <c r="G261" s="159">
        <f t="shared" si="9"/>
        <v>5063</v>
      </c>
      <c r="H261" s="155">
        <v>66</v>
      </c>
    </row>
    <row r="262" spans="1:8">
      <c r="A262" s="126">
        <v>278</v>
      </c>
      <c r="B262" s="59"/>
      <c r="C262" s="65">
        <f t="shared" si="11"/>
        <v>29.86</v>
      </c>
      <c r="D262" s="124"/>
      <c r="E262" s="155">
        <v>12590</v>
      </c>
      <c r="F262" s="146">
        <f t="shared" si="10"/>
        <v>6942</v>
      </c>
      <c r="G262" s="159">
        <f t="shared" si="9"/>
        <v>5060</v>
      </c>
      <c r="H262" s="155">
        <v>66</v>
      </c>
    </row>
    <row r="263" spans="1:8">
      <c r="A263" s="126">
        <v>279</v>
      </c>
      <c r="B263" s="59"/>
      <c r="C263" s="65">
        <f t="shared" si="11"/>
        <v>29.88</v>
      </c>
      <c r="D263" s="124"/>
      <c r="E263" s="155">
        <v>12590</v>
      </c>
      <c r="F263" s="146">
        <f t="shared" si="10"/>
        <v>6937</v>
      </c>
      <c r="G263" s="159">
        <f t="shared" si="9"/>
        <v>5056</v>
      </c>
      <c r="H263" s="155">
        <v>66</v>
      </c>
    </row>
    <row r="264" spans="1:8">
      <c r="A264" s="126">
        <v>280</v>
      </c>
      <c r="B264" s="59"/>
      <c r="C264" s="65">
        <f t="shared" si="11"/>
        <v>29.91</v>
      </c>
      <c r="D264" s="124"/>
      <c r="E264" s="155">
        <v>12590</v>
      </c>
      <c r="F264" s="146">
        <f t="shared" si="10"/>
        <v>6930</v>
      </c>
      <c r="G264" s="159">
        <f t="shared" si="9"/>
        <v>5051</v>
      </c>
      <c r="H264" s="155">
        <v>66</v>
      </c>
    </row>
    <row r="265" spans="1:8">
      <c r="A265" s="126">
        <v>281</v>
      </c>
      <c r="B265" s="59"/>
      <c r="C265" s="65">
        <f t="shared" si="11"/>
        <v>29.93</v>
      </c>
      <c r="D265" s="124"/>
      <c r="E265" s="155">
        <v>12590</v>
      </c>
      <c r="F265" s="146">
        <f t="shared" si="10"/>
        <v>6925</v>
      </c>
      <c r="G265" s="159">
        <f t="shared" si="9"/>
        <v>5048</v>
      </c>
      <c r="H265" s="155">
        <v>66</v>
      </c>
    </row>
    <row r="266" spans="1:8">
      <c r="A266" s="126">
        <v>282</v>
      </c>
      <c r="B266" s="59"/>
      <c r="C266" s="65">
        <f t="shared" si="11"/>
        <v>29.95</v>
      </c>
      <c r="D266" s="124"/>
      <c r="E266" s="155">
        <v>12590</v>
      </c>
      <c r="F266" s="146">
        <f t="shared" si="10"/>
        <v>6921</v>
      </c>
      <c r="G266" s="159">
        <f t="shared" si="9"/>
        <v>5044</v>
      </c>
      <c r="H266" s="155">
        <v>66</v>
      </c>
    </row>
    <row r="267" spans="1:8">
      <c r="A267" s="126">
        <v>283</v>
      </c>
      <c r="B267" s="59"/>
      <c r="C267" s="65">
        <f t="shared" si="11"/>
        <v>29.97</v>
      </c>
      <c r="D267" s="124"/>
      <c r="E267" s="155">
        <v>12590</v>
      </c>
      <c r="F267" s="146">
        <f t="shared" si="10"/>
        <v>6916</v>
      </c>
      <c r="G267" s="159">
        <f t="shared" si="9"/>
        <v>5041</v>
      </c>
      <c r="H267" s="155">
        <v>66</v>
      </c>
    </row>
    <row r="268" spans="1:8">
      <c r="A268" s="126">
        <v>284</v>
      </c>
      <c r="B268" s="59"/>
      <c r="C268" s="65">
        <f t="shared" si="11"/>
        <v>29.99</v>
      </c>
      <c r="D268" s="124"/>
      <c r="E268" s="155">
        <v>12590</v>
      </c>
      <c r="F268" s="146">
        <f t="shared" si="10"/>
        <v>6912</v>
      </c>
      <c r="G268" s="159">
        <f t="shared" si="9"/>
        <v>5038</v>
      </c>
      <c r="H268" s="155">
        <v>66</v>
      </c>
    </row>
    <row r="269" spans="1:8">
      <c r="A269" s="126">
        <v>285</v>
      </c>
      <c r="B269" s="59"/>
      <c r="C269" s="65">
        <f t="shared" si="11"/>
        <v>30.02</v>
      </c>
      <c r="D269" s="124"/>
      <c r="E269" s="155">
        <v>12590</v>
      </c>
      <c r="F269" s="146">
        <f t="shared" si="10"/>
        <v>6905</v>
      </c>
      <c r="G269" s="159">
        <f t="shared" ref="G269:G332" si="12">ROUND(12*(1/C269*E269),0)</f>
        <v>5033</v>
      </c>
      <c r="H269" s="155">
        <v>66</v>
      </c>
    </row>
    <row r="270" spans="1:8">
      <c r="A270" s="126">
        <v>286</v>
      </c>
      <c r="B270" s="59"/>
      <c r="C270" s="65">
        <f t="shared" si="11"/>
        <v>30.04</v>
      </c>
      <c r="D270" s="124"/>
      <c r="E270" s="155">
        <v>12590</v>
      </c>
      <c r="F270" s="146">
        <f t="shared" ref="F270:F333" si="13">ROUND(12*1.3589*(1/C270*E270)+H270,0)</f>
        <v>6900</v>
      </c>
      <c r="G270" s="159">
        <f t="shared" si="12"/>
        <v>5029</v>
      </c>
      <c r="H270" s="155">
        <v>66</v>
      </c>
    </row>
    <row r="271" spans="1:8">
      <c r="A271" s="126">
        <v>287</v>
      </c>
      <c r="B271" s="59"/>
      <c r="C271" s="65">
        <f t="shared" ref="C271:C334" si="14">ROUND((10.899*LN(A271)+A271/200)*0.5-1.5,2)</f>
        <v>30.06</v>
      </c>
      <c r="D271" s="124"/>
      <c r="E271" s="155">
        <v>12590</v>
      </c>
      <c r="F271" s="146">
        <f t="shared" si="13"/>
        <v>6896</v>
      </c>
      <c r="G271" s="159">
        <f t="shared" si="12"/>
        <v>5026</v>
      </c>
      <c r="H271" s="155">
        <v>66</v>
      </c>
    </row>
    <row r="272" spans="1:8">
      <c r="A272" s="126">
        <v>288</v>
      </c>
      <c r="B272" s="59"/>
      <c r="C272" s="65">
        <f t="shared" si="14"/>
        <v>30.08</v>
      </c>
      <c r="D272" s="124"/>
      <c r="E272" s="155">
        <v>12590</v>
      </c>
      <c r="F272" s="146">
        <f t="shared" si="13"/>
        <v>6891</v>
      </c>
      <c r="G272" s="159">
        <f t="shared" si="12"/>
        <v>5023</v>
      </c>
      <c r="H272" s="155">
        <v>66</v>
      </c>
    </row>
    <row r="273" spans="1:8">
      <c r="A273" s="126">
        <v>289</v>
      </c>
      <c r="B273" s="59"/>
      <c r="C273" s="65">
        <f t="shared" si="14"/>
        <v>30.1</v>
      </c>
      <c r="D273" s="124"/>
      <c r="E273" s="155">
        <v>12590</v>
      </c>
      <c r="F273" s="146">
        <f t="shared" si="13"/>
        <v>6887</v>
      </c>
      <c r="G273" s="159">
        <f t="shared" si="12"/>
        <v>5019</v>
      </c>
      <c r="H273" s="155">
        <v>66</v>
      </c>
    </row>
    <row r="274" spans="1:8">
      <c r="A274" s="126">
        <v>290</v>
      </c>
      <c r="B274" s="59"/>
      <c r="C274" s="65">
        <f t="shared" si="14"/>
        <v>30.12</v>
      </c>
      <c r="D274" s="124"/>
      <c r="E274" s="155">
        <v>12590</v>
      </c>
      <c r="F274" s="146">
        <f t="shared" si="13"/>
        <v>6882</v>
      </c>
      <c r="G274" s="159">
        <f t="shared" si="12"/>
        <v>5016</v>
      </c>
      <c r="H274" s="155">
        <v>66</v>
      </c>
    </row>
    <row r="275" spans="1:8">
      <c r="A275" s="126">
        <v>291</v>
      </c>
      <c r="B275" s="59"/>
      <c r="C275" s="65">
        <f t="shared" si="14"/>
        <v>30.14</v>
      </c>
      <c r="D275" s="124"/>
      <c r="E275" s="155">
        <v>12590</v>
      </c>
      <c r="F275" s="146">
        <f t="shared" si="13"/>
        <v>6878</v>
      </c>
      <c r="G275" s="159">
        <f t="shared" si="12"/>
        <v>5013</v>
      </c>
      <c r="H275" s="155">
        <v>66</v>
      </c>
    </row>
    <row r="276" spans="1:8">
      <c r="A276" s="126">
        <v>292</v>
      </c>
      <c r="B276" s="59"/>
      <c r="C276" s="65">
        <f t="shared" si="14"/>
        <v>30.17</v>
      </c>
      <c r="D276" s="124"/>
      <c r="E276" s="155">
        <v>12590</v>
      </c>
      <c r="F276" s="146">
        <f t="shared" si="13"/>
        <v>6871</v>
      </c>
      <c r="G276" s="159">
        <f t="shared" si="12"/>
        <v>5008</v>
      </c>
      <c r="H276" s="155">
        <v>66</v>
      </c>
    </row>
    <row r="277" spans="1:8">
      <c r="A277" s="126">
        <v>293</v>
      </c>
      <c r="B277" s="59"/>
      <c r="C277" s="65">
        <f t="shared" si="14"/>
        <v>30.19</v>
      </c>
      <c r="D277" s="124"/>
      <c r="E277" s="155">
        <v>12590</v>
      </c>
      <c r="F277" s="146">
        <f t="shared" si="13"/>
        <v>6866</v>
      </c>
      <c r="G277" s="159">
        <f t="shared" si="12"/>
        <v>5004</v>
      </c>
      <c r="H277" s="155">
        <v>66</v>
      </c>
    </row>
    <row r="278" spans="1:8">
      <c r="A278" s="126">
        <v>294</v>
      </c>
      <c r="B278" s="59"/>
      <c r="C278" s="65">
        <f t="shared" si="14"/>
        <v>30.21</v>
      </c>
      <c r="D278" s="124"/>
      <c r="E278" s="155">
        <v>12590</v>
      </c>
      <c r="F278" s="146">
        <f t="shared" si="13"/>
        <v>6862</v>
      </c>
      <c r="G278" s="159">
        <f t="shared" si="12"/>
        <v>5001</v>
      </c>
      <c r="H278" s="155">
        <v>66</v>
      </c>
    </row>
    <row r="279" spans="1:8">
      <c r="A279" s="126">
        <v>295</v>
      </c>
      <c r="B279" s="59"/>
      <c r="C279" s="65">
        <f t="shared" si="14"/>
        <v>30.23</v>
      </c>
      <c r="D279" s="124"/>
      <c r="E279" s="155">
        <v>12590</v>
      </c>
      <c r="F279" s="146">
        <f t="shared" si="13"/>
        <v>6857</v>
      </c>
      <c r="G279" s="159">
        <f t="shared" si="12"/>
        <v>4998</v>
      </c>
      <c r="H279" s="155">
        <v>66</v>
      </c>
    </row>
    <row r="280" spans="1:8">
      <c r="A280" s="126">
        <v>296</v>
      </c>
      <c r="B280" s="59"/>
      <c r="C280" s="65">
        <f t="shared" si="14"/>
        <v>30.25</v>
      </c>
      <c r="D280" s="124"/>
      <c r="E280" s="155">
        <v>12590</v>
      </c>
      <c r="F280" s="146">
        <f t="shared" si="13"/>
        <v>6853</v>
      </c>
      <c r="G280" s="159">
        <f t="shared" si="12"/>
        <v>4994</v>
      </c>
      <c r="H280" s="155">
        <v>66</v>
      </c>
    </row>
    <row r="281" spans="1:8">
      <c r="A281" s="126">
        <v>297</v>
      </c>
      <c r="B281" s="59"/>
      <c r="C281" s="65">
        <f t="shared" si="14"/>
        <v>30.27</v>
      </c>
      <c r="D281" s="124"/>
      <c r="E281" s="155">
        <v>12590</v>
      </c>
      <c r="F281" s="146">
        <f t="shared" si="13"/>
        <v>6848</v>
      </c>
      <c r="G281" s="159">
        <f t="shared" si="12"/>
        <v>4991</v>
      </c>
      <c r="H281" s="155">
        <v>66</v>
      </c>
    </row>
    <row r="282" spans="1:8">
      <c r="A282" s="126">
        <v>298</v>
      </c>
      <c r="B282" s="59"/>
      <c r="C282" s="65">
        <f t="shared" si="14"/>
        <v>30.29</v>
      </c>
      <c r="D282" s="124"/>
      <c r="E282" s="155">
        <v>12590</v>
      </c>
      <c r="F282" s="146">
        <f t="shared" si="13"/>
        <v>6844</v>
      </c>
      <c r="G282" s="159">
        <f t="shared" si="12"/>
        <v>4988</v>
      </c>
      <c r="H282" s="155">
        <v>66</v>
      </c>
    </row>
    <row r="283" spans="1:8">
      <c r="A283" s="126">
        <v>299</v>
      </c>
      <c r="B283" s="59"/>
      <c r="C283" s="65">
        <f t="shared" si="14"/>
        <v>30.31</v>
      </c>
      <c r="D283" s="124"/>
      <c r="E283" s="155">
        <v>12590</v>
      </c>
      <c r="F283" s="146">
        <f t="shared" si="13"/>
        <v>6839</v>
      </c>
      <c r="G283" s="159">
        <f t="shared" si="12"/>
        <v>4984</v>
      </c>
      <c r="H283" s="155">
        <v>66</v>
      </c>
    </row>
    <row r="284" spans="1:8">
      <c r="A284" s="126">
        <v>300</v>
      </c>
      <c r="B284" s="59"/>
      <c r="C284" s="65">
        <f t="shared" si="14"/>
        <v>30.33</v>
      </c>
      <c r="D284" s="124"/>
      <c r="E284" s="155">
        <v>12590</v>
      </c>
      <c r="F284" s="146">
        <f t="shared" si="13"/>
        <v>6835</v>
      </c>
      <c r="G284" s="159">
        <f t="shared" si="12"/>
        <v>4981</v>
      </c>
      <c r="H284" s="155">
        <v>66</v>
      </c>
    </row>
    <row r="285" spans="1:8">
      <c r="A285" s="126">
        <v>301</v>
      </c>
      <c r="B285" s="59"/>
      <c r="C285" s="65">
        <f t="shared" si="14"/>
        <v>30.35</v>
      </c>
      <c r="D285" s="124"/>
      <c r="E285" s="155">
        <v>12590</v>
      </c>
      <c r="F285" s="146">
        <f t="shared" si="13"/>
        <v>6831</v>
      </c>
      <c r="G285" s="159">
        <f t="shared" si="12"/>
        <v>4978</v>
      </c>
      <c r="H285" s="155">
        <v>66</v>
      </c>
    </row>
    <row r="286" spans="1:8">
      <c r="A286" s="126">
        <v>302</v>
      </c>
      <c r="B286" s="59"/>
      <c r="C286" s="65">
        <f t="shared" si="14"/>
        <v>30.37</v>
      </c>
      <c r="D286" s="124"/>
      <c r="E286" s="155">
        <v>12590</v>
      </c>
      <c r="F286" s="146">
        <f t="shared" si="13"/>
        <v>6826</v>
      </c>
      <c r="G286" s="159">
        <f t="shared" si="12"/>
        <v>4975</v>
      </c>
      <c r="H286" s="155">
        <v>66</v>
      </c>
    </row>
    <row r="287" spans="1:8">
      <c r="A287" s="126">
        <v>303</v>
      </c>
      <c r="B287" s="59"/>
      <c r="C287" s="65">
        <f t="shared" si="14"/>
        <v>30.39</v>
      </c>
      <c r="D287" s="124"/>
      <c r="E287" s="155">
        <v>12590</v>
      </c>
      <c r="F287" s="146">
        <f t="shared" si="13"/>
        <v>6822</v>
      </c>
      <c r="G287" s="159">
        <f t="shared" si="12"/>
        <v>4971</v>
      </c>
      <c r="H287" s="155">
        <v>66</v>
      </c>
    </row>
    <row r="288" spans="1:8">
      <c r="A288" s="126">
        <v>304</v>
      </c>
      <c r="B288" s="59"/>
      <c r="C288" s="65">
        <f t="shared" si="14"/>
        <v>30.41</v>
      </c>
      <c r="D288" s="124"/>
      <c r="E288" s="155">
        <v>12590</v>
      </c>
      <c r="F288" s="146">
        <f t="shared" si="13"/>
        <v>6817</v>
      </c>
      <c r="G288" s="159">
        <f t="shared" si="12"/>
        <v>4968</v>
      </c>
      <c r="H288" s="155">
        <v>66</v>
      </c>
    </row>
    <row r="289" spans="1:8">
      <c r="A289" s="126">
        <v>305</v>
      </c>
      <c r="B289" s="59"/>
      <c r="C289" s="65">
        <f t="shared" si="14"/>
        <v>30.44</v>
      </c>
      <c r="D289" s="124"/>
      <c r="E289" s="155">
        <v>12590</v>
      </c>
      <c r="F289" s="146">
        <f t="shared" si="13"/>
        <v>6811</v>
      </c>
      <c r="G289" s="159">
        <f t="shared" si="12"/>
        <v>4963</v>
      </c>
      <c r="H289" s="155">
        <v>66</v>
      </c>
    </row>
    <row r="290" spans="1:8">
      <c r="A290" s="126">
        <v>306</v>
      </c>
      <c r="B290" s="59"/>
      <c r="C290" s="65">
        <f t="shared" si="14"/>
        <v>30.46</v>
      </c>
      <c r="D290" s="124"/>
      <c r="E290" s="155">
        <v>12590</v>
      </c>
      <c r="F290" s="146">
        <f t="shared" si="13"/>
        <v>6806</v>
      </c>
      <c r="G290" s="159">
        <f t="shared" si="12"/>
        <v>4960</v>
      </c>
      <c r="H290" s="155">
        <v>66</v>
      </c>
    </row>
    <row r="291" spans="1:8">
      <c r="A291" s="126">
        <v>307</v>
      </c>
      <c r="B291" s="59"/>
      <c r="C291" s="65">
        <f t="shared" si="14"/>
        <v>30.48</v>
      </c>
      <c r="D291" s="124"/>
      <c r="E291" s="155">
        <v>12590</v>
      </c>
      <c r="F291" s="146">
        <f t="shared" si="13"/>
        <v>6802</v>
      </c>
      <c r="G291" s="159">
        <f t="shared" si="12"/>
        <v>4957</v>
      </c>
      <c r="H291" s="155">
        <v>66</v>
      </c>
    </row>
    <row r="292" spans="1:8">
      <c r="A292" s="126">
        <v>308</v>
      </c>
      <c r="B292" s="59"/>
      <c r="C292" s="65">
        <f t="shared" si="14"/>
        <v>30.5</v>
      </c>
      <c r="D292" s="124"/>
      <c r="E292" s="155">
        <v>12590</v>
      </c>
      <c r="F292" s="146">
        <f t="shared" si="13"/>
        <v>6797</v>
      </c>
      <c r="G292" s="159">
        <f t="shared" si="12"/>
        <v>4953</v>
      </c>
      <c r="H292" s="155">
        <v>66</v>
      </c>
    </row>
    <row r="293" spans="1:8">
      <c r="A293" s="126">
        <v>309</v>
      </c>
      <c r="B293" s="59"/>
      <c r="C293" s="65">
        <f t="shared" si="14"/>
        <v>30.52</v>
      </c>
      <c r="D293" s="124"/>
      <c r="E293" s="155">
        <v>12590</v>
      </c>
      <c r="F293" s="146">
        <f t="shared" si="13"/>
        <v>6793</v>
      </c>
      <c r="G293" s="159">
        <f t="shared" si="12"/>
        <v>4950</v>
      </c>
      <c r="H293" s="155">
        <v>66</v>
      </c>
    </row>
    <row r="294" spans="1:8">
      <c r="A294" s="126">
        <v>310</v>
      </c>
      <c r="B294" s="59"/>
      <c r="C294" s="65">
        <f t="shared" si="14"/>
        <v>30.54</v>
      </c>
      <c r="D294" s="124"/>
      <c r="E294" s="155">
        <v>12590</v>
      </c>
      <c r="F294" s="146">
        <f t="shared" si="13"/>
        <v>6788</v>
      </c>
      <c r="G294" s="159">
        <f t="shared" si="12"/>
        <v>4947</v>
      </c>
      <c r="H294" s="155">
        <v>66</v>
      </c>
    </row>
    <row r="295" spans="1:8">
      <c r="A295" s="126">
        <v>311</v>
      </c>
      <c r="B295" s="59"/>
      <c r="C295" s="65">
        <f t="shared" si="14"/>
        <v>30.56</v>
      </c>
      <c r="D295" s="124"/>
      <c r="E295" s="155">
        <v>12590</v>
      </c>
      <c r="F295" s="146">
        <f t="shared" si="13"/>
        <v>6784</v>
      </c>
      <c r="G295" s="159">
        <f t="shared" si="12"/>
        <v>4944</v>
      </c>
      <c r="H295" s="155">
        <v>66</v>
      </c>
    </row>
    <row r="296" spans="1:8">
      <c r="A296" s="126">
        <v>312</v>
      </c>
      <c r="B296" s="59"/>
      <c r="C296" s="65">
        <f t="shared" si="14"/>
        <v>30.58</v>
      </c>
      <c r="D296" s="124"/>
      <c r="E296" s="155">
        <v>12590</v>
      </c>
      <c r="F296" s="146">
        <f t="shared" si="13"/>
        <v>6780</v>
      </c>
      <c r="G296" s="159">
        <f t="shared" si="12"/>
        <v>4940</v>
      </c>
      <c r="H296" s="155">
        <v>66</v>
      </c>
    </row>
    <row r="297" spans="1:8">
      <c r="A297" s="126">
        <v>313</v>
      </c>
      <c r="B297" s="59"/>
      <c r="C297" s="65">
        <f t="shared" si="14"/>
        <v>30.6</v>
      </c>
      <c r="D297" s="124"/>
      <c r="E297" s="155">
        <v>12590</v>
      </c>
      <c r="F297" s="146">
        <f t="shared" si="13"/>
        <v>6775</v>
      </c>
      <c r="G297" s="159">
        <f t="shared" si="12"/>
        <v>4937</v>
      </c>
      <c r="H297" s="155">
        <v>66</v>
      </c>
    </row>
    <row r="298" spans="1:8">
      <c r="A298" s="126">
        <v>314</v>
      </c>
      <c r="B298" s="59"/>
      <c r="C298" s="65">
        <f t="shared" si="14"/>
        <v>30.62</v>
      </c>
      <c r="D298" s="124"/>
      <c r="E298" s="155">
        <v>12590</v>
      </c>
      <c r="F298" s="146">
        <f t="shared" si="13"/>
        <v>6771</v>
      </c>
      <c r="G298" s="159">
        <f t="shared" si="12"/>
        <v>4934</v>
      </c>
      <c r="H298" s="155">
        <v>66</v>
      </c>
    </row>
    <row r="299" spans="1:8">
      <c r="A299" s="126">
        <v>315</v>
      </c>
      <c r="B299" s="59"/>
      <c r="C299" s="65">
        <f t="shared" si="14"/>
        <v>30.64</v>
      </c>
      <c r="D299" s="124"/>
      <c r="E299" s="155">
        <v>12590</v>
      </c>
      <c r="F299" s="146">
        <f t="shared" si="13"/>
        <v>6766</v>
      </c>
      <c r="G299" s="159">
        <f t="shared" si="12"/>
        <v>4931</v>
      </c>
      <c r="H299" s="155">
        <v>66</v>
      </c>
    </row>
    <row r="300" spans="1:8">
      <c r="A300" s="126">
        <v>316</v>
      </c>
      <c r="B300" s="59"/>
      <c r="C300" s="65">
        <f t="shared" si="14"/>
        <v>30.66</v>
      </c>
      <c r="D300" s="124"/>
      <c r="E300" s="155">
        <v>12590</v>
      </c>
      <c r="F300" s="146">
        <f t="shared" si="13"/>
        <v>6762</v>
      </c>
      <c r="G300" s="159">
        <f t="shared" si="12"/>
        <v>4928</v>
      </c>
      <c r="H300" s="155">
        <v>66</v>
      </c>
    </row>
    <row r="301" spans="1:8">
      <c r="A301" s="126">
        <v>317</v>
      </c>
      <c r="B301" s="59"/>
      <c r="C301" s="65">
        <f t="shared" si="14"/>
        <v>30.68</v>
      </c>
      <c r="D301" s="124"/>
      <c r="E301" s="155">
        <v>12590</v>
      </c>
      <c r="F301" s="146">
        <f t="shared" si="13"/>
        <v>6758</v>
      </c>
      <c r="G301" s="159">
        <f t="shared" si="12"/>
        <v>4924</v>
      </c>
      <c r="H301" s="155">
        <v>66</v>
      </c>
    </row>
    <row r="302" spans="1:8">
      <c r="A302" s="126">
        <v>318</v>
      </c>
      <c r="B302" s="59"/>
      <c r="C302" s="65">
        <f t="shared" si="14"/>
        <v>30.7</v>
      </c>
      <c r="D302" s="124"/>
      <c r="E302" s="155">
        <v>12590</v>
      </c>
      <c r="F302" s="146">
        <f t="shared" si="13"/>
        <v>6753</v>
      </c>
      <c r="G302" s="159">
        <f t="shared" si="12"/>
        <v>4921</v>
      </c>
      <c r="H302" s="155">
        <v>66</v>
      </c>
    </row>
    <row r="303" spans="1:8">
      <c r="A303" s="126">
        <v>319</v>
      </c>
      <c r="B303" s="59"/>
      <c r="C303" s="65">
        <f t="shared" si="14"/>
        <v>30.71</v>
      </c>
      <c r="D303" s="124"/>
      <c r="E303" s="155">
        <v>12590</v>
      </c>
      <c r="F303" s="146">
        <f t="shared" si="13"/>
        <v>6751</v>
      </c>
      <c r="G303" s="159">
        <f t="shared" si="12"/>
        <v>4920</v>
      </c>
      <c r="H303" s="155">
        <v>66</v>
      </c>
    </row>
    <row r="304" spans="1:8">
      <c r="A304" s="126">
        <v>320</v>
      </c>
      <c r="B304" s="59"/>
      <c r="C304" s="65">
        <f t="shared" si="14"/>
        <v>30.73</v>
      </c>
      <c r="D304" s="124"/>
      <c r="E304" s="155">
        <v>12590</v>
      </c>
      <c r="F304" s="146">
        <f t="shared" si="13"/>
        <v>6747</v>
      </c>
      <c r="G304" s="159">
        <f t="shared" si="12"/>
        <v>4916</v>
      </c>
      <c r="H304" s="155">
        <v>66</v>
      </c>
    </row>
    <row r="305" spans="1:8">
      <c r="A305" s="126">
        <v>321</v>
      </c>
      <c r="B305" s="59"/>
      <c r="C305" s="65">
        <f t="shared" si="14"/>
        <v>30.75</v>
      </c>
      <c r="D305" s="124"/>
      <c r="E305" s="155">
        <v>12590</v>
      </c>
      <c r="F305" s="146">
        <f t="shared" si="13"/>
        <v>6743</v>
      </c>
      <c r="G305" s="159">
        <f t="shared" si="12"/>
        <v>4913</v>
      </c>
      <c r="H305" s="155">
        <v>66</v>
      </c>
    </row>
    <row r="306" spans="1:8">
      <c r="A306" s="126">
        <v>322</v>
      </c>
      <c r="B306" s="59"/>
      <c r="C306" s="65">
        <f t="shared" si="14"/>
        <v>30.77</v>
      </c>
      <c r="D306" s="124"/>
      <c r="E306" s="155">
        <v>12590</v>
      </c>
      <c r="F306" s="146">
        <f t="shared" si="13"/>
        <v>6738</v>
      </c>
      <c r="G306" s="159">
        <f t="shared" si="12"/>
        <v>4910</v>
      </c>
      <c r="H306" s="155">
        <v>66</v>
      </c>
    </row>
    <row r="307" spans="1:8">
      <c r="A307" s="126">
        <v>323</v>
      </c>
      <c r="B307" s="59"/>
      <c r="C307" s="65">
        <f t="shared" si="14"/>
        <v>30.79</v>
      </c>
      <c r="D307" s="124"/>
      <c r="E307" s="155">
        <v>12590</v>
      </c>
      <c r="F307" s="146">
        <f t="shared" si="13"/>
        <v>6734</v>
      </c>
      <c r="G307" s="159">
        <f t="shared" si="12"/>
        <v>4907</v>
      </c>
      <c r="H307" s="155">
        <v>66</v>
      </c>
    </row>
    <row r="308" spans="1:8">
      <c r="A308" s="126">
        <v>324</v>
      </c>
      <c r="B308" s="59"/>
      <c r="C308" s="65">
        <f t="shared" si="14"/>
        <v>30.81</v>
      </c>
      <c r="D308" s="124"/>
      <c r="E308" s="155">
        <v>12590</v>
      </c>
      <c r="F308" s="146">
        <f t="shared" si="13"/>
        <v>6730</v>
      </c>
      <c r="G308" s="159">
        <f t="shared" si="12"/>
        <v>4904</v>
      </c>
      <c r="H308" s="155">
        <v>66</v>
      </c>
    </row>
    <row r="309" spans="1:8">
      <c r="A309" s="126">
        <v>325</v>
      </c>
      <c r="B309" s="59"/>
      <c r="C309" s="65">
        <f t="shared" si="14"/>
        <v>30.83</v>
      </c>
      <c r="D309" s="124"/>
      <c r="E309" s="155">
        <v>12590</v>
      </c>
      <c r="F309" s="146">
        <f t="shared" si="13"/>
        <v>6725</v>
      </c>
      <c r="G309" s="159">
        <f t="shared" si="12"/>
        <v>4900</v>
      </c>
      <c r="H309" s="155">
        <v>66</v>
      </c>
    </row>
    <row r="310" spans="1:8">
      <c r="A310" s="126">
        <v>326</v>
      </c>
      <c r="B310" s="59"/>
      <c r="C310" s="65">
        <f t="shared" si="14"/>
        <v>30.85</v>
      </c>
      <c r="D310" s="124"/>
      <c r="E310" s="155">
        <v>12590</v>
      </c>
      <c r="F310" s="146">
        <f t="shared" si="13"/>
        <v>6721</v>
      </c>
      <c r="G310" s="159">
        <f t="shared" si="12"/>
        <v>4897</v>
      </c>
      <c r="H310" s="155">
        <v>66</v>
      </c>
    </row>
    <row r="311" spans="1:8">
      <c r="A311" s="126">
        <v>327</v>
      </c>
      <c r="B311" s="59"/>
      <c r="C311" s="65">
        <f t="shared" si="14"/>
        <v>30.87</v>
      </c>
      <c r="D311" s="124"/>
      <c r="E311" s="155">
        <v>12590</v>
      </c>
      <c r="F311" s="146">
        <f t="shared" si="13"/>
        <v>6717</v>
      </c>
      <c r="G311" s="159">
        <f t="shared" si="12"/>
        <v>4894</v>
      </c>
      <c r="H311" s="155">
        <v>66</v>
      </c>
    </row>
    <row r="312" spans="1:8">
      <c r="A312" s="126">
        <v>328</v>
      </c>
      <c r="B312" s="59"/>
      <c r="C312" s="65">
        <f t="shared" si="14"/>
        <v>30.89</v>
      </c>
      <c r="D312" s="124"/>
      <c r="E312" s="155">
        <v>12590</v>
      </c>
      <c r="F312" s="146">
        <f t="shared" si="13"/>
        <v>6712</v>
      </c>
      <c r="G312" s="159">
        <f t="shared" si="12"/>
        <v>4891</v>
      </c>
      <c r="H312" s="155">
        <v>66</v>
      </c>
    </row>
    <row r="313" spans="1:8">
      <c r="A313" s="126">
        <v>329</v>
      </c>
      <c r="B313" s="59"/>
      <c r="C313" s="65">
        <f t="shared" si="14"/>
        <v>30.91</v>
      </c>
      <c r="D313" s="124"/>
      <c r="E313" s="155">
        <v>12590</v>
      </c>
      <c r="F313" s="146">
        <f t="shared" si="13"/>
        <v>6708</v>
      </c>
      <c r="G313" s="159">
        <f t="shared" si="12"/>
        <v>4888</v>
      </c>
      <c r="H313" s="155">
        <v>66</v>
      </c>
    </row>
    <row r="314" spans="1:8">
      <c r="A314" s="126">
        <v>330</v>
      </c>
      <c r="B314" s="59"/>
      <c r="C314" s="65">
        <f t="shared" si="14"/>
        <v>30.93</v>
      </c>
      <c r="D314" s="124"/>
      <c r="E314" s="155">
        <v>12590</v>
      </c>
      <c r="F314" s="146">
        <f t="shared" si="13"/>
        <v>6704</v>
      </c>
      <c r="G314" s="159">
        <f t="shared" si="12"/>
        <v>4885</v>
      </c>
      <c r="H314" s="155">
        <v>66</v>
      </c>
    </row>
    <row r="315" spans="1:8">
      <c r="A315" s="126">
        <v>331</v>
      </c>
      <c r="B315" s="59"/>
      <c r="C315" s="65">
        <f t="shared" si="14"/>
        <v>30.95</v>
      </c>
      <c r="D315" s="124"/>
      <c r="E315" s="155">
        <v>12590</v>
      </c>
      <c r="F315" s="146">
        <f t="shared" si="13"/>
        <v>6699</v>
      </c>
      <c r="G315" s="159">
        <f t="shared" si="12"/>
        <v>4881</v>
      </c>
      <c r="H315" s="155">
        <v>66</v>
      </c>
    </row>
    <row r="316" spans="1:8">
      <c r="A316" s="126">
        <v>332</v>
      </c>
      <c r="B316" s="59"/>
      <c r="C316" s="65">
        <f t="shared" si="14"/>
        <v>30.97</v>
      </c>
      <c r="D316" s="124"/>
      <c r="E316" s="155">
        <v>12590</v>
      </c>
      <c r="F316" s="146">
        <f t="shared" si="13"/>
        <v>6695</v>
      </c>
      <c r="G316" s="159">
        <f t="shared" si="12"/>
        <v>4878</v>
      </c>
      <c r="H316" s="155">
        <v>66</v>
      </c>
    </row>
    <row r="317" spans="1:8">
      <c r="A317" s="126">
        <v>333</v>
      </c>
      <c r="B317" s="59"/>
      <c r="C317" s="65">
        <f t="shared" si="14"/>
        <v>30.98</v>
      </c>
      <c r="D317" s="124"/>
      <c r="E317" s="155">
        <v>12590</v>
      </c>
      <c r="F317" s="146">
        <f t="shared" si="13"/>
        <v>6693</v>
      </c>
      <c r="G317" s="159">
        <f t="shared" si="12"/>
        <v>4877</v>
      </c>
      <c r="H317" s="155">
        <v>66</v>
      </c>
    </row>
    <row r="318" spans="1:8">
      <c r="A318" s="126">
        <v>334</v>
      </c>
      <c r="B318" s="59"/>
      <c r="C318" s="65">
        <f t="shared" si="14"/>
        <v>31</v>
      </c>
      <c r="D318" s="124"/>
      <c r="E318" s="155">
        <v>12590</v>
      </c>
      <c r="F318" s="146">
        <f t="shared" si="13"/>
        <v>6689</v>
      </c>
      <c r="G318" s="159">
        <f t="shared" si="12"/>
        <v>4874</v>
      </c>
      <c r="H318" s="155">
        <v>66</v>
      </c>
    </row>
    <row r="319" spans="1:8">
      <c r="A319" s="126">
        <v>335</v>
      </c>
      <c r="B319" s="59"/>
      <c r="C319" s="65">
        <f t="shared" si="14"/>
        <v>31.02</v>
      </c>
      <c r="D319" s="124"/>
      <c r="E319" s="155">
        <v>12590</v>
      </c>
      <c r="F319" s="146">
        <f t="shared" si="13"/>
        <v>6684</v>
      </c>
      <c r="G319" s="159">
        <f t="shared" si="12"/>
        <v>4870</v>
      </c>
      <c r="H319" s="155">
        <v>66</v>
      </c>
    </row>
    <row r="320" spans="1:8">
      <c r="A320" s="126">
        <v>336</v>
      </c>
      <c r="B320" s="59"/>
      <c r="C320" s="65">
        <f t="shared" si="14"/>
        <v>31.04</v>
      </c>
      <c r="D320" s="124"/>
      <c r="E320" s="155">
        <v>12590</v>
      </c>
      <c r="F320" s="146">
        <f t="shared" si="13"/>
        <v>6680</v>
      </c>
      <c r="G320" s="159">
        <f t="shared" si="12"/>
        <v>4867</v>
      </c>
      <c r="H320" s="155">
        <v>66</v>
      </c>
    </row>
    <row r="321" spans="1:8">
      <c r="A321" s="126">
        <v>337</v>
      </c>
      <c r="B321" s="59"/>
      <c r="C321" s="65">
        <f t="shared" si="14"/>
        <v>31.06</v>
      </c>
      <c r="D321" s="124"/>
      <c r="E321" s="155">
        <v>12590</v>
      </c>
      <c r="F321" s="146">
        <f t="shared" si="13"/>
        <v>6676</v>
      </c>
      <c r="G321" s="159">
        <f t="shared" si="12"/>
        <v>4864</v>
      </c>
      <c r="H321" s="155">
        <v>66</v>
      </c>
    </row>
    <row r="322" spans="1:8">
      <c r="A322" s="126">
        <v>338</v>
      </c>
      <c r="B322" s="59"/>
      <c r="C322" s="65">
        <f t="shared" si="14"/>
        <v>31.08</v>
      </c>
      <c r="D322" s="124"/>
      <c r="E322" s="155">
        <v>12590</v>
      </c>
      <c r="F322" s="146">
        <f t="shared" si="13"/>
        <v>6672</v>
      </c>
      <c r="G322" s="159">
        <f t="shared" si="12"/>
        <v>4861</v>
      </c>
      <c r="H322" s="155">
        <v>66</v>
      </c>
    </row>
    <row r="323" spans="1:8">
      <c r="A323" s="126">
        <v>339</v>
      </c>
      <c r="B323" s="59"/>
      <c r="C323" s="65">
        <f t="shared" si="14"/>
        <v>31.1</v>
      </c>
      <c r="D323" s="124"/>
      <c r="E323" s="155">
        <v>12590</v>
      </c>
      <c r="F323" s="146">
        <f t="shared" si="13"/>
        <v>6667</v>
      </c>
      <c r="G323" s="159">
        <f t="shared" si="12"/>
        <v>4858</v>
      </c>
      <c r="H323" s="155">
        <v>66</v>
      </c>
    </row>
    <row r="324" spans="1:8">
      <c r="A324" s="126">
        <v>340</v>
      </c>
      <c r="B324" s="59"/>
      <c r="C324" s="65">
        <f t="shared" si="14"/>
        <v>31.11</v>
      </c>
      <c r="D324" s="124"/>
      <c r="E324" s="155">
        <v>12590</v>
      </c>
      <c r="F324" s="146">
        <f t="shared" si="13"/>
        <v>6665</v>
      </c>
      <c r="G324" s="159">
        <f t="shared" si="12"/>
        <v>4856</v>
      </c>
      <c r="H324" s="155">
        <v>66</v>
      </c>
    </row>
    <row r="325" spans="1:8">
      <c r="A325" s="126">
        <v>341</v>
      </c>
      <c r="B325" s="59"/>
      <c r="C325" s="65">
        <f t="shared" si="14"/>
        <v>31.13</v>
      </c>
      <c r="D325" s="124"/>
      <c r="E325" s="155">
        <v>12590</v>
      </c>
      <c r="F325" s="146">
        <f t="shared" si="13"/>
        <v>6661</v>
      </c>
      <c r="G325" s="159">
        <f t="shared" si="12"/>
        <v>4853</v>
      </c>
      <c r="H325" s="155">
        <v>66</v>
      </c>
    </row>
    <row r="326" spans="1:8">
      <c r="A326" s="126">
        <v>342</v>
      </c>
      <c r="B326" s="59"/>
      <c r="C326" s="65">
        <f t="shared" si="14"/>
        <v>31.15</v>
      </c>
      <c r="D326" s="124"/>
      <c r="E326" s="155">
        <v>12590</v>
      </c>
      <c r="F326" s="146">
        <f t="shared" si="13"/>
        <v>6657</v>
      </c>
      <c r="G326" s="159">
        <f t="shared" si="12"/>
        <v>4850</v>
      </c>
      <c r="H326" s="155">
        <v>66</v>
      </c>
    </row>
    <row r="327" spans="1:8">
      <c r="A327" s="126">
        <v>343</v>
      </c>
      <c r="B327" s="59"/>
      <c r="C327" s="65">
        <f t="shared" si="14"/>
        <v>31.17</v>
      </c>
      <c r="D327" s="124"/>
      <c r="E327" s="155">
        <v>12590</v>
      </c>
      <c r="F327" s="146">
        <f t="shared" si="13"/>
        <v>6653</v>
      </c>
      <c r="G327" s="159">
        <f t="shared" si="12"/>
        <v>4847</v>
      </c>
      <c r="H327" s="155">
        <v>66</v>
      </c>
    </row>
    <row r="328" spans="1:8">
      <c r="A328" s="126">
        <v>344</v>
      </c>
      <c r="B328" s="59"/>
      <c r="C328" s="65">
        <f t="shared" si="14"/>
        <v>31.19</v>
      </c>
      <c r="D328" s="124"/>
      <c r="E328" s="155">
        <v>12590</v>
      </c>
      <c r="F328" s="146">
        <f t="shared" si="13"/>
        <v>6648</v>
      </c>
      <c r="G328" s="159">
        <f t="shared" si="12"/>
        <v>4844</v>
      </c>
      <c r="H328" s="155">
        <v>66</v>
      </c>
    </row>
    <row r="329" spans="1:8">
      <c r="A329" s="126">
        <v>345</v>
      </c>
      <c r="B329" s="59"/>
      <c r="C329" s="65">
        <f t="shared" si="14"/>
        <v>31.21</v>
      </c>
      <c r="D329" s="124"/>
      <c r="E329" s="155">
        <v>12590</v>
      </c>
      <c r="F329" s="146">
        <f t="shared" si="13"/>
        <v>6644</v>
      </c>
      <c r="G329" s="159">
        <f t="shared" si="12"/>
        <v>4841</v>
      </c>
      <c r="H329" s="155">
        <v>66</v>
      </c>
    </row>
    <row r="330" spans="1:8">
      <c r="A330" s="126">
        <v>346</v>
      </c>
      <c r="B330" s="59"/>
      <c r="C330" s="65">
        <f t="shared" si="14"/>
        <v>31.23</v>
      </c>
      <c r="D330" s="124"/>
      <c r="E330" s="155">
        <v>12590</v>
      </c>
      <c r="F330" s="146">
        <f t="shared" si="13"/>
        <v>6640</v>
      </c>
      <c r="G330" s="159">
        <f t="shared" si="12"/>
        <v>4838</v>
      </c>
      <c r="H330" s="155">
        <v>66</v>
      </c>
    </row>
    <row r="331" spans="1:8">
      <c r="A331" s="126">
        <v>347</v>
      </c>
      <c r="B331" s="59"/>
      <c r="C331" s="65">
        <f t="shared" si="14"/>
        <v>31.24</v>
      </c>
      <c r="D331" s="124"/>
      <c r="E331" s="155">
        <v>12590</v>
      </c>
      <c r="F331" s="146">
        <f t="shared" si="13"/>
        <v>6638</v>
      </c>
      <c r="G331" s="159">
        <f t="shared" si="12"/>
        <v>4836</v>
      </c>
      <c r="H331" s="155">
        <v>66</v>
      </c>
    </row>
    <row r="332" spans="1:8">
      <c r="A332" s="126">
        <v>348</v>
      </c>
      <c r="B332" s="59"/>
      <c r="C332" s="65">
        <f t="shared" si="14"/>
        <v>31.26</v>
      </c>
      <c r="D332" s="124"/>
      <c r="E332" s="155">
        <v>12590</v>
      </c>
      <c r="F332" s="146">
        <f t="shared" si="13"/>
        <v>6634</v>
      </c>
      <c r="G332" s="159">
        <f t="shared" si="12"/>
        <v>4833</v>
      </c>
      <c r="H332" s="155">
        <v>66</v>
      </c>
    </row>
    <row r="333" spans="1:8">
      <c r="A333" s="126">
        <v>349</v>
      </c>
      <c r="B333" s="59"/>
      <c r="C333" s="65">
        <f t="shared" si="14"/>
        <v>31.28</v>
      </c>
      <c r="D333" s="124"/>
      <c r="E333" s="155">
        <v>12590</v>
      </c>
      <c r="F333" s="146">
        <f t="shared" si="13"/>
        <v>6629</v>
      </c>
      <c r="G333" s="159">
        <f t="shared" ref="G333:G396" si="15">ROUND(12*(1/C333*E333),0)</f>
        <v>4830</v>
      </c>
      <c r="H333" s="155">
        <v>66</v>
      </c>
    </row>
    <row r="334" spans="1:8">
      <c r="A334" s="126">
        <v>350</v>
      </c>
      <c r="B334" s="59"/>
      <c r="C334" s="65">
        <f t="shared" si="14"/>
        <v>31.3</v>
      </c>
      <c r="D334" s="124"/>
      <c r="E334" s="155">
        <v>12590</v>
      </c>
      <c r="F334" s="146">
        <f t="shared" ref="F334:F397" si="16">ROUND(12*1.3589*(1/C334*E334)+H334,0)</f>
        <v>6625</v>
      </c>
      <c r="G334" s="159">
        <f t="shared" si="15"/>
        <v>4827</v>
      </c>
      <c r="H334" s="155">
        <v>66</v>
      </c>
    </row>
    <row r="335" spans="1:8">
      <c r="A335" s="126">
        <v>351</v>
      </c>
      <c r="B335" s="59"/>
      <c r="C335" s="65">
        <f t="shared" ref="C335:C398" si="17">ROUND((10.899*LN(A335)+A335/200)*0.5-1.5,2)</f>
        <v>31.32</v>
      </c>
      <c r="D335" s="124"/>
      <c r="E335" s="155">
        <v>12590</v>
      </c>
      <c r="F335" s="146">
        <f t="shared" si="16"/>
        <v>6621</v>
      </c>
      <c r="G335" s="159">
        <f t="shared" si="15"/>
        <v>4824</v>
      </c>
      <c r="H335" s="155">
        <v>66</v>
      </c>
    </row>
    <row r="336" spans="1:8">
      <c r="A336" s="126">
        <v>352</v>
      </c>
      <c r="B336" s="59"/>
      <c r="C336" s="65">
        <f t="shared" si="17"/>
        <v>31.33</v>
      </c>
      <c r="D336" s="124"/>
      <c r="E336" s="155">
        <v>12590</v>
      </c>
      <c r="F336" s="146">
        <f t="shared" si="16"/>
        <v>6619</v>
      </c>
      <c r="G336" s="159">
        <f t="shared" si="15"/>
        <v>4822</v>
      </c>
      <c r="H336" s="155">
        <v>66</v>
      </c>
    </row>
    <row r="337" spans="1:8">
      <c r="A337" s="126">
        <v>353</v>
      </c>
      <c r="B337" s="59"/>
      <c r="C337" s="65">
        <f t="shared" si="17"/>
        <v>31.35</v>
      </c>
      <c r="D337" s="124"/>
      <c r="E337" s="155">
        <v>12590</v>
      </c>
      <c r="F337" s="146">
        <f t="shared" si="16"/>
        <v>6615</v>
      </c>
      <c r="G337" s="159">
        <f t="shared" si="15"/>
        <v>4819</v>
      </c>
      <c r="H337" s="155">
        <v>66</v>
      </c>
    </row>
    <row r="338" spans="1:8">
      <c r="A338" s="126">
        <v>354</v>
      </c>
      <c r="B338" s="59"/>
      <c r="C338" s="65">
        <f t="shared" si="17"/>
        <v>31.37</v>
      </c>
      <c r="D338" s="124"/>
      <c r="E338" s="155">
        <v>12590</v>
      </c>
      <c r="F338" s="146">
        <f t="shared" si="16"/>
        <v>6611</v>
      </c>
      <c r="G338" s="159">
        <f t="shared" si="15"/>
        <v>4816</v>
      </c>
      <c r="H338" s="155">
        <v>66</v>
      </c>
    </row>
    <row r="339" spans="1:8">
      <c r="A339" s="126">
        <v>355</v>
      </c>
      <c r="B339" s="59"/>
      <c r="C339" s="65">
        <f t="shared" si="17"/>
        <v>31.39</v>
      </c>
      <c r="D339" s="124"/>
      <c r="E339" s="155">
        <v>12590</v>
      </c>
      <c r="F339" s="146">
        <f t="shared" si="16"/>
        <v>6606</v>
      </c>
      <c r="G339" s="159">
        <f t="shared" si="15"/>
        <v>4813</v>
      </c>
      <c r="H339" s="155">
        <v>66</v>
      </c>
    </row>
    <row r="340" spans="1:8">
      <c r="A340" s="126">
        <v>356</v>
      </c>
      <c r="B340" s="59"/>
      <c r="C340" s="65">
        <f t="shared" si="17"/>
        <v>31.41</v>
      </c>
      <c r="D340" s="124"/>
      <c r="E340" s="155">
        <v>12590</v>
      </c>
      <c r="F340" s="146">
        <f t="shared" si="16"/>
        <v>6602</v>
      </c>
      <c r="G340" s="159">
        <f t="shared" si="15"/>
        <v>4810</v>
      </c>
      <c r="H340" s="155">
        <v>66</v>
      </c>
    </row>
    <row r="341" spans="1:8">
      <c r="A341" s="126">
        <v>357</v>
      </c>
      <c r="B341" s="59"/>
      <c r="C341" s="65">
        <f t="shared" si="17"/>
        <v>31.42</v>
      </c>
      <c r="D341" s="124"/>
      <c r="E341" s="155">
        <v>12590</v>
      </c>
      <c r="F341" s="146">
        <f t="shared" si="16"/>
        <v>6600</v>
      </c>
      <c r="G341" s="159">
        <f t="shared" si="15"/>
        <v>4808</v>
      </c>
      <c r="H341" s="155">
        <v>66</v>
      </c>
    </row>
    <row r="342" spans="1:8">
      <c r="A342" s="126">
        <v>358</v>
      </c>
      <c r="B342" s="59"/>
      <c r="C342" s="65">
        <f t="shared" si="17"/>
        <v>31.44</v>
      </c>
      <c r="D342" s="124"/>
      <c r="E342" s="155">
        <v>12590</v>
      </c>
      <c r="F342" s="146">
        <f t="shared" si="16"/>
        <v>6596</v>
      </c>
      <c r="G342" s="159">
        <f t="shared" si="15"/>
        <v>4805</v>
      </c>
      <c r="H342" s="155">
        <v>66</v>
      </c>
    </row>
    <row r="343" spans="1:8">
      <c r="A343" s="126">
        <v>359</v>
      </c>
      <c r="B343" s="59"/>
      <c r="C343" s="65">
        <f t="shared" si="17"/>
        <v>31.46</v>
      </c>
      <c r="D343" s="124"/>
      <c r="E343" s="155">
        <v>12590</v>
      </c>
      <c r="F343" s="146">
        <f t="shared" si="16"/>
        <v>6592</v>
      </c>
      <c r="G343" s="159">
        <f t="shared" si="15"/>
        <v>4802</v>
      </c>
      <c r="H343" s="155">
        <v>66</v>
      </c>
    </row>
    <row r="344" spans="1:8">
      <c r="A344" s="126">
        <v>360</v>
      </c>
      <c r="B344" s="59"/>
      <c r="C344" s="65">
        <f t="shared" si="17"/>
        <v>31.48</v>
      </c>
      <c r="D344" s="124"/>
      <c r="E344" s="155">
        <v>12590</v>
      </c>
      <c r="F344" s="146">
        <f t="shared" si="16"/>
        <v>6588</v>
      </c>
      <c r="G344" s="159">
        <f t="shared" si="15"/>
        <v>4799</v>
      </c>
      <c r="H344" s="155">
        <v>66</v>
      </c>
    </row>
    <row r="345" spans="1:8">
      <c r="A345" s="126">
        <v>361</v>
      </c>
      <c r="B345" s="59"/>
      <c r="C345" s="65">
        <f t="shared" si="17"/>
        <v>31.49</v>
      </c>
      <c r="D345" s="124"/>
      <c r="E345" s="155">
        <v>12590</v>
      </c>
      <c r="F345" s="146">
        <f t="shared" si="16"/>
        <v>6586</v>
      </c>
      <c r="G345" s="159">
        <f t="shared" si="15"/>
        <v>4798</v>
      </c>
      <c r="H345" s="155">
        <v>66</v>
      </c>
    </row>
    <row r="346" spans="1:8">
      <c r="A346" s="126">
        <v>362</v>
      </c>
      <c r="B346" s="59"/>
      <c r="C346" s="65">
        <f t="shared" si="17"/>
        <v>31.51</v>
      </c>
      <c r="D346" s="124"/>
      <c r="E346" s="155">
        <v>12590</v>
      </c>
      <c r="F346" s="146">
        <f t="shared" si="16"/>
        <v>6581</v>
      </c>
      <c r="G346" s="159">
        <f t="shared" si="15"/>
        <v>4795</v>
      </c>
      <c r="H346" s="155">
        <v>66</v>
      </c>
    </row>
    <row r="347" spans="1:8">
      <c r="A347" s="126">
        <v>363</v>
      </c>
      <c r="B347" s="59"/>
      <c r="C347" s="65">
        <f t="shared" si="17"/>
        <v>31.53</v>
      </c>
      <c r="D347" s="124"/>
      <c r="E347" s="155">
        <v>12590</v>
      </c>
      <c r="F347" s="146">
        <f t="shared" si="16"/>
        <v>6577</v>
      </c>
      <c r="G347" s="159">
        <f t="shared" si="15"/>
        <v>4792</v>
      </c>
      <c r="H347" s="155">
        <v>66</v>
      </c>
    </row>
    <row r="348" spans="1:8">
      <c r="A348" s="126">
        <v>364</v>
      </c>
      <c r="B348" s="59"/>
      <c r="C348" s="65">
        <f t="shared" si="17"/>
        <v>31.55</v>
      </c>
      <c r="D348" s="124"/>
      <c r="E348" s="155">
        <v>12590</v>
      </c>
      <c r="F348" s="146">
        <f t="shared" si="16"/>
        <v>6573</v>
      </c>
      <c r="G348" s="159">
        <f t="shared" si="15"/>
        <v>4789</v>
      </c>
      <c r="H348" s="155">
        <v>66</v>
      </c>
    </row>
    <row r="349" spans="1:8">
      <c r="A349" s="126">
        <v>365</v>
      </c>
      <c r="B349" s="59"/>
      <c r="C349" s="65">
        <f t="shared" si="17"/>
        <v>31.56</v>
      </c>
      <c r="D349" s="124"/>
      <c r="E349" s="155">
        <v>12590</v>
      </c>
      <c r="F349" s="146">
        <f t="shared" si="16"/>
        <v>6571</v>
      </c>
      <c r="G349" s="159">
        <f t="shared" si="15"/>
        <v>4787</v>
      </c>
      <c r="H349" s="155">
        <v>66</v>
      </c>
    </row>
    <row r="350" spans="1:8">
      <c r="A350" s="126">
        <v>366</v>
      </c>
      <c r="B350" s="59"/>
      <c r="C350" s="65">
        <f t="shared" si="17"/>
        <v>31.58</v>
      </c>
      <c r="D350" s="124"/>
      <c r="E350" s="155">
        <v>12590</v>
      </c>
      <c r="F350" s="146">
        <f t="shared" si="16"/>
        <v>6567</v>
      </c>
      <c r="G350" s="159">
        <f t="shared" si="15"/>
        <v>4784</v>
      </c>
      <c r="H350" s="155">
        <v>66</v>
      </c>
    </row>
    <row r="351" spans="1:8">
      <c r="A351" s="126">
        <v>367</v>
      </c>
      <c r="B351" s="59"/>
      <c r="C351" s="65">
        <f t="shared" si="17"/>
        <v>31.6</v>
      </c>
      <c r="D351" s="124"/>
      <c r="E351" s="155">
        <v>12590</v>
      </c>
      <c r="F351" s="146">
        <f t="shared" si="16"/>
        <v>6563</v>
      </c>
      <c r="G351" s="159">
        <f t="shared" si="15"/>
        <v>4781</v>
      </c>
      <c r="H351" s="155">
        <v>66</v>
      </c>
    </row>
    <row r="352" spans="1:8">
      <c r="A352" s="126">
        <v>368</v>
      </c>
      <c r="B352" s="59"/>
      <c r="C352" s="65">
        <f t="shared" si="17"/>
        <v>31.62</v>
      </c>
      <c r="D352" s="124"/>
      <c r="E352" s="155">
        <v>12590</v>
      </c>
      <c r="F352" s="146">
        <f t="shared" si="16"/>
        <v>6559</v>
      </c>
      <c r="G352" s="159">
        <f t="shared" si="15"/>
        <v>4778</v>
      </c>
      <c r="H352" s="155">
        <v>66</v>
      </c>
    </row>
    <row r="353" spans="1:8">
      <c r="A353" s="126">
        <v>369</v>
      </c>
      <c r="B353" s="59"/>
      <c r="C353" s="65">
        <f t="shared" si="17"/>
        <v>31.63</v>
      </c>
      <c r="D353" s="124"/>
      <c r="E353" s="155">
        <v>12590</v>
      </c>
      <c r="F353" s="146">
        <f t="shared" si="16"/>
        <v>6557</v>
      </c>
      <c r="G353" s="159">
        <f t="shared" si="15"/>
        <v>4776</v>
      </c>
      <c r="H353" s="155">
        <v>66</v>
      </c>
    </row>
    <row r="354" spans="1:8">
      <c r="A354" s="126">
        <v>370</v>
      </c>
      <c r="B354" s="59"/>
      <c r="C354" s="65">
        <f t="shared" si="17"/>
        <v>31.65</v>
      </c>
      <c r="D354" s="124"/>
      <c r="E354" s="155">
        <v>12590</v>
      </c>
      <c r="F354" s="146">
        <f t="shared" si="16"/>
        <v>6553</v>
      </c>
      <c r="G354" s="159">
        <f t="shared" si="15"/>
        <v>4773</v>
      </c>
      <c r="H354" s="155">
        <v>66</v>
      </c>
    </row>
    <row r="355" spans="1:8">
      <c r="A355" s="126">
        <v>371</v>
      </c>
      <c r="B355" s="59"/>
      <c r="C355" s="65">
        <f t="shared" si="17"/>
        <v>31.67</v>
      </c>
      <c r="D355" s="124"/>
      <c r="E355" s="155">
        <v>12590</v>
      </c>
      <c r="F355" s="146">
        <f t="shared" si="16"/>
        <v>6549</v>
      </c>
      <c r="G355" s="159">
        <f t="shared" si="15"/>
        <v>4770</v>
      </c>
      <c r="H355" s="155">
        <v>66</v>
      </c>
    </row>
    <row r="356" spans="1:8">
      <c r="A356" s="126">
        <v>372</v>
      </c>
      <c r="B356" s="59"/>
      <c r="C356" s="65">
        <f t="shared" si="17"/>
        <v>31.69</v>
      </c>
      <c r="D356" s="124"/>
      <c r="E356" s="155">
        <v>12590</v>
      </c>
      <c r="F356" s="146">
        <f t="shared" si="16"/>
        <v>6544</v>
      </c>
      <c r="G356" s="159">
        <f t="shared" si="15"/>
        <v>4767</v>
      </c>
      <c r="H356" s="155">
        <v>66</v>
      </c>
    </row>
    <row r="357" spans="1:8">
      <c r="A357" s="126">
        <v>373</v>
      </c>
      <c r="B357" s="59"/>
      <c r="C357" s="65">
        <f t="shared" si="17"/>
        <v>31.7</v>
      </c>
      <c r="D357" s="124"/>
      <c r="E357" s="155">
        <v>12590</v>
      </c>
      <c r="F357" s="146">
        <f t="shared" si="16"/>
        <v>6542</v>
      </c>
      <c r="G357" s="159">
        <f t="shared" si="15"/>
        <v>4766</v>
      </c>
      <c r="H357" s="155">
        <v>66</v>
      </c>
    </row>
    <row r="358" spans="1:8">
      <c r="A358" s="126">
        <v>374</v>
      </c>
      <c r="B358" s="59"/>
      <c r="C358" s="65">
        <f t="shared" si="17"/>
        <v>31.72</v>
      </c>
      <c r="D358" s="124"/>
      <c r="E358" s="155">
        <v>12590</v>
      </c>
      <c r="F358" s="146">
        <f t="shared" si="16"/>
        <v>6538</v>
      </c>
      <c r="G358" s="159">
        <f t="shared" si="15"/>
        <v>4763</v>
      </c>
      <c r="H358" s="155">
        <v>66</v>
      </c>
    </row>
    <row r="359" spans="1:8">
      <c r="A359" s="126">
        <v>375</v>
      </c>
      <c r="B359" s="59"/>
      <c r="C359" s="65">
        <f t="shared" si="17"/>
        <v>31.74</v>
      </c>
      <c r="D359" s="124"/>
      <c r="E359" s="155">
        <v>12590</v>
      </c>
      <c r="F359" s="146">
        <f t="shared" si="16"/>
        <v>6534</v>
      </c>
      <c r="G359" s="159">
        <f t="shared" si="15"/>
        <v>4760</v>
      </c>
      <c r="H359" s="155">
        <v>66</v>
      </c>
    </row>
    <row r="360" spans="1:8">
      <c r="A360" s="126">
        <v>376</v>
      </c>
      <c r="B360" s="59"/>
      <c r="C360" s="65">
        <f t="shared" si="17"/>
        <v>31.75</v>
      </c>
      <c r="D360" s="124"/>
      <c r="E360" s="155">
        <v>12590</v>
      </c>
      <c r="F360" s="146">
        <f t="shared" si="16"/>
        <v>6532</v>
      </c>
      <c r="G360" s="159">
        <f t="shared" si="15"/>
        <v>4758</v>
      </c>
      <c r="H360" s="155">
        <v>66</v>
      </c>
    </row>
    <row r="361" spans="1:8">
      <c r="A361" s="126">
        <v>377</v>
      </c>
      <c r="B361" s="59"/>
      <c r="C361" s="65">
        <f t="shared" si="17"/>
        <v>31.77</v>
      </c>
      <c r="D361" s="124"/>
      <c r="E361" s="155">
        <v>12590</v>
      </c>
      <c r="F361" s="146">
        <f t="shared" si="16"/>
        <v>6528</v>
      </c>
      <c r="G361" s="159">
        <f t="shared" si="15"/>
        <v>4755</v>
      </c>
      <c r="H361" s="155">
        <v>66</v>
      </c>
    </row>
    <row r="362" spans="1:8">
      <c r="A362" s="126">
        <v>378</v>
      </c>
      <c r="B362" s="59"/>
      <c r="C362" s="65">
        <f t="shared" si="17"/>
        <v>31.79</v>
      </c>
      <c r="D362" s="124"/>
      <c r="E362" s="155">
        <v>12590</v>
      </c>
      <c r="F362" s="146">
        <f t="shared" si="16"/>
        <v>6524</v>
      </c>
      <c r="G362" s="159">
        <f t="shared" si="15"/>
        <v>4752</v>
      </c>
      <c r="H362" s="155">
        <v>66</v>
      </c>
    </row>
    <row r="363" spans="1:8">
      <c r="A363" s="126">
        <v>379</v>
      </c>
      <c r="B363" s="59"/>
      <c r="C363" s="65">
        <f t="shared" si="17"/>
        <v>31.8</v>
      </c>
      <c r="D363" s="124"/>
      <c r="E363" s="155">
        <v>12590</v>
      </c>
      <c r="F363" s="146">
        <f t="shared" si="16"/>
        <v>6522</v>
      </c>
      <c r="G363" s="159">
        <f t="shared" si="15"/>
        <v>4751</v>
      </c>
      <c r="H363" s="155">
        <v>66</v>
      </c>
    </row>
    <row r="364" spans="1:8">
      <c r="A364" s="126">
        <v>380</v>
      </c>
      <c r="B364" s="59"/>
      <c r="C364" s="65">
        <f t="shared" si="17"/>
        <v>31.82</v>
      </c>
      <c r="D364" s="124"/>
      <c r="E364" s="155">
        <v>12590</v>
      </c>
      <c r="F364" s="146">
        <f t="shared" si="16"/>
        <v>6518</v>
      </c>
      <c r="G364" s="159">
        <f t="shared" si="15"/>
        <v>4748</v>
      </c>
      <c r="H364" s="155">
        <v>66</v>
      </c>
    </row>
    <row r="365" spans="1:8">
      <c r="A365" s="126">
        <v>381</v>
      </c>
      <c r="B365" s="59"/>
      <c r="C365" s="65">
        <f t="shared" si="17"/>
        <v>31.84</v>
      </c>
      <c r="D365" s="124"/>
      <c r="E365" s="155">
        <v>12590</v>
      </c>
      <c r="F365" s="146">
        <f t="shared" si="16"/>
        <v>6514</v>
      </c>
      <c r="G365" s="159">
        <f t="shared" si="15"/>
        <v>4745</v>
      </c>
      <c r="H365" s="155">
        <v>66</v>
      </c>
    </row>
    <row r="366" spans="1:8">
      <c r="A366" s="126">
        <v>382</v>
      </c>
      <c r="B366" s="59"/>
      <c r="C366" s="65">
        <f t="shared" si="17"/>
        <v>31.85</v>
      </c>
      <c r="D366" s="124"/>
      <c r="E366" s="155">
        <v>12590</v>
      </c>
      <c r="F366" s="146">
        <f t="shared" si="16"/>
        <v>6512</v>
      </c>
      <c r="G366" s="159">
        <f t="shared" si="15"/>
        <v>4743</v>
      </c>
      <c r="H366" s="155">
        <v>66</v>
      </c>
    </row>
    <row r="367" spans="1:8">
      <c r="A367" s="126">
        <v>383</v>
      </c>
      <c r="B367" s="59"/>
      <c r="C367" s="65">
        <f t="shared" si="17"/>
        <v>31.87</v>
      </c>
      <c r="D367" s="124"/>
      <c r="E367" s="155">
        <v>12590</v>
      </c>
      <c r="F367" s="146">
        <f t="shared" si="16"/>
        <v>6508</v>
      </c>
      <c r="G367" s="159">
        <f t="shared" si="15"/>
        <v>4741</v>
      </c>
      <c r="H367" s="155">
        <v>66</v>
      </c>
    </row>
    <row r="368" spans="1:8">
      <c r="A368" s="126">
        <v>384</v>
      </c>
      <c r="B368" s="59"/>
      <c r="C368" s="65">
        <f t="shared" si="17"/>
        <v>31.89</v>
      </c>
      <c r="D368" s="124"/>
      <c r="E368" s="155">
        <v>12590</v>
      </c>
      <c r="F368" s="146">
        <f t="shared" si="16"/>
        <v>6504</v>
      </c>
      <c r="G368" s="159">
        <f t="shared" si="15"/>
        <v>4738</v>
      </c>
      <c r="H368" s="155">
        <v>66</v>
      </c>
    </row>
    <row r="369" spans="1:8">
      <c r="A369" s="126">
        <v>385</v>
      </c>
      <c r="B369" s="59"/>
      <c r="C369" s="65">
        <f t="shared" si="17"/>
        <v>31.9</v>
      </c>
      <c r="D369" s="124"/>
      <c r="E369" s="155">
        <v>12590</v>
      </c>
      <c r="F369" s="146">
        <f t="shared" si="16"/>
        <v>6502</v>
      </c>
      <c r="G369" s="159">
        <f t="shared" si="15"/>
        <v>4736</v>
      </c>
      <c r="H369" s="155">
        <v>66</v>
      </c>
    </row>
    <row r="370" spans="1:8">
      <c r="A370" s="126">
        <v>386</v>
      </c>
      <c r="B370" s="59"/>
      <c r="C370" s="65">
        <f t="shared" si="17"/>
        <v>31.92</v>
      </c>
      <c r="D370" s="124"/>
      <c r="E370" s="155">
        <v>12590</v>
      </c>
      <c r="F370" s="146">
        <f t="shared" si="16"/>
        <v>6498</v>
      </c>
      <c r="G370" s="159">
        <f t="shared" si="15"/>
        <v>4733</v>
      </c>
      <c r="H370" s="155">
        <v>66</v>
      </c>
    </row>
    <row r="371" spans="1:8">
      <c r="A371" s="126">
        <v>387</v>
      </c>
      <c r="B371" s="59"/>
      <c r="C371" s="65">
        <f t="shared" si="17"/>
        <v>31.94</v>
      </c>
      <c r="D371" s="124"/>
      <c r="E371" s="155">
        <v>12590</v>
      </c>
      <c r="F371" s="146">
        <f t="shared" si="16"/>
        <v>6494</v>
      </c>
      <c r="G371" s="159">
        <f t="shared" si="15"/>
        <v>4730</v>
      </c>
      <c r="H371" s="155">
        <v>66</v>
      </c>
    </row>
    <row r="372" spans="1:8">
      <c r="A372" s="126">
        <v>388</v>
      </c>
      <c r="B372" s="59"/>
      <c r="C372" s="65">
        <f t="shared" si="17"/>
        <v>31.95</v>
      </c>
      <c r="D372" s="124"/>
      <c r="E372" s="155">
        <v>12590</v>
      </c>
      <c r="F372" s="146">
        <f t="shared" si="16"/>
        <v>6492</v>
      </c>
      <c r="G372" s="159">
        <f t="shared" si="15"/>
        <v>4729</v>
      </c>
      <c r="H372" s="155">
        <v>66</v>
      </c>
    </row>
    <row r="373" spans="1:8">
      <c r="A373" s="126">
        <v>389</v>
      </c>
      <c r="B373" s="59"/>
      <c r="C373" s="65">
        <f t="shared" si="17"/>
        <v>31.97</v>
      </c>
      <c r="D373" s="124"/>
      <c r="E373" s="155">
        <v>12590</v>
      </c>
      <c r="F373" s="146">
        <f t="shared" si="16"/>
        <v>6488</v>
      </c>
      <c r="G373" s="159">
        <f t="shared" si="15"/>
        <v>4726</v>
      </c>
      <c r="H373" s="155">
        <v>66</v>
      </c>
    </row>
    <row r="374" spans="1:8">
      <c r="A374" s="126">
        <v>390</v>
      </c>
      <c r="B374" s="59"/>
      <c r="C374" s="65">
        <f t="shared" si="17"/>
        <v>31.99</v>
      </c>
      <c r="D374" s="124"/>
      <c r="E374" s="155">
        <v>12590</v>
      </c>
      <c r="F374" s="146">
        <f t="shared" si="16"/>
        <v>6484</v>
      </c>
      <c r="G374" s="159">
        <f t="shared" si="15"/>
        <v>4723</v>
      </c>
      <c r="H374" s="155">
        <v>66</v>
      </c>
    </row>
    <row r="375" spans="1:8">
      <c r="A375" s="126">
        <v>391</v>
      </c>
      <c r="B375" s="59"/>
      <c r="C375" s="65">
        <f t="shared" si="17"/>
        <v>32</v>
      </c>
      <c r="D375" s="124"/>
      <c r="E375" s="155">
        <v>12590</v>
      </c>
      <c r="F375" s="146">
        <f t="shared" si="16"/>
        <v>6482</v>
      </c>
      <c r="G375" s="159">
        <f t="shared" si="15"/>
        <v>4721</v>
      </c>
      <c r="H375" s="155">
        <v>66</v>
      </c>
    </row>
    <row r="376" spans="1:8">
      <c r="A376" s="126">
        <v>392</v>
      </c>
      <c r="B376" s="59"/>
      <c r="C376" s="65">
        <f t="shared" si="17"/>
        <v>32.020000000000003</v>
      </c>
      <c r="D376" s="124"/>
      <c r="E376" s="155">
        <v>12590</v>
      </c>
      <c r="F376" s="146">
        <f t="shared" si="16"/>
        <v>6478</v>
      </c>
      <c r="G376" s="159">
        <f t="shared" si="15"/>
        <v>4718</v>
      </c>
      <c r="H376" s="155">
        <v>66</v>
      </c>
    </row>
    <row r="377" spans="1:8">
      <c r="A377" s="126">
        <v>393</v>
      </c>
      <c r="B377" s="59"/>
      <c r="C377" s="65">
        <f t="shared" si="17"/>
        <v>32.04</v>
      </c>
      <c r="D377" s="124"/>
      <c r="E377" s="155">
        <v>12590</v>
      </c>
      <c r="F377" s="146">
        <f t="shared" si="16"/>
        <v>6474</v>
      </c>
      <c r="G377" s="159">
        <f t="shared" si="15"/>
        <v>4715</v>
      </c>
      <c r="H377" s="155">
        <v>66</v>
      </c>
    </row>
    <row r="378" spans="1:8">
      <c r="A378" s="126">
        <v>394</v>
      </c>
      <c r="B378" s="59"/>
      <c r="C378" s="65">
        <f t="shared" si="17"/>
        <v>32.049999999999997</v>
      </c>
      <c r="D378" s="124"/>
      <c r="E378" s="155">
        <v>12590</v>
      </c>
      <c r="F378" s="146">
        <f t="shared" si="16"/>
        <v>6472</v>
      </c>
      <c r="G378" s="159">
        <f t="shared" si="15"/>
        <v>4714</v>
      </c>
      <c r="H378" s="155">
        <v>66</v>
      </c>
    </row>
    <row r="379" spans="1:8">
      <c r="A379" s="126">
        <v>395</v>
      </c>
      <c r="B379" s="59"/>
      <c r="C379" s="65">
        <f t="shared" si="17"/>
        <v>32.07</v>
      </c>
      <c r="D379" s="124"/>
      <c r="E379" s="155">
        <v>12590</v>
      </c>
      <c r="F379" s="146">
        <f t="shared" si="16"/>
        <v>6468</v>
      </c>
      <c r="G379" s="159">
        <f t="shared" si="15"/>
        <v>4711</v>
      </c>
      <c r="H379" s="155">
        <v>66</v>
      </c>
    </row>
    <row r="380" spans="1:8">
      <c r="A380" s="126">
        <v>396</v>
      </c>
      <c r="B380" s="59"/>
      <c r="C380" s="65">
        <f t="shared" si="17"/>
        <v>32.090000000000003</v>
      </c>
      <c r="D380" s="124"/>
      <c r="E380" s="155">
        <v>12590</v>
      </c>
      <c r="F380" s="146">
        <f t="shared" si="16"/>
        <v>6464</v>
      </c>
      <c r="G380" s="159">
        <f t="shared" si="15"/>
        <v>4708</v>
      </c>
      <c r="H380" s="155">
        <v>66</v>
      </c>
    </row>
    <row r="381" spans="1:8">
      <c r="A381" s="126">
        <v>397</v>
      </c>
      <c r="B381" s="59"/>
      <c r="C381" s="65">
        <f t="shared" si="17"/>
        <v>32.1</v>
      </c>
      <c r="D381" s="124"/>
      <c r="E381" s="155">
        <v>12590</v>
      </c>
      <c r="F381" s="146">
        <f t="shared" si="16"/>
        <v>6462</v>
      </c>
      <c r="G381" s="159">
        <f t="shared" si="15"/>
        <v>4707</v>
      </c>
      <c r="H381" s="155">
        <v>66</v>
      </c>
    </row>
    <row r="382" spans="1:8">
      <c r="A382" s="126">
        <v>398</v>
      </c>
      <c r="B382" s="59"/>
      <c r="C382" s="65">
        <f t="shared" si="17"/>
        <v>32.119999999999997</v>
      </c>
      <c r="D382" s="124"/>
      <c r="E382" s="155">
        <v>12590</v>
      </c>
      <c r="F382" s="146">
        <f t="shared" si="16"/>
        <v>6458</v>
      </c>
      <c r="G382" s="159">
        <f t="shared" si="15"/>
        <v>4704</v>
      </c>
      <c r="H382" s="155">
        <v>66</v>
      </c>
    </row>
    <row r="383" spans="1:8">
      <c r="A383" s="126">
        <v>399</v>
      </c>
      <c r="B383" s="59"/>
      <c r="C383" s="65">
        <f t="shared" si="17"/>
        <v>32.130000000000003</v>
      </c>
      <c r="D383" s="124"/>
      <c r="E383" s="155">
        <v>12590</v>
      </c>
      <c r="F383" s="146">
        <f t="shared" si="16"/>
        <v>6456</v>
      </c>
      <c r="G383" s="159">
        <f t="shared" si="15"/>
        <v>4702</v>
      </c>
      <c r="H383" s="155">
        <v>66</v>
      </c>
    </row>
    <row r="384" spans="1:8">
      <c r="A384" s="126">
        <v>400</v>
      </c>
      <c r="B384" s="59"/>
      <c r="C384" s="65">
        <f t="shared" si="17"/>
        <v>32.15</v>
      </c>
      <c r="D384" s="124"/>
      <c r="E384" s="155">
        <v>12590</v>
      </c>
      <c r="F384" s="146">
        <f t="shared" si="16"/>
        <v>6452</v>
      </c>
      <c r="G384" s="159">
        <f t="shared" si="15"/>
        <v>4699</v>
      </c>
      <c r="H384" s="155">
        <v>66</v>
      </c>
    </row>
    <row r="385" spans="1:8">
      <c r="A385" s="126">
        <v>401</v>
      </c>
      <c r="B385" s="59"/>
      <c r="C385" s="65">
        <f t="shared" si="17"/>
        <v>32.17</v>
      </c>
      <c r="D385" s="124"/>
      <c r="E385" s="155">
        <v>12590</v>
      </c>
      <c r="F385" s="146">
        <f t="shared" si="16"/>
        <v>6448</v>
      </c>
      <c r="G385" s="159">
        <f t="shared" si="15"/>
        <v>4696</v>
      </c>
      <c r="H385" s="155">
        <v>66</v>
      </c>
    </row>
    <row r="386" spans="1:8">
      <c r="A386" s="126">
        <v>402</v>
      </c>
      <c r="B386" s="59"/>
      <c r="C386" s="65">
        <f t="shared" si="17"/>
        <v>32.18</v>
      </c>
      <c r="D386" s="124"/>
      <c r="E386" s="155">
        <v>12590</v>
      </c>
      <c r="F386" s="146">
        <f t="shared" si="16"/>
        <v>6446</v>
      </c>
      <c r="G386" s="159">
        <f t="shared" si="15"/>
        <v>4695</v>
      </c>
      <c r="H386" s="155">
        <v>66</v>
      </c>
    </row>
    <row r="387" spans="1:8">
      <c r="A387" s="126">
        <v>403</v>
      </c>
      <c r="B387" s="59"/>
      <c r="C387" s="65">
        <f t="shared" si="17"/>
        <v>32.200000000000003</v>
      </c>
      <c r="D387" s="124"/>
      <c r="E387" s="155">
        <v>12590</v>
      </c>
      <c r="F387" s="146">
        <f t="shared" si="16"/>
        <v>6442</v>
      </c>
      <c r="G387" s="159">
        <f t="shared" si="15"/>
        <v>4692</v>
      </c>
      <c r="H387" s="155">
        <v>66</v>
      </c>
    </row>
    <row r="388" spans="1:8">
      <c r="A388" s="126">
        <v>404</v>
      </c>
      <c r="B388" s="59"/>
      <c r="C388" s="65">
        <f t="shared" si="17"/>
        <v>32.21</v>
      </c>
      <c r="D388" s="124"/>
      <c r="E388" s="155">
        <v>12590</v>
      </c>
      <c r="F388" s="146">
        <f t="shared" si="16"/>
        <v>6440</v>
      </c>
      <c r="G388" s="159">
        <f t="shared" si="15"/>
        <v>4690</v>
      </c>
      <c r="H388" s="155">
        <v>66</v>
      </c>
    </row>
    <row r="389" spans="1:8">
      <c r="A389" s="126">
        <v>405</v>
      </c>
      <c r="B389" s="59"/>
      <c r="C389" s="65">
        <f t="shared" si="17"/>
        <v>32.229999999999997</v>
      </c>
      <c r="D389" s="124"/>
      <c r="E389" s="155">
        <v>12590</v>
      </c>
      <c r="F389" s="146">
        <f t="shared" si="16"/>
        <v>6436</v>
      </c>
      <c r="G389" s="159">
        <f t="shared" si="15"/>
        <v>4688</v>
      </c>
      <c r="H389" s="155">
        <v>66</v>
      </c>
    </row>
    <row r="390" spans="1:8">
      <c r="A390" s="126">
        <v>406</v>
      </c>
      <c r="B390" s="59"/>
      <c r="C390" s="65">
        <f t="shared" si="17"/>
        <v>32.25</v>
      </c>
      <c r="D390" s="124"/>
      <c r="E390" s="155">
        <v>12590</v>
      </c>
      <c r="F390" s="146">
        <f t="shared" si="16"/>
        <v>6432</v>
      </c>
      <c r="G390" s="159">
        <f t="shared" si="15"/>
        <v>4685</v>
      </c>
      <c r="H390" s="155">
        <v>66</v>
      </c>
    </row>
    <row r="391" spans="1:8">
      <c r="A391" s="126">
        <v>407</v>
      </c>
      <c r="B391" s="59"/>
      <c r="C391" s="65">
        <f t="shared" si="17"/>
        <v>32.26</v>
      </c>
      <c r="D391" s="124"/>
      <c r="E391" s="155">
        <v>12590</v>
      </c>
      <c r="F391" s="146">
        <f t="shared" si="16"/>
        <v>6430</v>
      </c>
      <c r="G391" s="159">
        <f t="shared" si="15"/>
        <v>4683</v>
      </c>
      <c r="H391" s="155">
        <v>66</v>
      </c>
    </row>
    <row r="392" spans="1:8">
      <c r="A392" s="126">
        <v>408</v>
      </c>
      <c r="B392" s="59"/>
      <c r="C392" s="65">
        <f t="shared" si="17"/>
        <v>32.28</v>
      </c>
      <c r="D392" s="124"/>
      <c r="E392" s="155">
        <v>12590</v>
      </c>
      <c r="F392" s="146">
        <f t="shared" si="16"/>
        <v>6426</v>
      </c>
      <c r="G392" s="159">
        <f t="shared" si="15"/>
        <v>4680</v>
      </c>
      <c r="H392" s="155">
        <v>66</v>
      </c>
    </row>
    <row r="393" spans="1:8">
      <c r="A393" s="126">
        <v>409</v>
      </c>
      <c r="B393" s="59"/>
      <c r="C393" s="65">
        <f t="shared" si="17"/>
        <v>32.29</v>
      </c>
      <c r="D393" s="124"/>
      <c r="E393" s="155">
        <v>12590</v>
      </c>
      <c r="F393" s="146">
        <f t="shared" si="16"/>
        <v>6424</v>
      </c>
      <c r="G393" s="159">
        <f t="shared" si="15"/>
        <v>4679</v>
      </c>
      <c r="H393" s="155">
        <v>66</v>
      </c>
    </row>
    <row r="394" spans="1:8">
      <c r="A394" s="126">
        <v>410</v>
      </c>
      <c r="B394" s="59"/>
      <c r="C394" s="65">
        <f t="shared" si="17"/>
        <v>32.31</v>
      </c>
      <c r="D394" s="124"/>
      <c r="E394" s="155">
        <v>12590</v>
      </c>
      <c r="F394" s="146">
        <f t="shared" si="16"/>
        <v>6420</v>
      </c>
      <c r="G394" s="159">
        <f t="shared" si="15"/>
        <v>4676</v>
      </c>
      <c r="H394" s="155">
        <v>66</v>
      </c>
    </row>
    <row r="395" spans="1:8">
      <c r="A395" s="126">
        <v>411</v>
      </c>
      <c r="B395" s="59"/>
      <c r="C395" s="65">
        <f t="shared" si="17"/>
        <v>32.33</v>
      </c>
      <c r="D395" s="124"/>
      <c r="E395" s="155">
        <v>12590</v>
      </c>
      <c r="F395" s="146">
        <f t="shared" si="16"/>
        <v>6416</v>
      </c>
      <c r="G395" s="159">
        <f t="shared" si="15"/>
        <v>4673</v>
      </c>
      <c r="H395" s="155">
        <v>66</v>
      </c>
    </row>
    <row r="396" spans="1:8">
      <c r="A396" s="126">
        <v>412</v>
      </c>
      <c r="B396" s="59"/>
      <c r="C396" s="65">
        <f t="shared" si="17"/>
        <v>32.340000000000003</v>
      </c>
      <c r="D396" s="124"/>
      <c r="E396" s="155">
        <v>12590</v>
      </c>
      <c r="F396" s="146">
        <f t="shared" si="16"/>
        <v>6414</v>
      </c>
      <c r="G396" s="159">
        <f t="shared" si="15"/>
        <v>4672</v>
      </c>
      <c r="H396" s="155">
        <v>66</v>
      </c>
    </row>
    <row r="397" spans="1:8">
      <c r="A397" s="126">
        <v>413</v>
      </c>
      <c r="B397" s="59"/>
      <c r="C397" s="65">
        <f t="shared" si="17"/>
        <v>32.36</v>
      </c>
      <c r="D397" s="124"/>
      <c r="E397" s="155">
        <v>12590</v>
      </c>
      <c r="F397" s="146">
        <f t="shared" si="16"/>
        <v>6410</v>
      </c>
      <c r="G397" s="159">
        <f t="shared" ref="G397:G428" si="18">ROUND(12*(1/C397*E397),0)</f>
        <v>4669</v>
      </c>
      <c r="H397" s="155">
        <v>66</v>
      </c>
    </row>
    <row r="398" spans="1:8">
      <c r="A398" s="126">
        <v>414</v>
      </c>
      <c r="B398" s="59"/>
      <c r="C398" s="65">
        <f t="shared" si="17"/>
        <v>32.369999999999997</v>
      </c>
      <c r="D398" s="124"/>
      <c r="E398" s="155">
        <v>12590</v>
      </c>
      <c r="F398" s="146">
        <f t="shared" ref="F398:F428" si="19">ROUND(12*1.3589*(1/C398*E398)+H398,0)</f>
        <v>6408</v>
      </c>
      <c r="G398" s="159">
        <f t="shared" si="18"/>
        <v>4667</v>
      </c>
      <c r="H398" s="155">
        <v>66</v>
      </c>
    </row>
    <row r="399" spans="1:8">
      <c r="A399" s="126">
        <v>415</v>
      </c>
      <c r="B399" s="59"/>
      <c r="C399" s="65">
        <f t="shared" ref="C399:C428" si="20">ROUND((10.899*LN(A399)+A399/200)*0.5-1.5,2)</f>
        <v>32.39</v>
      </c>
      <c r="D399" s="124"/>
      <c r="E399" s="155">
        <v>12590</v>
      </c>
      <c r="F399" s="146">
        <f t="shared" si="19"/>
        <v>6404</v>
      </c>
      <c r="G399" s="159">
        <f t="shared" si="18"/>
        <v>4664</v>
      </c>
      <c r="H399" s="155">
        <v>66</v>
      </c>
    </row>
    <row r="400" spans="1:8">
      <c r="A400" s="126">
        <v>416</v>
      </c>
      <c r="B400" s="59"/>
      <c r="C400" s="65">
        <f t="shared" si="20"/>
        <v>32.4</v>
      </c>
      <c r="D400" s="124"/>
      <c r="E400" s="155">
        <v>12590</v>
      </c>
      <c r="F400" s="146">
        <f t="shared" si="19"/>
        <v>6403</v>
      </c>
      <c r="G400" s="159">
        <f t="shared" si="18"/>
        <v>4663</v>
      </c>
      <c r="H400" s="155">
        <v>66</v>
      </c>
    </row>
    <row r="401" spans="1:8">
      <c r="A401" s="126">
        <v>417</v>
      </c>
      <c r="B401" s="59"/>
      <c r="C401" s="65">
        <f t="shared" si="20"/>
        <v>32.42</v>
      </c>
      <c r="D401" s="124"/>
      <c r="E401" s="155">
        <v>12590</v>
      </c>
      <c r="F401" s="146">
        <f t="shared" si="19"/>
        <v>6399</v>
      </c>
      <c r="G401" s="159">
        <f t="shared" si="18"/>
        <v>4660</v>
      </c>
      <c r="H401" s="155">
        <v>66</v>
      </c>
    </row>
    <row r="402" spans="1:8">
      <c r="A402" s="126">
        <v>418</v>
      </c>
      <c r="B402" s="59"/>
      <c r="C402" s="65">
        <f t="shared" si="20"/>
        <v>32.44</v>
      </c>
      <c r="D402" s="124"/>
      <c r="E402" s="155">
        <v>12590</v>
      </c>
      <c r="F402" s="146">
        <f t="shared" si="19"/>
        <v>6395</v>
      </c>
      <c r="G402" s="159">
        <f t="shared" si="18"/>
        <v>4657</v>
      </c>
      <c r="H402" s="155">
        <v>66</v>
      </c>
    </row>
    <row r="403" spans="1:8">
      <c r="A403" s="126">
        <v>419</v>
      </c>
      <c r="B403" s="59"/>
      <c r="C403" s="65">
        <f t="shared" si="20"/>
        <v>32.450000000000003</v>
      </c>
      <c r="D403" s="124"/>
      <c r="E403" s="155">
        <v>12590</v>
      </c>
      <c r="F403" s="146">
        <f t="shared" si="19"/>
        <v>6393</v>
      </c>
      <c r="G403" s="159">
        <f t="shared" si="18"/>
        <v>4656</v>
      </c>
      <c r="H403" s="155">
        <v>66</v>
      </c>
    </row>
    <row r="404" spans="1:8">
      <c r="A404" s="126">
        <v>420</v>
      </c>
      <c r="B404" s="59"/>
      <c r="C404" s="65">
        <f t="shared" si="20"/>
        <v>32.47</v>
      </c>
      <c r="D404" s="124"/>
      <c r="E404" s="155">
        <v>12590</v>
      </c>
      <c r="F404" s="146">
        <f t="shared" si="19"/>
        <v>6389</v>
      </c>
      <c r="G404" s="159">
        <f t="shared" si="18"/>
        <v>4653</v>
      </c>
      <c r="H404" s="155">
        <v>66</v>
      </c>
    </row>
    <row r="405" spans="1:8">
      <c r="A405" s="126">
        <v>421</v>
      </c>
      <c r="B405" s="59"/>
      <c r="C405" s="65">
        <f t="shared" si="20"/>
        <v>32.479999999999997</v>
      </c>
      <c r="D405" s="124"/>
      <c r="E405" s="155">
        <v>12590</v>
      </c>
      <c r="F405" s="146">
        <f t="shared" si="19"/>
        <v>6387</v>
      </c>
      <c r="G405" s="159">
        <f t="shared" si="18"/>
        <v>4651</v>
      </c>
      <c r="H405" s="155">
        <v>66</v>
      </c>
    </row>
    <row r="406" spans="1:8">
      <c r="A406" s="126">
        <v>422</v>
      </c>
      <c r="B406" s="59"/>
      <c r="C406" s="65">
        <f t="shared" si="20"/>
        <v>32.5</v>
      </c>
      <c r="D406" s="124"/>
      <c r="E406" s="155">
        <v>12590</v>
      </c>
      <c r="F406" s="146">
        <f t="shared" si="19"/>
        <v>6383</v>
      </c>
      <c r="G406" s="159">
        <f t="shared" si="18"/>
        <v>4649</v>
      </c>
      <c r="H406" s="155">
        <v>66</v>
      </c>
    </row>
    <row r="407" spans="1:8">
      <c r="A407" s="126">
        <v>423</v>
      </c>
      <c r="B407" s="59"/>
      <c r="C407" s="65">
        <f t="shared" si="20"/>
        <v>32.51</v>
      </c>
      <c r="D407" s="124"/>
      <c r="E407" s="155">
        <v>12590</v>
      </c>
      <c r="F407" s="146">
        <f t="shared" si="19"/>
        <v>6381</v>
      </c>
      <c r="G407" s="159">
        <f t="shared" si="18"/>
        <v>4647</v>
      </c>
      <c r="H407" s="155">
        <v>66</v>
      </c>
    </row>
    <row r="408" spans="1:8">
      <c r="A408" s="126">
        <v>424</v>
      </c>
      <c r="B408" s="59"/>
      <c r="C408" s="65">
        <f t="shared" si="20"/>
        <v>32.53</v>
      </c>
      <c r="D408" s="124"/>
      <c r="E408" s="155">
        <v>12590</v>
      </c>
      <c r="F408" s="146">
        <f t="shared" si="19"/>
        <v>6377</v>
      </c>
      <c r="G408" s="159">
        <f t="shared" si="18"/>
        <v>4644</v>
      </c>
      <c r="H408" s="155">
        <v>66</v>
      </c>
    </row>
    <row r="409" spans="1:8">
      <c r="A409" s="126">
        <v>425</v>
      </c>
      <c r="B409" s="59"/>
      <c r="C409" s="65">
        <f t="shared" si="20"/>
        <v>32.54</v>
      </c>
      <c r="D409" s="124"/>
      <c r="E409" s="155">
        <v>12590</v>
      </c>
      <c r="F409" s="146">
        <f t="shared" si="19"/>
        <v>6375</v>
      </c>
      <c r="G409" s="159">
        <f t="shared" si="18"/>
        <v>4643</v>
      </c>
      <c r="H409" s="155">
        <v>66</v>
      </c>
    </row>
    <row r="410" spans="1:8">
      <c r="A410" s="126">
        <v>426</v>
      </c>
      <c r="B410" s="59"/>
      <c r="C410" s="65">
        <f t="shared" si="20"/>
        <v>32.56</v>
      </c>
      <c r="D410" s="124"/>
      <c r="E410" s="155">
        <v>12590</v>
      </c>
      <c r="F410" s="146">
        <f t="shared" si="19"/>
        <v>6371</v>
      </c>
      <c r="G410" s="159">
        <f t="shared" si="18"/>
        <v>4640</v>
      </c>
      <c r="H410" s="155">
        <v>66</v>
      </c>
    </row>
    <row r="411" spans="1:8">
      <c r="A411" s="126">
        <v>427</v>
      </c>
      <c r="B411" s="59"/>
      <c r="C411" s="65">
        <f t="shared" si="20"/>
        <v>32.57</v>
      </c>
      <c r="D411" s="124"/>
      <c r="E411" s="155">
        <v>12590</v>
      </c>
      <c r="F411" s="146">
        <f t="shared" si="19"/>
        <v>6369</v>
      </c>
      <c r="G411" s="159">
        <f t="shared" si="18"/>
        <v>4639</v>
      </c>
      <c r="H411" s="155">
        <v>66</v>
      </c>
    </row>
    <row r="412" spans="1:8">
      <c r="A412" s="126">
        <v>428</v>
      </c>
      <c r="B412" s="59"/>
      <c r="C412" s="65">
        <f t="shared" si="20"/>
        <v>32.590000000000003</v>
      </c>
      <c r="D412" s="124"/>
      <c r="E412" s="155">
        <v>12590</v>
      </c>
      <c r="F412" s="146">
        <f t="shared" si="19"/>
        <v>6366</v>
      </c>
      <c r="G412" s="159">
        <f t="shared" si="18"/>
        <v>4636</v>
      </c>
      <c r="H412" s="155">
        <v>66</v>
      </c>
    </row>
    <row r="413" spans="1:8">
      <c r="A413" s="126">
        <v>429</v>
      </c>
      <c r="B413" s="59"/>
      <c r="C413" s="65">
        <f t="shared" si="20"/>
        <v>32.6</v>
      </c>
      <c r="D413" s="124"/>
      <c r="E413" s="155">
        <v>12590</v>
      </c>
      <c r="F413" s="146">
        <f t="shared" si="19"/>
        <v>6364</v>
      </c>
      <c r="G413" s="159">
        <f t="shared" si="18"/>
        <v>4634</v>
      </c>
      <c r="H413" s="155">
        <v>66</v>
      </c>
    </row>
    <row r="414" spans="1:8">
      <c r="A414" s="126">
        <v>430</v>
      </c>
      <c r="B414" s="59"/>
      <c r="C414" s="65">
        <f t="shared" si="20"/>
        <v>32.619999999999997</v>
      </c>
      <c r="D414" s="124"/>
      <c r="E414" s="155">
        <v>12590</v>
      </c>
      <c r="F414" s="146">
        <f t="shared" si="19"/>
        <v>6360</v>
      </c>
      <c r="G414" s="159">
        <f t="shared" si="18"/>
        <v>4632</v>
      </c>
      <c r="H414" s="155">
        <v>66</v>
      </c>
    </row>
    <row r="415" spans="1:8">
      <c r="A415" s="126">
        <v>431</v>
      </c>
      <c r="B415" s="59"/>
      <c r="C415" s="65">
        <f t="shared" si="20"/>
        <v>32.630000000000003</v>
      </c>
      <c r="D415" s="124"/>
      <c r="E415" s="155">
        <v>12590</v>
      </c>
      <c r="F415" s="146">
        <f t="shared" si="19"/>
        <v>6358</v>
      </c>
      <c r="G415" s="159">
        <f t="shared" si="18"/>
        <v>4630</v>
      </c>
      <c r="H415" s="155">
        <v>66</v>
      </c>
    </row>
    <row r="416" spans="1:8">
      <c r="A416" s="126">
        <v>432</v>
      </c>
      <c r="B416" s="59"/>
      <c r="C416" s="65">
        <f t="shared" si="20"/>
        <v>32.65</v>
      </c>
      <c r="D416" s="124"/>
      <c r="E416" s="155">
        <v>12590</v>
      </c>
      <c r="F416" s="146">
        <f t="shared" si="19"/>
        <v>6354</v>
      </c>
      <c r="G416" s="159">
        <f t="shared" si="18"/>
        <v>4627</v>
      </c>
      <c r="H416" s="155">
        <v>66</v>
      </c>
    </row>
    <row r="417" spans="1:8">
      <c r="A417" s="126">
        <v>433</v>
      </c>
      <c r="B417" s="59"/>
      <c r="C417" s="65">
        <f t="shared" si="20"/>
        <v>32.659999999999997</v>
      </c>
      <c r="D417" s="124"/>
      <c r="E417" s="155">
        <v>12590</v>
      </c>
      <c r="F417" s="146">
        <f t="shared" si="19"/>
        <v>6352</v>
      </c>
      <c r="G417" s="159">
        <f t="shared" si="18"/>
        <v>4626</v>
      </c>
      <c r="H417" s="155">
        <v>66</v>
      </c>
    </row>
    <row r="418" spans="1:8">
      <c r="A418" s="126">
        <v>434</v>
      </c>
      <c r="B418" s="59"/>
      <c r="C418" s="65">
        <f t="shared" si="20"/>
        <v>32.68</v>
      </c>
      <c r="D418" s="124"/>
      <c r="E418" s="155">
        <v>12590</v>
      </c>
      <c r="F418" s="146">
        <f t="shared" si="19"/>
        <v>6348</v>
      </c>
      <c r="G418" s="159">
        <f t="shared" si="18"/>
        <v>4623</v>
      </c>
      <c r="H418" s="155">
        <v>66</v>
      </c>
    </row>
    <row r="419" spans="1:8">
      <c r="A419" s="126">
        <v>435</v>
      </c>
      <c r="B419" s="59"/>
      <c r="C419" s="65">
        <f t="shared" si="20"/>
        <v>32.700000000000003</v>
      </c>
      <c r="D419" s="124"/>
      <c r="E419" s="155">
        <v>12590</v>
      </c>
      <c r="F419" s="146">
        <f t="shared" si="19"/>
        <v>6344</v>
      </c>
      <c r="G419" s="159">
        <f t="shared" si="18"/>
        <v>4620</v>
      </c>
      <c r="H419" s="155">
        <v>66</v>
      </c>
    </row>
    <row r="420" spans="1:8">
      <c r="A420" s="126">
        <v>436</v>
      </c>
      <c r="B420" s="59"/>
      <c r="C420" s="65">
        <f t="shared" si="20"/>
        <v>32.71</v>
      </c>
      <c r="D420" s="124"/>
      <c r="E420" s="155">
        <v>12590</v>
      </c>
      <c r="F420" s="146">
        <f t="shared" si="19"/>
        <v>6342</v>
      </c>
      <c r="G420" s="159">
        <f t="shared" si="18"/>
        <v>4619</v>
      </c>
      <c r="H420" s="155">
        <v>66</v>
      </c>
    </row>
    <row r="421" spans="1:8">
      <c r="A421" s="126">
        <v>437</v>
      </c>
      <c r="B421" s="59"/>
      <c r="C421" s="65">
        <f t="shared" si="20"/>
        <v>32.729999999999997</v>
      </c>
      <c r="D421" s="124"/>
      <c r="E421" s="155">
        <v>12590</v>
      </c>
      <c r="F421" s="146">
        <f t="shared" si="19"/>
        <v>6339</v>
      </c>
      <c r="G421" s="159">
        <f t="shared" si="18"/>
        <v>4616</v>
      </c>
      <c r="H421" s="155">
        <v>66</v>
      </c>
    </row>
    <row r="422" spans="1:8">
      <c r="A422" s="126">
        <v>438</v>
      </c>
      <c r="B422" s="59"/>
      <c r="C422" s="65">
        <f t="shared" si="20"/>
        <v>32.74</v>
      </c>
      <c r="D422" s="124"/>
      <c r="E422" s="155">
        <v>12590</v>
      </c>
      <c r="F422" s="146">
        <f t="shared" si="19"/>
        <v>6337</v>
      </c>
      <c r="G422" s="159">
        <f t="shared" si="18"/>
        <v>4615</v>
      </c>
      <c r="H422" s="155">
        <v>66</v>
      </c>
    </row>
    <row r="423" spans="1:8">
      <c r="A423" s="126">
        <v>439</v>
      </c>
      <c r="B423" s="59"/>
      <c r="C423" s="65">
        <f t="shared" si="20"/>
        <v>32.75</v>
      </c>
      <c r="D423" s="124"/>
      <c r="E423" s="155">
        <v>12590</v>
      </c>
      <c r="F423" s="146">
        <f t="shared" si="19"/>
        <v>6335</v>
      </c>
      <c r="G423" s="159">
        <f t="shared" si="18"/>
        <v>4613</v>
      </c>
      <c r="H423" s="155">
        <v>66</v>
      </c>
    </row>
    <row r="424" spans="1:8">
      <c r="A424" s="126">
        <v>440</v>
      </c>
      <c r="B424" s="59"/>
      <c r="C424" s="65">
        <f t="shared" si="20"/>
        <v>32.770000000000003</v>
      </c>
      <c r="D424" s="124"/>
      <c r="E424" s="155">
        <v>12590</v>
      </c>
      <c r="F424" s="146">
        <f t="shared" si="19"/>
        <v>6331</v>
      </c>
      <c r="G424" s="159">
        <f t="shared" si="18"/>
        <v>4610</v>
      </c>
      <c r="H424" s="155">
        <v>66</v>
      </c>
    </row>
    <row r="425" spans="1:8">
      <c r="A425" s="126">
        <v>441</v>
      </c>
      <c r="B425" s="59"/>
      <c r="C425" s="65">
        <f t="shared" si="20"/>
        <v>32.78</v>
      </c>
      <c r="D425" s="124"/>
      <c r="E425" s="155">
        <v>12590</v>
      </c>
      <c r="F425" s="146">
        <f t="shared" si="19"/>
        <v>6329</v>
      </c>
      <c r="G425" s="159">
        <f t="shared" si="18"/>
        <v>4609</v>
      </c>
      <c r="H425" s="155">
        <v>66</v>
      </c>
    </row>
    <row r="426" spans="1:8">
      <c r="A426" s="126">
        <v>442</v>
      </c>
      <c r="B426" s="59"/>
      <c r="C426" s="65">
        <f t="shared" si="20"/>
        <v>32.799999999999997</v>
      </c>
      <c r="D426" s="124"/>
      <c r="E426" s="155">
        <v>12590</v>
      </c>
      <c r="F426" s="146">
        <f t="shared" si="19"/>
        <v>6325</v>
      </c>
      <c r="G426" s="159">
        <f t="shared" si="18"/>
        <v>4606</v>
      </c>
      <c r="H426" s="155">
        <v>66</v>
      </c>
    </row>
    <row r="427" spans="1:8">
      <c r="A427" s="126">
        <v>443</v>
      </c>
      <c r="B427" s="59"/>
      <c r="C427" s="65">
        <f t="shared" si="20"/>
        <v>32.81</v>
      </c>
      <c r="D427" s="124"/>
      <c r="E427" s="155">
        <v>12590</v>
      </c>
      <c r="F427" s="146">
        <f t="shared" si="19"/>
        <v>6323</v>
      </c>
      <c r="G427" s="159">
        <f t="shared" si="18"/>
        <v>4605</v>
      </c>
      <c r="H427" s="155">
        <v>66</v>
      </c>
    </row>
    <row r="428" spans="1:8" ht="13.5" thickBot="1">
      <c r="A428" s="128">
        <v>444</v>
      </c>
      <c r="B428" s="66"/>
      <c r="C428" s="67">
        <f t="shared" si="20"/>
        <v>32.83</v>
      </c>
      <c r="D428" s="125"/>
      <c r="E428" s="149">
        <v>12590</v>
      </c>
      <c r="F428" s="152">
        <f t="shared" si="19"/>
        <v>6320</v>
      </c>
      <c r="G428" s="161">
        <f t="shared" si="18"/>
        <v>4602</v>
      </c>
      <c r="H428" s="149">
        <v>66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>
    <pageSetUpPr fitToPage="1"/>
  </sheetPr>
  <dimension ref="A1:I234"/>
  <sheetViews>
    <sheetView workbookViewId="0">
      <pane ySplit="12" topLeftCell="A13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>
      <c r="H1" t="s">
        <v>21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262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59</v>
      </c>
      <c r="B7" s="36"/>
      <c r="C7" s="61"/>
      <c r="D7" s="62"/>
      <c r="E7" s="61">
        <v>60</v>
      </c>
      <c r="I7" s="30"/>
    </row>
    <row r="8" spans="1:9" ht="15.75">
      <c r="A8" s="39" t="s">
        <v>60</v>
      </c>
      <c r="B8" s="36"/>
      <c r="C8" s="61"/>
      <c r="D8" s="62"/>
      <c r="E8" s="61" t="s">
        <v>101</v>
      </c>
      <c r="I8" s="30"/>
    </row>
    <row r="9" spans="1:9" ht="15.75">
      <c r="A9" s="39"/>
      <c r="B9" s="36"/>
      <c r="C9" s="61"/>
      <c r="D9" s="62"/>
      <c r="E9" s="61"/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31"/>
      <c r="B11" s="49" t="s">
        <v>197</v>
      </c>
      <c r="C11" s="50"/>
      <c r="D11" s="49" t="s">
        <v>198</v>
      </c>
      <c r="E11" s="50"/>
      <c r="F11" s="51" t="s">
        <v>199</v>
      </c>
      <c r="G11" s="507"/>
      <c r="H11" s="506"/>
    </row>
    <row r="12" spans="1:9" ht="45.75" thickBot="1">
      <c r="A12" s="52" t="s">
        <v>31</v>
      </c>
      <c r="B12" s="53" t="s">
        <v>158</v>
      </c>
      <c r="C12" s="54" t="s">
        <v>159</v>
      </c>
      <c r="D12" s="55" t="s">
        <v>201</v>
      </c>
      <c r="E12" s="56" t="s">
        <v>202</v>
      </c>
      <c r="F12" s="163" t="s">
        <v>199</v>
      </c>
      <c r="G12" s="160" t="s">
        <v>627</v>
      </c>
      <c r="H12" s="164" t="s">
        <v>204</v>
      </c>
    </row>
    <row r="13" spans="1:9">
      <c r="A13" s="126" t="s">
        <v>61</v>
      </c>
      <c r="B13" s="69"/>
      <c r="C13" s="65">
        <v>60</v>
      </c>
      <c r="D13" s="129"/>
      <c r="E13" s="154">
        <v>12590</v>
      </c>
      <c r="F13" s="153">
        <f>ROUND(12*1.3589*(1/C13*E13)+H13,0)</f>
        <v>3488</v>
      </c>
      <c r="G13" s="165">
        <f t="shared" ref="G13:G76" si="0">ROUND(12*(1/C13*E13),0)</f>
        <v>2518</v>
      </c>
      <c r="H13" s="154">
        <v>66</v>
      </c>
    </row>
    <row r="14" spans="1:9">
      <c r="A14" s="126">
        <v>30</v>
      </c>
      <c r="B14" s="59"/>
      <c r="C14" s="65">
        <f t="shared" ref="C14:C77" si="1">ROUND((10.899*LN(A14)+A14/200)*1.667,2)</f>
        <v>62.05</v>
      </c>
      <c r="D14" s="129"/>
      <c r="E14" s="155">
        <v>12590</v>
      </c>
      <c r="F14" s="146">
        <f t="shared" ref="F14:F77" si="2">ROUND(12*1.3589*(1/C14*E14)+H14,0)</f>
        <v>3375</v>
      </c>
      <c r="G14" s="159">
        <f t="shared" si="0"/>
        <v>2435</v>
      </c>
      <c r="H14" s="155">
        <v>66</v>
      </c>
    </row>
    <row r="15" spans="1:9">
      <c r="A15" s="126">
        <v>31</v>
      </c>
      <c r="B15" s="59"/>
      <c r="C15" s="65">
        <f t="shared" si="1"/>
        <v>62.65</v>
      </c>
      <c r="D15" s="129"/>
      <c r="E15" s="155">
        <v>12590</v>
      </c>
      <c r="F15" s="146">
        <f t="shared" si="2"/>
        <v>3343</v>
      </c>
      <c r="G15" s="159">
        <f t="shared" si="0"/>
        <v>2411</v>
      </c>
      <c r="H15" s="155">
        <v>66</v>
      </c>
    </row>
    <row r="16" spans="1:9">
      <c r="A16" s="126">
        <v>32</v>
      </c>
      <c r="B16" s="59"/>
      <c r="C16" s="65">
        <f t="shared" si="1"/>
        <v>63.23</v>
      </c>
      <c r="D16" s="129"/>
      <c r="E16" s="155">
        <v>12590</v>
      </c>
      <c r="F16" s="146">
        <f t="shared" si="2"/>
        <v>3313</v>
      </c>
      <c r="G16" s="159">
        <f t="shared" si="0"/>
        <v>2389</v>
      </c>
      <c r="H16" s="155">
        <v>66</v>
      </c>
    </row>
    <row r="17" spans="1:8">
      <c r="A17" s="126">
        <v>33</v>
      </c>
      <c r="B17" s="59"/>
      <c r="C17" s="65">
        <f t="shared" si="1"/>
        <v>63.8</v>
      </c>
      <c r="D17" s="129"/>
      <c r="E17" s="155">
        <v>12590</v>
      </c>
      <c r="F17" s="146">
        <f t="shared" si="2"/>
        <v>3284</v>
      </c>
      <c r="G17" s="159">
        <f t="shared" si="0"/>
        <v>2368</v>
      </c>
      <c r="H17" s="155">
        <v>66</v>
      </c>
    </row>
    <row r="18" spans="1:8">
      <c r="A18" s="126">
        <v>34</v>
      </c>
      <c r="B18" s="59"/>
      <c r="C18" s="65">
        <f t="shared" si="1"/>
        <v>64.349999999999994</v>
      </c>
      <c r="D18" s="129"/>
      <c r="E18" s="155">
        <v>12590</v>
      </c>
      <c r="F18" s="146">
        <f t="shared" si="2"/>
        <v>3256</v>
      </c>
      <c r="G18" s="159">
        <f t="shared" si="0"/>
        <v>2348</v>
      </c>
      <c r="H18" s="155">
        <v>66</v>
      </c>
    </row>
    <row r="19" spans="1:8">
      <c r="A19" s="126">
        <v>35</v>
      </c>
      <c r="B19" s="59"/>
      <c r="C19" s="65">
        <f t="shared" si="1"/>
        <v>64.89</v>
      </c>
      <c r="D19" s="129"/>
      <c r="E19" s="155">
        <v>12590</v>
      </c>
      <c r="F19" s="146">
        <f t="shared" si="2"/>
        <v>3230</v>
      </c>
      <c r="G19" s="159">
        <f t="shared" si="0"/>
        <v>2328</v>
      </c>
      <c r="H19" s="155">
        <v>66</v>
      </c>
    </row>
    <row r="20" spans="1:8">
      <c r="A20" s="126">
        <v>36</v>
      </c>
      <c r="B20" s="59"/>
      <c r="C20" s="65">
        <f t="shared" si="1"/>
        <v>65.41</v>
      </c>
      <c r="D20" s="129"/>
      <c r="E20" s="155">
        <v>12590</v>
      </c>
      <c r="F20" s="146">
        <f t="shared" si="2"/>
        <v>3205</v>
      </c>
      <c r="G20" s="159">
        <f t="shared" si="0"/>
        <v>2310</v>
      </c>
      <c r="H20" s="155">
        <v>66</v>
      </c>
    </row>
    <row r="21" spans="1:8">
      <c r="A21" s="126">
        <v>37</v>
      </c>
      <c r="B21" s="59"/>
      <c r="C21" s="65">
        <f t="shared" si="1"/>
        <v>65.91</v>
      </c>
      <c r="D21" s="129"/>
      <c r="E21" s="155">
        <v>12590</v>
      </c>
      <c r="F21" s="146">
        <f t="shared" si="2"/>
        <v>3181</v>
      </c>
      <c r="G21" s="159">
        <f t="shared" si="0"/>
        <v>2292</v>
      </c>
      <c r="H21" s="155">
        <v>66</v>
      </c>
    </row>
    <row r="22" spans="1:8">
      <c r="A22" s="126">
        <v>38</v>
      </c>
      <c r="B22" s="59"/>
      <c r="C22" s="65">
        <f t="shared" si="1"/>
        <v>66.41</v>
      </c>
      <c r="D22" s="129"/>
      <c r="E22" s="155">
        <v>12590</v>
      </c>
      <c r="F22" s="146">
        <f t="shared" si="2"/>
        <v>3157</v>
      </c>
      <c r="G22" s="159">
        <f t="shared" si="0"/>
        <v>2275</v>
      </c>
      <c r="H22" s="155">
        <v>66</v>
      </c>
    </row>
    <row r="23" spans="1:8">
      <c r="A23" s="126">
        <v>39</v>
      </c>
      <c r="B23" s="59"/>
      <c r="C23" s="65">
        <f t="shared" si="1"/>
        <v>66.89</v>
      </c>
      <c r="D23" s="129"/>
      <c r="E23" s="155">
        <v>12590</v>
      </c>
      <c r="F23" s="146">
        <f t="shared" si="2"/>
        <v>3135</v>
      </c>
      <c r="G23" s="159">
        <f t="shared" si="0"/>
        <v>2259</v>
      </c>
      <c r="H23" s="155">
        <v>66</v>
      </c>
    </row>
    <row r="24" spans="1:8">
      <c r="A24" s="126">
        <v>40</v>
      </c>
      <c r="B24" s="59"/>
      <c r="C24" s="65">
        <f t="shared" si="1"/>
        <v>67.36</v>
      </c>
      <c r="D24" s="129"/>
      <c r="E24" s="155">
        <v>12590</v>
      </c>
      <c r="F24" s="146">
        <f t="shared" si="2"/>
        <v>3114</v>
      </c>
      <c r="G24" s="159">
        <f t="shared" si="0"/>
        <v>2243</v>
      </c>
      <c r="H24" s="155">
        <v>66</v>
      </c>
    </row>
    <row r="25" spans="1:8">
      <c r="A25" s="126">
        <v>41</v>
      </c>
      <c r="B25" s="59"/>
      <c r="C25" s="65">
        <f t="shared" si="1"/>
        <v>67.81</v>
      </c>
      <c r="D25" s="129"/>
      <c r="E25" s="155">
        <v>12590</v>
      </c>
      <c r="F25" s="146">
        <f t="shared" si="2"/>
        <v>3094</v>
      </c>
      <c r="G25" s="159">
        <f t="shared" si="0"/>
        <v>2228</v>
      </c>
      <c r="H25" s="155">
        <v>66</v>
      </c>
    </row>
    <row r="26" spans="1:8">
      <c r="A26" s="126">
        <v>42</v>
      </c>
      <c r="B26" s="59"/>
      <c r="C26" s="65">
        <f t="shared" si="1"/>
        <v>68.260000000000005</v>
      </c>
      <c r="D26" s="129"/>
      <c r="E26" s="155">
        <v>12590</v>
      </c>
      <c r="F26" s="146">
        <f t="shared" si="2"/>
        <v>3074</v>
      </c>
      <c r="G26" s="159">
        <f t="shared" si="0"/>
        <v>2213</v>
      </c>
      <c r="H26" s="155">
        <v>66</v>
      </c>
    </row>
    <row r="27" spans="1:8">
      <c r="A27" s="126">
        <v>43</v>
      </c>
      <c r="B27" s="59"/>
      <c r="C27" s="65">
        <f t="shared" si="1"/>
        <v>68.69</v>
      </c>
      <c r="D27" s="129"/>
      <c r="E27" s="155">
        <v>12590</v>
      </c>
      <c r="F27" s="146">
        <f t="shared" si="2"/>
        <v>3055</v>
      </c>
      <c r="G27" s="159">
        <f t="shared" si="0"/>
        <v>2199</v>
      </c>
      <c r="H27" s="155">
        <v>66</v>
      </c>
    </row>
    <row r="28" spans="1:8">
      <c r="A28" s="126">
        <v>44</v>
      </c>
      <c r="B28" s="59"/>
      <c r="C28" s="65">
        <f t="shared" si="1"/>
        <v>69.12</v>
      </c>
      <c r="D28" s="129"/>
      <c r="E28" s="155">
        <v>12590</v>
      </c>
      <c r="F28" s="146">
        <f t="shared" si="2"/>
        <v>3036</v>
      </c>
      <c r="G28" s="159">
        <f t="shared" si="0"/>
        <v>2186</v>
      </c>
      <c r="H28" s="155">
        <v>66</v>
      </c>
    </row>
    <row r="29" spans="1:8">
      <c r="A29" s="126">
        <v>45</v>
      </c>
      <c r="B29" s="59"/>
      <c r="C29" s="65">
        <f t="shared" si="1"/>
        <v>69.540000000000006</v>
      </c>
      <c r="D29" s="129"/>
      <c r="E29" s="155">
        <v>12590</v>
      </c>
      <c r="F29" s="146">
        <f t="shared" si="2"/>
        <v>3018</v>
      </c>
      <c r="G29" s="159">
        <f t="shared" si="0"/>
        <v>2173</v>
      </c>
      <c r="H29" s="155">
        <v>66</v>
      </c>
    </row>
    <row r="30" spans="1:8">
      <c r="A30" s="126">
        <v>46</v>
      </c>
      <c r="B30" s="59"/>
      <c r="C30" s="65">
        <f t="shared" si="1"/>
        <v>69.94</v>
      </c>
      <c r="D30" s="129"/>
      <c r="E30" s="155">
        <v>12590</v>
      </c>
      <c r="F30" s="146">
        <f t="shared" si="2"/>
        <v>3001</v>
      </c>
      <c r="G30" s="159">
        <f t="shared" si="0"/>
        <v>2160</v>
      </c>
      <c r="H30" s="155">
        <v>66</v>
      </c>
    </row>
    <row r="31" spans="1:8">
      <c r="A31" s="126">
        <v>47</v>
      </c>
      <c r="B31" s="59"/>
      <c r="C31" s="65">
        <f t="shared" si="1"/>
        <v>70.34</v>
      </c>
      <c r="D31" s="129"/>
      <c r="E31" s="155">
        <v>12590</v>
      </c>
      <c r="F31" s="146">
        <f t="shared" si="2"/>
        <v>2985</v>
      </c>
      <c r="G31" s="159">
        <f t="shared" si="0"/>
        <v>2148</v>
      </c>
      <c r="H31" s="155">
        <v>66</v>
      </c>
    </row>
    <row r="32" spans="1:8">
      <c r="A32" s="126">
        <v>48</v>
      </c>
      <c r="B32" s="59"/>
      <c r="C32" s="65">
        <f t="shared" si="1"/>
        <v>70.73</v>
      </c>
      <c r="D32" s="129"/>
      <c r="E32" s="155">
        <v>12590</v>
      </c>
      <c r="F32" s="146">
        <f t="shared" si="2"/>
        <v>2969</v>
      </c>
      <c r="G32" s="159">
        <f t="shared" si="0"/>
        <v>2136</v>
      </c>
      <c r="H32" s="155">
        <v>66</v>
      </c>
    </row>
    <row r="33" spans="1:8">
      <c r="A33" s="126">
        <v>49</v>
      </c>
      <c r="B33" s="59"/>
      <c r="C33" s="65">
        <f t="shared" si="1"/>
        <v>71.12</v>
      </c>
      <c r="D33" s="129"/>
      <c r="E33" s="155">
        <v>12590</v>
      </c>
      <c r="F33" s="146">
        <f t="shared" si="2"/>
        <v>2953</v>
      </c>
      <c r="G33" s="159">
        <f t="shared" si="0"/>
        <v>2124</v>
      </c>
      <c r="H33" s="155">
        <v>66</v>
      </c>
    </row>
    <row r="34" spans="1:8">
      <c r="A34" s="126">
        <v>50</v>
      </c>
      <c r="B34" s="59"/>
      <c r="C34" s="65">
        <f t="shared" si="1"/>
        <v>71.489999999999995</v>
      </c>
      <c r="D34" s="129"/>
      <c r="E34" s="155">
        <v>12590</v>
      </c>
      <c r="F34" s="146">
        <f t="shared" si="2"/>
        <v>2938</v>
      </c>
      <c r="G34" s="159">
        <f t="shared" si="0"/>
        <v>2113</v>
      </c>
      <c r="H34" s="155">
        <v>66</v>
      </c>
    </row>
    <row r="35" spans="1:8">
      <c r="A35" s="126">
        <v>51</v>
      </c>
      <c r="B35" s="59"/>
      <c r="C35" s="65">
        <f t="shared" si="1"/>
        <v>71.86</v>
      </c>
      <c r="D35" s="129"/>
      <c r="E35" s="155">
        <v>12590</v>
      </c>
      <c r="F35" s="146">
        <f t="shared" si="2"/>
        <v>2923</v>
      </c>
      <c r="G35" s="159">
        <f t="shared" si="0"/>
        <v>2102</v>
      </c>
      <c r="H35" s="155">
        <v>66</v>
      </c>
    </row>
    <row r="36" spans="1:8">
      <c r="A36" s="126">
        <v>52</v>
      </c>
      <c r="B36" s="59"/>
      <c r="C36" s="65">
        <f t="shared" si="1"/>
        <v>72.22</v>
      </c>
      <c r="D36" s="129"/>
      <c r="E36" s="155">
        <v>12590</v>
      </c>
      <c r="F36" s="146">
        <f t="shared" si="2"/>
        <v>2909</v>
      </c>
      <c r="G36" s="159">
        <f t="shared" si="0"/>
        <v>2092</v>
      </c>
      <c r="H36" s="155">
        <v>66</v>
      </c>
    </row>
    <row r="37" spans="1:8">
      <c r="A37" s="126">
        <v>53</v>
      </c>
      <c r="B37" s="59"/>
      <c r="C37" s="65">
        <f t="shared" si="1"/>
        <v>72.58</v>
      </c>
      <c r="D37" s="129"/>
      <c r="E37" s="155">
        <v>12590</v>
      </c>
      <c r="F37" s="146">
        <f t="shared" si="2"/>
        <v>2895</v>
      </c>
      <c r="G37" s="159">
        <f t="shared" si="0"/>
        <v>2082</v>
      </c>
      <c r="H37" s="155">
        <v>66</v>
      </c>
    </row>
    <row r="38" spans="1:8">
      <c r="A38" s="126">
        <v>54</v>
      </c>
      <c r="B38" s="59"/>
      <c r="C38" s="65">
        <f t="shared" si="1"/>
        <v>72.92</v>
      </c>
      <c r="D38" s="129"/>
      <c r="E38" s="155">
        <v>12590</v>
      </c>
      <c r="F38" s="146">
        <f t="shared" si="2"/>
        <v>2881</v>
      </c>
      <c r="G38" s="159">
        <f t="shared" si="0"/>
        <v>2072</v>
      </c>
      <c r="H38" s="155">
        <v>66</v>
      </c>
    </row>
    <row r="39" spans="1:8">
      <c r="A39" s="126">
        <v>55</v>
      </c>
      <c r="B39" s="59"/>
      <c r="C39" s="65">
        <f t="shared" si="1"/>
        <v>73.27</v>
      </c>
      <c r="D39" s="129"/>
      <c r="E39" s="155">
        <v>12590</v>
      </c>
      <c r="F39" s="146">
        <f t="shared" si="2"/>
        <v>2868</v>
      </c>
      <c r="G39" s="159">
        <f t="shared" si="0"/>
        <v>2062</v>
      </c>
      <c r="H39" s="155">
        <v>66</v>
      </c>
    </row>
    <row r="40" spans="1:8">
      <c r="A40" s="126">
        <v>56</v>
      </c>
      <c r="B40" s="59"/>
      <c r="C40" s="65">
        <f t="shared" si="1"/>
        <v>73.599999999999994</v>
      </c>
      <c r="D40" s="129"/>
      <c r="E40" s="155">
        <v>12590</v>
      </c>
      <c r="F40" s="146">
        <f t="shared" si="2"/>
        <v>2855</v>
      </c>
      <c r="G40" s="159">
        <f t="shared" si="0"/>
        <v>2053</v>
      </c>
      <c r="H40" s="155">
        <v>66</v>
      </c>
    </row>
    <row r="41" spans="1:8">
      <c r="A41" s="126">
        <v>57</v>
      </c>
      <c r="B41" s="59"/>
      <c r="C41" s="65">
        <f t="shared" si="1"/>
        <v>73.930000000000007</v>
      </c>
      <c r="D41" s="129"/>
      <c r="E41" s="155">
        <v>12590</v>
      </c>
      <c r="F41" s="146">
        <f t="shared" si="2"/>
        <v>2843</v>
      </c>
      <c r="G41" s="159">
        <f t="shared" si="0"/>
        <v>2044</v>
      </c>
      <c r="H41" s="155">
        <v>66</v>
      </c>
    </row>
    <row r="42" spans="1:8">
      <c r="A42" s="126">
        <v>58</v>
      </c>
      <c r="B42" s="59"/>
      <c r="C42" s="65">
        <f t="shared" si="1"/>
        <v>74.260000000000005</v>
      </c>
      <c r="D42" s="129"/>
      <c r="E42" s="155">
        <v>12590</v>
      </c>
      <c r="F42" s="146">
        <f t="shared" si="2"/>
        <v>2831</v>
      </c>
      <c r="G42" s="159">
        <f t="shared" si="0"/>
        <v>2034</v>
      </c>
      <c r="H42" s="155">
        <v>66</v>
      </c>
    </row>
    <row r="43" spans="1:8">
      <c r="A43" s="126">
        <v>59</v>
      </c>
      <c r="B43" s="59"/>
      <c r="C43" s="65">
        <f t="shared" si="1"/>
        <v>74.58</v>
      </c>
      <c r="D43" s="129"/>
      <c r="E43" s="155">
        <v>12590</v>
      </c>
      <c r="F43" s="146">
        <f t="shared" si="2"/>
        <v>2819</v>
      </c>
      <c r="G43" s="159">
        <f t="shared" si="0"/>
        <v>2026</v>
      </c>
      <c r="H43" s="155">
        <v>66</v>
      </c>
    </row>
    <row r="44" spans="1:8">
      <c r="A44" s="126">
        <v>60</v>
      </c>
      <c r="B44" s="59"/>
      <c r="C44" s="65">
        <f t="shared" si="1"/>
        <v>74.89</v>
      </c>
      <c r="D44" s="129"/>
      <c r="E44" s="155">
        <v>12590</v>
      </c>
      <c r="F44" s="146">
        <f t="shared" si="2"/>
        <v>2807</v>
      </c>
      <c r="G44" s="159">
        <f t="shared" si="0"/>
        <v>2017</v>
      </c>
      <c r="H44" s="155">
        <v>66</v>
      </c>
    </row>
    <row r="45" spans="1:8">
      <c r="A45" s="126">
        <v>61</v>
      </c>
      <c r="B45" s="59"/>
      <c r="C45" s="65">
        <f t="shared" si="1"/>
        <v>75.2</v>
      </c>
      <c r="D45" s="129"/>
      <c r="E45" s="155">
        <v>12590</v>
      </c>
      <c r="F45" s="146">
        <f t="shared" si="2"/>
        <v>2796</v>
      </c>
      <c r="G45" s="159">
        <f t="shared" si="0"/>
        <v>2009</v>
      </c>
      <c r="H45" s="155">
        <v>66</v>
      </c>
    </row>
    <row r="46" spans="1:8">
      <c r="A46" s="126">
        <v>62</v>
      </c>
      <c r="B46" s="59"/>
      <c r="C46" s="65">
        <f t="shared" si="1"/>
        <v>75.5</v>
      </c>
      <c r="D46" s="129"/>
      <c r="E46" s="155">
        <v>12590</v>
      </c>
      <c r="F46" s="146">
        <f t="shared" si="2"/>
        <v>2785</v>
      </c>
      <c r="G46" s="159">
        <f t="shared" si="0"/>
        <v>2001</v>
      </c>
      <c r="H46" s="155">
        <v>66</v>
      </c>
    </row>
    <row r="47" spans="1:8">
      <c r="A47" s="126">
        <v>63</v>
      </c>
      <c r="B47" s="59"/>
      <c r="C47" s="65">
        <f t="shared" si="1"/>
        <v>75.8</v>
      </c>
      <c r="D47" s="129"/>
      <c r="E47" s="155">
        <v>12590</v>
      </c>
      <c r="F47" s="146">
        <f t="shared" si="2"/>
        <v>2774</v>
      </c>
      <c r="G47" s="159">
        <f t="shared" si="0"/>
        <v>1993</v>
      </c>
      <c r="H47" s="155">
        <v>66</v>
      </c>
    </row>
    <row r="48" spans="1:8">
      <c r="A48" s="126">
        <v>64</v>
      </c>
      <c r="B48" s="59"/>
      <c r="C48" s="65">
        <f t="shared" si="1"/>
        <v>76.09</v>
      </c>
      <c r="D48" s="129"/>
      <c r="E48" s="155">
        <v>12590</v>
      </c>
      <c r="F48" s="146">
        <f t="shared" si="2"/>
        <v>2764</v>
      </c>
      <c r="G48" s="159">
        <f t="shared" si="0"/>
        <v>1986</v>
      </c>
      <c r="H48" s="155">
        <v>66</v>
      </c>
    </row>
    <row r="49" spans="1:8">
      <c r="A49" s="126">
        <v>65</v>
      </c>
      <c r="B49" s="59"/>
      <c r="C49" s="65">
        <f t="shared" si="1"/>
        <v>76.38</v>
      </c>
      <c r="D49" s="129"/>
      <c r="E49" s="155">
        <v>12590</v>
      </c>
      <c r="F49" s="146">
        <f t="shared" si="2"/>
        <v>2754</v>
      </c>
      <c r="G49" s="159">
        <f t="shared" si="0"/>
        <v>1978</v>
      </c>
      <c r="H49" s="155">
        <v>66</v>
      </c>
    </row>
    <row r="50" spans="1:8">
      <c r="A50" s="126">
        <v>66</v>
      </c>
      <c r="B50" s="59"/>
      <c r="C50" s="65">
        <f t="shared" si="1"/>
        <v>76.67</v>
      </c>
      <c r="D50" s="129"/>
      <c r="E50" s="155">
        <v>12590</v>
      </c>
      <c r="F50" s="146">
        <f t="shared" si="2"/>
        <v>2744</v>
      </c>
      <c r="G50" s="159">
        <f t="shared" si="0"/>
        <v>1971</v>
      </c>
      <c r="H50" s="155">
        <v>66</v>
      </c>
    </row>
    <row r="51" spans="1:8">
      <c r="A51" s="126">
        <v>67</v>
      </c>
      <c r="B51" s="59"/>
      <c r="C51" s="65">
        <f t="shared" si="1"/>
        <v>76.95</v>
      </c>
      <c r="D51" s="129"/>
      <c r="E51" s="155">
        <v>12590</v>
      </c>
      <c r="F51" s="146">
        <f t="shared" si="2"/>
        <v>2734</v>
      </c>
      <c r="G51" s="159">
        <f t="shared" si="0"/>
        <v>1963</v>
      </c>
      <c r="H51" s="155">
        <v>66</v>
      </c>
    </row>
    <row r="52" spans="1:8">
      <c r="A52" s="126">
        <v>68</v>
      </c>
      <c r="B52" s="59"/>
      <c r="C52" s="65">
        <f t="shared" si="1"/>
        <v>77.23</v>
      </c>
      <c r="D52" s="129"/>
      <c r="E52" s="155">
        <v>12590</v>
      </c>
      <c r="F52" s="146">
        <f t="shared" si="2"/>
        <v>2724</v>
      </c>
      <c r="G52" s="159">
        <f t="shared" si="0"/>
        <v>1956</v>
      </c>
      <c r="H52" s="155">
        <v>66</v>
      </c>
    </row>
    <row r="53" spans="1:8">
      <c r="A53" s="126">
        <v>69</v>
      </c>
      <c r="B53" s="59"/>
      <c r="C53" s="65">
        <f t="shared" si="1"/>
        <v>77.5</v>
      </c>
      <c r="D53" s="129"/>
      <c r="E53" s="155">
        <v>12590</v>
      </c>
      <c r="F53" s="146">
        <f t="shared" si="2"/>
        <v>2715</v>
      </c>
      <c r="G53" s="159">
        <f t="shared" si="0"/>
        <v>1949</v>
      </c>
      <c r="H53" s="155">
        <v>66</v>
      </c>
    </row>
    <row r="54" spans="1:8">
      <c r="A54" s="126">
        <v>70</v>
      </c>
      <c r="B54" s="59"/>
      <c r="C54" s="65">
        <f t="shared" si="1"/>
        <v>77.77</v>
      </c>
      <c r="D54" s="129"/>
      <c r="E54" s="155">
        <v>12590</v>
      </c>
      <c r="F54" s="146">
        <f t="shared" si="2"/>
        <v>2706</v>
      </c>
      <c r="G54" s="159">
        <f t="shared" si="0"/>
        <v>1943</v>
      </c>
      <c r="H54" s="155">
        <v>66</v>
      </c>
    </row>
    <row r="55" spans="1:8">
      <c r="A55" s="126">
        <v>71</v>
      </c>
      <c r="B55" s="59"/>
      <c r="C55" s="65">
        <f t="shared" si="1"/>
        <v>78.040000000000006</v>
      </c>
      <c r="D55" s="129"/>
      <c r="E55" s="155">
        <v>12590</v>
      </c>
      <c r="F55" s="146">
        <f t="shared" si="2"/>
        <v>2697</v>
      </c>
      <c r="G55" s="159">
        <f t="shared" si="0"/>
        <v>1936</v>
      </c>
      <c r="H55" s="155">
        <v>66</v>
      </c>
    </row>
    <row r="56" spans="1:8">
      <c r="A56" s="126">
        <v>72</v>
      </c>
      <c r="B56" s="59"/>
      <c r="C56" s="65">
        <f t="shared" si="1"/>
        <v>78.3</v>
      </c>
      <c r="D56" s="129"/>
      <c r="E56" s="155">
        <v>12590</v>
      </c>
      <c r="F56" s="146">
        <f t="shared" si="2"/>
        <v>2688</v>
      </c>
      <c r="G56" s="159">
        <f t="shared" si="0"/>
        <v>1930</v>
      </c>
      <c r="H56" s="155">
        <v>66</v>
      </c>
    </row>
    <row r="57" spans="1:8">
      <c r="A57" s="126">
        <v>73</v>
      </c>
      <c r="B57" s="59"/>
      <c r="C57" s="65">
        <f t="shared" si="1"/>
        <v>78.56</v>
      </c>
      <c r="D57" s="129"/>
      <c r="E57" s="155">
        <v>12590</v>
      </c>
      <c r="F57" s="146">
        <f t="shared" si="2"/>
        <v>2679</v>
      </c>
      <c r="G57" s="159">
        <f t="shared" si="0"/>
        <v>1923</v>
      </c>
      <c r="H57" s="155">
        <v>66</v>
      </c>
    </row>
    <row r="58" spans="1:8">
      <c r="A58" s="126">
        <v>74</v>
      </c>
      <c r="B58" s="59"/>
      <c r="C58" s="65">
        <f t="shared" si="1"/>
        <v>78.819999999999993</v>
      </c>
      <c r="D58" s="129"/>
      <c r="E58" s="155">
        <v>12590</v>
      </c>
      <c r="F58" s="146">
        <f t="shared" si="2"/>
        <v>2671</v>
      </c>
      <c r="G58" s="159">
        <f t="shared" si="0"/>
        <v>1917</v>
      </c>
      <c r="H58" s="155">
        <v>66</v>
      </c>
    </row>
    <row r="59" spans="1:8">
      <c r="A59" s="126">
        <v>75</v>
      </c>
      <c r="B59" s="59"/>
      <c r="C59" s="65">
        <f t="shared" si="1"/>
        <v>79.069999999999993</v>
      </c>
      <c r="D59" s="129"/>
      <c r="E59" s="155">
        <v>12590</v>
      </c>
      <c r="F59" s="146">
        <f t="shared" si="2"/>
        <v>2662</v>
      </c>
      <c r="G59" s="159">
        <f t="shared" si="0"/>
        <v>1911</v>
      </c>
      <c r="H59" s="155">
        <v>66</v>
      </c>
    </row>
    <row r="60" spans="1:8">
      <c r="A60" s="126">
        <v>76</v>
      </c>
      <c r="B60" s="59"/>
      <c r="C60" s="65">
        <f t="shared" si="1"/>
        <v>79.319999999999993</v>
      </c>
      <c r="D60" s="129"/>
      <c r="E60" s="155">
        <v>12590</v>
      </c>
      <c r="F60" s="146">
        <f t="shared" si="2"/>
        <v>2654</v>
      </c>
      <c r="G60" s="159">
        <f t="shared" si="0"/>
        <v>1905</v>
      </c>
      <c r="H60" s="155">
        <v>66</v>
      </c>
    </row>
    <row r="61" spans="1:8">
      <c r="A61" s="126">
        <v>77</v>
      </c>
      <c r="B61" s="59"/>
      <c r="C61" s="65">
        <f t="shared" si="1"/>
        <v>79.56</v>
      </c>
      <c r="D61" s="129"/>
      <c r="E61" s="155">
        <v>12590</v>
      </c>
      <c r="F61" s="146">
        <f t="shared" si="2"/>
        <v>2646</v>
      </c>
      <c r="G61" s="159">
        <f t="shared" si="0"/>
        <v>1899</v>
      </c>
      <c r="H61" s="155">
        <v>66</v>
      </c>
    </row>
    <row r="62" spans="1:8">
      <c r="A62" s="126">
        <v>78</v>
      </c>
      <c r="B62" s="59"/>
      <c r="C62" s="65">
        <f t="shared" si="1"/>
        <v>79.81</v>
      </c>
      <c r="D62" s="129"/>
      <c r="E62" s="155">
        <v>12590</v>
      </c>
      <c r="F62" s="146">
        <f t="shared" si="2"/>
        <v>2638</v>
      </c>
      <c r="G62" s="159">
        <f t="shared" si="0"/>
        <v>1893</v>
      </c>
      <c r="H62" s="155">
        <v>66</v>
      </c>
    </row>
    <row r="63" spans="1:8">
      <c r="A63" s="126">
        <v>79</v>
      </c>
      <c r="B63" s="59"/>
      <c r="C63" s="65">
        <f t="shared" si="1"/>
        <v>80.05</v>
      </c>
      <c r="D63" s="129"/>
      <c r="E63" s="155">
        <v>12590</v>
      </c>
      <c r="F63" s="146">
        <f t="shared" si="2"/>
        <v>2631</v>
      </c>
      <c r="G63" s="159">
        <f t="shared" si="0"/>
        <v>1887</v>
      </c>
      <c r="H63" s="155">
        <v>66</v>
      </c>
    </row>
    <row r="64" spans="1:8">
      <c r="A64" s="126">
        <v>80</v>
      </c>
      <c r="B64" s="59"/>
      <c r="C64" s="65">
        <f t="shared" si="1"/>
        <v>80.28</v>
      </c>
      <c r="D64" s="129"/>
      <c r="E64" s="155">
        <v>12590</v>
      </c>
      <c r="F64" s="146">
        <f t="shared" si="2"/>
        <v>2623</v>
      </c>
      <c r="G64" s="159">
        <f t="shared" si="0"/>
        <v>1882</v>
      </c>
      <c r="H64" s="155">
        <v>66</v>
      </c>
    </row>
    <row r="65" spans="1:8">
      <c r="A65" s="126">
        <v>81</v>
      </c>
      <c r="B65" s="59"/>
      <c r="C65" s="65">
        <f t="shared" si="1"/>
        <v>80.52</v>
      </c>
      <c r="D65" s="129"/>
      <c r="E65" s="155">
        <v>12590</v>
      </c>
      <c r="F65" s="146">
        <f t="shared" si="2"/>
        <v>2616</v>
      </c>
      <c r="G65" s="159">
        <f t="shared" si="0"/>
        <v>1876</v>
      </c>
      <c r="H65" s="155">
        <v>66</v>
      </c>
    </row>
    <row r="66" spans="1:8">
      <c r="A66" s="126">
        <v>82</v>
      </c>
      <c r="B66" s="59"/>
      <c r="C66" s="65">
        <f t="shared" si="1"/>
        <v>80.75</v>
      </c>
      <c r="D66" s="129"/>
      <c r="E66" s="155">
        <v>12590</v>
      </c>
      <c r="F66" s="146">
        <f t="shared" si="2"/>
        <v>2608</v>
      </c>
      <c r="G66" s="159">
        <f t="shared" si="0"/>
        <v>1871</v>
      </c>
      <c r="H66" s="155">
        <v>66</v>
      </c>
    </row>
    <row r="67" spans="1:8">
      <c r="A67" s="126">
        <v>83</v>
      </c>
      <c r="B67" s="59"/>
      <c r="C67" s="65">
        <f t="shared" si="1"/>
        <v>80.98</v>
      </c>
      <c r="D67" s="129"/>
      <c r="E67" s="155">
        <v>12590</v>
      </c>
      <c r="F67" s="146">
        <f t="shared" si="2"/>
        <v>2601</v>
      </c>
      <c r="G67" s="159">
        <f t="shared" si="0"/>
        <v>1866</v>
      </c>
      <c r="H67" s="155">
        <v>66</v>
      </c>
    </row>
    <row r="68" spans="1:8">
      <c r="A68" s="126">
        <v>84</v>
      </c>
      <c r="B68" s="59"/>
      <c r="C68" s="65">
        <f t="shared" si="1"/>
        <v>81.2</v>
      </c>
      <c r="D68" s="129"/>
      <c r="E68" s="155">
        <v>12590</v>
      </c>
      <c r="F68" s="146">
        <f t="shared" si="2"/>
        <v>2594</v>
      </c>
      <c r="G68" s="159">
        <f t="shared" si="0"/>
        <v>1861</v>
      </c>
      <c r="H68" s="155">
        <v>66</v>
      </c>
    </row>
    <row r="69" spans="1:8">
      <c r="A69" s="126">
        <v>85</v>
      </c>
      <c r="B69" s="59"/>
      <c r="C69" s="65">
        <f t="shared" si="1"/>
        <v>81.430000000000007</v>
      </c>
      <c r="D69" s="129"/>
      <c r="E69" s="155">
        <v>12590</v>
      </c>
      <c r="F69" s="146">
        <f t="shared" si="2"/>
        <v>2587</v>
      </c>
      <c r="G69" s="159">
        <f t="shared" si="0"/>
        <v>1855</v>
      </c>
      <c r="H69" s="155">
        <v>66</v>
      </c>
    </row>
    <row r="70" spans="1:8">
      <c r="A70" s="126">
        <v>86</v>
      </c>
      <c r="B70" s="59"/>
      <c r="C70" s="65">
        <f t="shared" si="1"/>
        <v>81.650000000000006</v>
      </c>
      <c r="D70" s="129"/>
      <c r="E70" s="155">
        <v>12590</v>
      </c>
      <c r="F70" s="146">
        <f t="shared" si="2"/>
        <v>2580</v>
      </c>
      <c r="G70" s="159">
        <f t="shared" si="0"/>
        <v>1850</v>
      </c>
      <c r="H70" s="155">
        <v>66</v>
      </c>
    </row>
    <row r="71" spans="1:8">
      <c r="A71" s="126">
        <v>87</v>
      </c>
      <c r="B71" s="59"/>
      <c r="C71" s="65">
        <f t="shared" si="1"/>
        <v>81.86</v>
      </c>
      <c r="D71" s="129"/>
      <c r="E71" s="155">
        <v>12590</v>
      </c>
      <c r="F71" s="146">
        <f t="shared" si="2"/>
        <v>2574</v>
      </c>
      <c r="G71" s="159">
        <f t="shared" si="0"/>
        <v>1846</v>
      </c>
      <c r="H71" s="155">
        <v>66</v>
      </c>
    </row>
    <row r="72" spans="1:8">
      <c r="A72" s="126">
        <v>88</v>
      </c>
      <c r="B72" s="59"/>
      <c r="C72" s="65">
        <f t="shared" si="1"/>
        <v>82.08</v>
      </c>
      <c r="D72" s="129"/>
      <c r="E72" s="155">
        <v>12590</v>
      </c>
      <c r="F72" s="146">
        <f t="shared" si="2"/>
        <v>2567</v>
      </c>
      <c r="G72" s="159">
        <f t="shared" si="0"/>
        <v>1841</v>
      </c>
      <c r="H72" s="155">
        <v>66</v>
      </c>
    </row>
    <row r="73" spans="1:8">
      <c r="A73" s="126">
        <v>89</v>
      </c>
      <c r="B73" s="59"/>
      <c r="C73" s="65">
        <f t="shared" si="1"/>
        <v>82.29</v>
      </c>
      <c r="D73" s="129"/>
      <c r="E73" s="155">
        <v>12590</v>
      </c>
      <c r="F73" s="146">
        <f t="shared" si="2"/>
        <v>2561</v>
      </c>
      <c r="G73" s="159">
        <f t="shared" si="0"/>
        <v>1836</v>
      </c>
      <c r="H73" s="155">
        <v>66</v>
      </c>
    </row>
    <row r="74" spans="1:8">
      <c r="A74" s="126">
        <v>90</v>
      </c>
      <c r="B74" s="59"/>
      <c r="C74" s="65">
        <f t="shared" si="1"/>
        <v>82.51</v>
      </c>
      <c r="D74" s="129"/>
      <c r="E74" s="155">
        <v>12590</v>
      </c>
      <c r="F74" s="146">
        <f t="shared" si="2"/>
        <v>2554</v>
      </c>
      <c r="G74" s="159">
        <f t="shared" si="0"/>
        <v>1831</v>
      </c>
      <c r="H74" s="155">
        <v>66</v>
      </c>
    </row>
    <row r="75" spans="1:8">
      <c r="A75" s="126">
        <v>91</v>
      </c>
      <c r="B75" s="59"/>
      <c r="C75" s="65">
        <f t="shared" si="1"/>
        <v>82.71</v>
      </c>
      <c r="D75" s="129"/>
      <c r="E75" s="155">
        <v>12590</v>
      </c>
      <c r="F75" s="146">
        <f t="shared" si="2"/>
        <v>2548</v>
      </c>
      <c r="G75" s="159">
        <f t="shared" si="0"/>
        <v>1827</v>
      </c>
      <c r="H75" s="155">
        <v>66</v>
      </c>
    </row>
    <row r="76" spans="1:8">
      <c r="A76" s="126">
        <v>92</v>
      </c>
      <c r="B76" s="59"/>
      <c r="C76" s="65">
        <f t="shared" si="1"/>
        <v>82.92</v>
      </c>
      <c r="D76" s="129"/>
      <c r="E76" s="155">
        <v>12590</v>
      </c>
      <c r="F76" s="146">
        <f t="shared" si="2"/>
        <v>2542</v>
      </c>
      <c r="G76" s="159">
        <f t="shared" si="0"/>
        <v>1822</v>
      </c>
      <c r="H76" s="155">
        <v>66</v>
      </c>
    </row>
    <row r="77" spans="1:8">
      <c r="A77" s="126">
        <v>93</v>
      </c>
      <c r="B77" s="59"/>
      <c r="C77" s="65">
        <f t="shared" si="1"/>
        <v>83.13</v>
      </c>
      <c r="D77" s="129"/>
      <c r="E77" s="155">
        <v>12590</v>
      </c>
      <c r="F77" s="146">
        <f t="shared" si="2"/>
        <v>2536</v>
      </c>
      <c r="G77" s="159">
        <f t="shared" ref="G77:G140" si="3">ROUND(12*(1/C77*E77),0)</f>
        <v>1817</v>
      </c>
      <c r="H77" s="155">
        <v>66</v>
      </c>
    </row>
    <row r="78" spans="1:8">
      <c r="A78" s="126">
        <v>94</v>
      </c>
      <c r="B78" s="59"/>
      <c r="C78" s="65">
        <f t="shared" ref="C78:C141" si="4">ROUND((10.899*LN(A78)+A78/200)*1.667,2)</f>
        <v>83.33</v>
      </c>
      <c r="D78" s="129"/>
      <c r="E78" s="155">
        <v>12590</v>
      </c>
      <c r="F78" s="146">
        <f t="shared" ref="F78:F141" si="5">ROUND(12*1.3589*(1/C78*E78)+H78,0)</f>
        <v>2530</v>
      </c>
      <c r="G78" s="159">
        <f t="shared" si="3"/>
        <v>1813</v>
      </c>
      <c r="H78" s="155">
        <v>66</v>
      </c>
    </row>
    <row r="79" spans="1:8">
      <c r="A79" s="126">
        <v>95</v>
      </c>
      <c r="B79" s="59"/>
      <c r="C79" s="65">
        <f t="shared" si="4"/>
        <v>83.53</v>
      </c>
      <c r="D79" s="129"/>
      <c r="E79" s="155">
        <v>12590</v>
      </c>
      <c r="F79" s="146">
        <f t="shared" si="5"/>
        <v>2524</v>
      </c>
      <c r="G79" s="159">
        <f t="shared" si="3"/>
        <v>1809</v>
      </c>
      <c r="H79" s="155">
        <v>66</v>
      </c>
    </row>
    <row r="80" spans="1:8">
      <c r="A80" s="126">
        <v>96</v>
      </c>
      <c r="B80" s="59"/>
      <c r="C80" s="65">
        <f t="shared" si="4"/>
        <v>83.73</v>
      </c>
      <c r="D80" s="129"/>
      <c r="E80" s="155">
        <v>12590</v>
      </c>
      <c r="F80" s="146">
        <f t="shared" si="5"/>
        <v>2518</v>
      </c>
      <c r="G80" s="159">
        <f t="shared" si="3"/>
        <v>1804</v>
      </c>
      <c r="H80" s="155">
        <v>66</v>
      </c>
    </row>
    <row r="81" spans="1:8">
      <c r="A81" s="126">
        <v>97</v>
      </c>
      <c r="B81" s="59"/>
      <c r="C81" s="65">
        <f t="shared" si="4"/>
        <v>83.92</v>
      </c>
      <c r="D81" s="129"/>
      <c r="E81" s="155">
        <v>12590</v>
      </c>
      <c r="F81" s="146">
        <f t="shared" si="5"/>
        <v>2512</v>
      </c>
      <c r="G81" s="159">
        <f t="shared" si="3"/>
        <v>1800</v>
      </c>
      <c r="H81" s="155">
        <v>66</v>
      </c>
    </row>
    <row r="82" spans="1:8">
      <c r="A82" s="126">
        <v>98</v>
      </c>
      <c r="B82" s="59"/>
      <c r="C82" s="65">
        <f t="shared" si="4"/>
        <v>84.12</v>
      </c>
      <c r="D82" s="129"/>
      <c r="E82" s="155">
        <v>12590</v>
      </c>
      <c r="F82" s="146">
        <f t="shared" si="5"/>
        <v>2507</v>
      </c>
      <c r="G82" s="159">
        <f t="shared" si="3"/>
        <v>1796</v>
      </c>
      <c r="H82" s="155">
        <v>66</v>
      </c>
    </row>
    <row r="83" spans="1:8">
      <c r="A83" s="126">
        <v>99</v>
      </c>
      <c r="B83" s="59"/>
      <c r="C83" s="65">
        <f t="shared" si="4"/>
        <v>84.31</v>
      </c>
      <c r="D83" s="129"/>
      <c r="E83" s="155">
        <v>12590</v>
      </c>
      <c r="F83" s="146">
        <f t="shared" si="5"/>
        <v>2501</v>
      </c>
      <c r="G83" s="159">
        <f t="shared" si="3"/>
        <v>1792</v>
      </c>
      <c r="H83" s="155">
        <v>66</v>
      </c>
    </row>
    <row r="84" spans="1:8">
      <c r="A84" s="126">
        <v>100</v>
      </c>
      <c r="B84" s="59"/>
      <c r="C84" s="65">
        <f t="shared" si="4"/>
        <v>84.5</v>
      </c>
      <c r="D84" s="129"/>
      <c r="E84" s="155">
        <v>12590</v>
      </c>
      <c r="F84" s="146">
        <f t="shared" si="5"/>
        <v>2496</v>
      </c>
      <c r="G84" s="159">
        <f t="shared" si="3"/>
        <v>1788</v>
      </c>
      <c r="H84" s="155">
        <v>66</v>
      </c>
    </row>
    <row r="85" spans="1:8">
      <c r="A85" s="126">
        <v>101</v>
      </c>
      <c r="B85" s="59"/>
      <c r="C85" s="65">
        <f t="shared" si="4"/>
        <v>84.69</v>
      </c>
      <c r="D85" s="129"/>
      <c r="E85" s="155">
        <v>12590</v>
      </c>
      <c r="F85" s="146">
        <f t="shared" si="5"/>
        <v>2490</v>
      </c>
      <c r="G85" s="159">
        <f t="shared" si="3"/>
        <v>1784</v>
      </c>
      <c r="H85" s="155">
        <v>66</v>
      </c>
    </row>
    <row r="86" spans="1:8">
      <c r="A86" s="126">
        <v>102</v>
      </c>
      <c r="B86" s="59"/>
      <c r="C86" s="65">
        <f t="shared" si="4"/>
        <v>84.88</v>
      </c>
      <c r="D86" s="129"/>
      <c r="E86" s="155">
        <v>12590</v>
      </c>
      <c r="F86" s="146">
        <f t="shared" si="5"/>
        <v>2485</v>
      </c>
      <c r="G86" s="159">
        <f t="shared" si="3"/>
        <v>1780</v>
      </c>
      <c r="H86" s="155">
        <v>66</v>
      </c>
    </row>
    <row r="87" spans="1:8">
      <c r="A87" s="126">
        <v>103</v>
      </c>
      <c r="B87" s="59"/>
      <c r="C87" s="65">
        <f t="shared" si="4"/>
        <v>85.07</v>
      </c>
      <c r="D87" s="129"/>
      <c r="E87" s="155">
        <v>12590</v>
      </c>
      <c r="F87" s="146">
        <f t="shared" si="5"/>
        <v>2479</v>
      </c>
      <c r="G87" s="159">
        <f t="shared" si="3"/>
        <v>1776</v>
      </c>
      <c r="H87" s="155">
        <v>66</v>
      </c>
    </row>
    <row r="88" spans="1:8">
      <c r="A88" s="126">
        <v>104</v>
      </c>
      <c r="B88" s="59"/>
      <c r="C88" s="65">
        <f t="shared" si="4"/>
        <v>85.25</v>
      </c>
      <c r="D88" s="129"/>
      <c r="E88" s="155">
        <v>12590</v>
      </c>
      <c r="F88" s="146">
        <f t="shared" si="5"/>
        <v>2474</v>
      </c>
      <c r="G88" s="159">
        <f t="shared" si="3"/>
        <v>1772</v>
      </c>
      <c r="H88" s="155">
        <v>66</v>
      </c>
    </row>
    <row r="89" spans="1:8">
      <c r="A89" s="126">
        <v>105</v>
      </c>
      <c r="B89" s="59"/>
      <c r="C89" s="65">
        <f t="shared" si="4"/>
        <v>85.43</v>
      </c>
      <c r="D89" s="129"/>
      <c r="E89" s="155">
        <v>12590</v>
      </c>
      <c r="F89" s="146">
        <f t="shared" si="5"/>
        <v>2469</v>
      </c>
      <c r="G89" s="159">
        <f t="shared" si="3"/>
        <v>1768</v>
      </c>
      <c r="H89" s="155">
        <v>66</v>
      </c>
    </row>
    <row r="90" spans="1:8">
      <c r="A90" s="126">
        <v>106</v>
      </c>
      <c r="B90" s="59"/>
      <c r="C90" s="65">
        <f t="shared" si="4"/>
        <v>85.61</v>
      </c>
      <c r="D90" s="129"/>
      <c r="E90" s="155">
        <v>12590</v>
      </c>
      <c r="F90" s="146">
        <f t="shared" si="5"/>
        <v>2464</v>
      </c>
      <c r="G90" s="159">
        <f t="shared" si="3"/>
        <v>1765</v>
      </c>
      <c r="H90" s="155">
        <v>66</v>
      </c>
    </row>
    <row r="91" spans="1:8">
      <c r="A91" s="126">
        <v>107</v>
      </c>
      <c r="B91" s="59"/>
      <c r="C91" s="65">
        <f t="shared" si="4"/>
        <v>85.79</v>
      </c>
      <c r="D91" s="129"/>
      <c r="E91" s="155">
        <v>12590</v>
      </c>
      <c r="F91" s="146">
        <f t="shared" si="5"/>
        <v>2459</v>
      </c>
      <c r="G91" s="159">
        <f t="shared" si="3"/>
        <v>1761</v>
      </c>
      <c r="H91" s="155">
        <v>66</v>
      </c>
    </row>
    <row r="92" spans="1:8">
      <c r="A92" s="126">
        <v>108</v>
      </c>
      <c r="B92" s="59"/>
      <c r="C92" s="65">
        <f t="shared" si="4"/>
        <v>85.97</v>
      </c>
      <c r="D92" s="129"/>
      <c r="E92" s="155">
        <v>12590</v>
      </c>
      <c r="F92" s="146">
        <f t="shared" si="5"/>
        <v>2454</v>
      </c>
      <c r="G92" s="159">
        <f t="shared" si="3"/>
        <v>1757</v>
      </c>
      <c r="H92" s="155">
        <v>66</v>
      </c>
    </row>
    <row r="93" spans="1:8">
      <c r="A93" s="126">
        <v>109</v>
      </c>
      <c r="B93" s="59"/>
      <c r="C93" s="65">
        <f t="shared" si="4"/>
        <v>86.14</v>
      </c>
      <c r="D93" s="129"/>
      <c r="E93" s="155">
        <v>12590</v>
      </c>
      <c r="F93" s="146">
        <f t="shared" si="5"/>
        <v>2449</v>
      </c>
      <c r="G93" s="159">
        <f t="shared" si="3"/>
        <v>1754</v>
      </c>
      <c r="H93" s="155">
        <v>66</v>
      </c>
    </row>
    <row r="94" spans="1:8">
      <c r="A94" s="126">
        <v>110</v>
      </c>
      <c r="B94" s="59"/>
      <c r="C94" s="65">
        <f t="shared" si="4"/>
        <v>86.32</v>
      </c>
      <c r="D94" s="129"/>
      <c r="E94" s="155">
        <v>12590</v>
      </c>
      <c r="F94" s="146">
        <f t="shared" si="5"/>
        <v>2444</v>
      </c>
      <c r="G94" s="159">
        <f t="shared" si="3"/>
        <v>1750</v>
      </c>
      <c r="H94" s="155">
        <v>66</v>
      </c>
    </row>
    <row r="95" spans="1:8">
      <c r="A95" s="126">
        <v>111</v>
      </c>
      <c r="B95" s="59"/>
      <c r="C95" s="65">
        <f t="shared" si="4"/>
        <v>86.49</v>
      </c>
      <c r="D95" s="129"/>
      <c r="E95" s="155">
        <v>12590</v>
      </c>
      <c r="F95" s="146">
        <f t="shared" si="5"/>
        <v>2440</v>
      </c>
      <c r="G95" s="159">
        <f t="shared" si="3"/>
        <v>1747</v>
      </c>
      <c r="H95" s="155">
        <v>66</v>
      </c>
    </row>
    <row r="96" spans="1:8">
      <c r="A96" s="126">
        <v>112</v>
      </c>
      <c r="B96" s="59"/>
      <c r="C96" s="65">
        <f t="shared" si="4"/>
        <v>86.66</v>
      </c>
      <c r="D96" s="129"/>
      <c r="E96" s="155">
        <v>12590</v>
      </c>
      <c r="F96" s="146">
        <f t="shared" si="5"/>
        <v>2435</v>
      </c>
      <c r="G96" s="159">
        <f t="shared" si="3"/>
        <v>1743</v>
      </c>
      <c r="H96" s="155">
        <v>66</v>
      </c>
    </row>
    <row r="97" spans="1:8">
      <c r="A97" s="126">
        <v>113</v>
      </c>
      <c r="B97" s="59"/>
      <c r="C97" s="65">
        <f t="shared" si="4"/>
        <v>86.83</v>
      </c>
      <c r="D97" s="129"/>
      <c r="E97" s="155">
        <v>12590</v>
      </c>
      <c r="F97" s="146">
        <f t="shared" si="5"/>
        <v>2430</v>
      </c>
      <c r="G97" s="159">
        <f t="shared" si="3"/>
        <v>1740</v>
      </c>
      <c r="H97" s="155">
        <v>66</v>
      </c>
    </row>
    <row r="98" spans="1:8">
      <c r="A98" s="126">
        <v>114</v>
      </c>
      <c r="B98" s="59"/>
      <c r="C98" s="65">
        <f t="shared" si="4"/>
        <v>87</v>
      </c>
      <c r="D98" s="129"/>
      <c r="E98" s="155">
        <v>12590</v>
      </c>
      <c r="F98" s="146">
        <f t="shared" si="5"/>
        <v>2426</v>
      </c>
      <c r="G98" s="159">
        <f t="shared" si="3"/>
        <v>1737</v>
      </c>
      <c r="H98" s="155">
        <v>66</v>
      </c>
    </row>
    <row r="99" spans="1:8">
      <c r="A99" s="126">
        <v>115</v>
      </c>
      <c r="B99" s="59"/>
      <c r="C99" s="65">
        <f t="shared" si="4"/>
        <v>87.17</v>
      </c>
      <c r="D99" s="129"/>
      <c r="E99" s="155">
        <v>12590</v>
      </c>
      <c r="F99" s="146">
        <f t="shared" si="5"/>
        <v>2421</v>
      </c>
      <c r="G99" s="159">
        <f t="shared" si="3"/>
        <v>1733</v>
      </c>
      <c r="H99" s="155">
        <v>66</v>
      </c>
    </row>
    <row r="100" spans="1:8">
      <c r="A100" s="126">
        <v>116</v>
      </c>
      <c r="B100" s="59"/>
      <c r="C100" s="65">
        <f t="shared" si="4"/>
        <v>87.33</v>
      </c>
      <c r="D100" s="129"/>
      <c r="E100" s="155">
        <v>12590</v>
      </c>
      <c r="F100" s="146">
        <f t="shared" si="5"/>
        <v>2417</v>
      </c>
      <c r="G100" s="159">
        <f t="shared" si="3"/>
        <v>1730</v>
      </c>
      <c r="H100" s="155">
        <v>66</v>
      </c>
    </row>
    <row r="101" spans="1:8">
      <c r="A101" s="126">
        <v>117</v>
      </c>
      <c r="B101" s="59"/>
      <c r="C101" s="65">
        <f t="shared" si="4"/>
        <v>87.5</v>
      </c>
      <c r="D101" s="129"/>
      <c r="E101" s="155">
        <v>12590</v>
      </c>
      <c r="F101" s="146">
        <f t="shared" si="5"/>
        <v>2412</v>
      </c>
      <c r="G101" s="159">
        <f t="shared" si="3"/>
        <v>1727</v>
      </c>
      <c r="H101" s="155">
        <v>66</v>
      </c>
    </row>
    <row r="102" spans="1:8">
      <c r="A102" s="126">
        <v>118</v>
      </c>
      <c r="B102" s="59"/>
      <c r="C102" s="65">
        <f t="shared" si="4"/>
        <v>87.66</v>
      </c>
      <c r="D102" s="129"/>
      <c r="E102" s="155">
        <v>12590</v>
      </c>
      <c r="F102" s="146">
        <f t="shared" si="5"/>
        <v>2408</v>
      </c>
      <c r="G102" s="159">
        <f t="shared" si="3"/>
        <v>1723</v>
      </c>
      <c r="H102" s="155">
        <v>66</v>
      </c>
    </row>
    <row r="103" spans="1:8">
      <c r="A103" s="126">
        <v>119</v>
      </c>
      <c r="B103" s="59"/>
      <c r="C103" s="65">
        <f t="shared" si="4"/>
        <v>87.82</v>
      </c>
      <c r="D103" s="129"/>
      <c r="E103" s="155">
        <v>12590</v>
      </c>
      <c r="F103" s="146">
        <f t="shared" si="5"/>
        <v>2404</v>
      </c>
      <c r="G103" s="159">
        <f t="shared" si="3"/>
        <v>1720</v>
      </c>
      <c r="H103" s="155">
        <v>66</v>
      </c>
    </row>
    <row r="104" spans="1:8">
      <c r="A104" s="126">
        <v>120</v>
      </c>
      <c r="B104" s="59"/>
      <c r="C104" s="65">
        <f t="shared" si="4"/>
        <v>87.98</v>
      </c>
      <c r="D104" s="129"/>
      <c r="E104" s="155">
        <v>12590</v>
      </c>
      <c r="F104" s="146">
        <f t="shared" si="5"/>
        <v>2400</v>
      </c>
      <c r="G104" s="159">
        <f t="shared" si="3"/>
        <v>1717</v>
      </c>
      <c r="H104" s="155">
        <v>66</v>
      </c>
    </row>
    <row r="105" spans="1:8">
      <c r="A105" s="126">
        <v>121</v>
      </c>
      <c r="B105" s="59"/>
      <c r="C105" s="65">
        <f t="shared" si="4"/>
        <v>88.14</v>
      </c>
      <c r="D105" s="129"/>
      <c r="E105" s="155">
        <v>12590</v>
      </c>
      <c r="F105" s="146">
        <f t="shared" si="5"/>
        <v>2395</v>
      </c>
      <c r="G105" s="159">
        <f t="shared" si="3"/>
        <v>1714</v>
      </c>
      <c r="H105" s="155">
        <v>66</v>
      </c>
    </row>
    <row r="106" spans="1:8">
      <c r="A106" s="126">
        <v>122</v>
      </c>
      <c r="B106" s="59"/>
      <c r="C106" s="65">
        <f t="shared" si="4"/>
        <v>88.3</v>
      </c>
      <c r="D106" s="129"/>
      <c r="E106" s="155">
        <v>12590</v>
      </c>
      <c r="F106" s="146">
        <f t="shared" si="5"/>
        <v>2391</v>
      </c>
      <c r="G106" s="159">
        <f t="shared" si="3"/>
        <v>1711</v>
      </c>
      <c r="H106" s="155">
        <v>66</v>
      </c>
    </row>
    <row r="107" spans="1:8">
      <c r="A107" s="126">
        <v>123</v>
      </c>
      <c r="B107" s="59"/>
      <c r="C107" s="65">
        <f t="shared" si="4"/>
        <v>88.46</v>
      </c>
      <c r="D107" s="129"/>
      <c r="E107" s="155">
        <v>12590</v>
      </c>
      <c r="F107" s="146">
        <f t="shared" si="5"/>
        <v>2387</v>
      </c>
      <c r="G107" s="159">
        <f t="shared" si="3"/>
        <v>1708</v>
      </c>
      <c r="H107" s="155">
        <v>66</v>
      </c>
    </row>
    <row r="108" spans="1:8">
      <c r="A108" s="126">
        <v>124</v>
      </c>
      <c r="B108" s="59"/>
      <c r="C108" s="65">
        <f t="shared" si="4"/>
        <v>88.61</v>
      </c>
      <c r="D108" s="129"/>
      <c r="E108" s="155">
        <v>12590</v>
      </c>
      <c r="F108" s="146">
        <f t="shared" si="5"/>
        <v>2383</v>
      </c>
      <c r="G108" s="159">
        <f t="shared" si="3"/>
        <v>1705</v>
      </c>
      <c r="H108" s="155">
        <v>66</v>
      </c>
    </row>
    <row r="109" spans="1:8">
      <c r="A109" s="126">
        <v>125</v>
      </c>
      <c r="B109" s="59"/>
      <c r="C109" s="65">
        <f t="shared" si="4"/>
        <v>88.77</v>
      </c>
      <c r="D109" s="129"/>
      <c r="E109" s="155">
        <v>12590</v>
      </c>
      <c r="F109" s="146">
        <f t="shared" si="5"/>
        <v>2379</v>
      </c>
      <c r="G109" s="159">
        <f t="shared" si="3"/>
        <v>1702</v>
      </c>
      <c r="H109" s="155">
        <v>66</v>
      </c>
    </row>
    <row r="110" spans="1:8">
      <c r="A110" s="126">
        <v>126</v>
      </c>
      <c r="B110" s="59"/>
      <c r="C110" s="65">
        <f t="shared" si="4"/>
        <v>88.92</v>
      </c>
      <c r="D110" s="129"/>
      <c r="E110" s="155">
        <v>12590</v>
      </c>
      <c r="F110" s="146">
        <f t="shared" si="5"/>
        <v>2375</v>
      </c>
      <c r="G110" s="159">
        <f t="shared" si="3"/>
        <v>1699</v>
      </c>
      <c r="H110" s="155">
        <v>66</v>
      </c>
    </row>
    <row r="111" spans="1:8">
      <c r="A111" s="126">
        <v>127</v>
      </c>
      <c r="B111" s="59"/>
      <c r="C111" s="65">
        <f t="shared" si="4"/>
        <v>89.07</v>
      </c>
      <c r="D111" s="129"/>
      <c r="E111" s="155">
        <v>12590</v>
      </c>
      <c r="F111" s="146">
        <f t="shared" si="5"/>
        <v>2371</v>
      </c>
      <c r="G111" s="159">
        <f t="shared" si="3"/>
        <v>1696</v>
      </c>
      <c r="H111" s="155">
        <v>66</v>
      </c>
    </row>
    <row r="112" spans="1:8">
      <c r="A112" s="126">
        <v>128</v>
      </c>
      <c r="B112" s="59"/>
      <c r="C112" s="65">
        <f t="shared" si="4"/>
        <v>89.22</v>
      </c>
      <c r="D112" s="129"/>
      <c r="E112" s="155">
        <v>12590</v>
      </c>
      <c r="F112" s="146">
        <f t="shared" si="5"/>
        <v>2367</v>
      </c>
      <c r="G112" s="159">
        <f t="shared" si="3"/>
        <v>1693</v>
      </c>
      <c r="H112" s="155">
        <v>66</v>
      </c>
    </row>
    <row r="113" spans="1:8">
      <c r="A113" s="126">
        <v>129</v>
      </c>
      <c r="B113" s="59"/>
      <c r="C113" s="65">
        <f t="shared" si="4"/>
        <v>89.37</v>
      </c>
      <c r="D113" s="129"/>
      <c r="E113" s="155">
        <v>12590</v>
      </c>
      <c r="F113" s="146">
        <f t="shared" si="5"/>
        <v>2363</v>
      </c>
      <c r="G113" s="159">
        <f t="shared" si="3"/>
        <v>1691</v>
      </c>
      <c r="H113" s="155">
        <v>66</v>
      </c>
    </row>
    <row r="114" spans="1:8">
      <c r="A114" s="126">
        <v>130</v>
      </c>
      <c r="B114" s="59"/>
      <c r="C114" s="65">
        <f t="shared" si="4"/>
        <v>89.52</v>
      </c>
      <c r="D114" s="129"/>
      <c r="E114" s="155">
        <v>12590</v>
      </c>
      <c r="F114" s="146">
        <f t="shared" si="5"/>
        <v>2359</v>
      </c>
      <c r="G114" s="159">
        <f t="shared" si="3"/>
        <v>1688</v>
      </c>
      <c r="H114" s="155">
        <v>66</v>
      </c>
    </row>
    <row r="115" spans="1:8">
      <c r="A115" s="126">
        <v>131</v>
      </c>
      <c r="B115" s="59"/>
      <c r="C115" s="65">
        <f t="shared" si="4"/>
        <v>89.67</v>
      </c>
      <c r="D115" s="129"/>
      <c r="E115" s="155">
        <v>12590</v>
      </c>
      <c r="F115" s="146">
        <f t="shared" si="5"/>
        <v>2356</v>
      </c>
      <c r="G115" s="159">
        <f t="shared" si="3"/>
        <v>1685</v>
      </c>
      <c r="H115" s="155">
        <v>66</v>
      </c>
    </row>
    <row r="116" spans="1:8">
      <c r="A116" s="126">
        <v>132</v>
      </c>
      <c r="B116" s="59"/>
      <c r="C116" s="65">
        <f t="shared" si="4"/>
        <v>89.81</v>
      </c>
      <c r="D116" s="129"/>
      <c r="E116" s="155">
        <v>12590</v>
      </c>
      <c r="F116" s="146">
        <f t="shared" si="5"/>
        <v>2352</v>
      </c>
      <c r="G116" s="159">
        <f t="shared" si="3"/>
        <v>1682</v>
      </c>
      <c r="H116" s="155">
        <v>66</v>
      </c>
    </row>
    <row r="117" spans="1:8">
      <c r="A117" s="126">
        <v>133</v>
      </c>
      <c r="B117" s="59"/>
      <c r="C117" s="65">
        <f t="shared" si="4"/>
        <v>89.96</v>
      </c>
      <c r="D117" s="129"/>
      <c r="E117" s="155">
        <v>12590</v>
      </c>
      <c r="F117" s="146">
        <f t="shared" si="5"/>
        <v>2348</v>
      </c>
      <c r="G117" s="159">
        <f t="shared" si="3"/>
        <v>1679</v>
      </c>
      <c r="H117" s="155">
        <v>66</v>
      </c>
    </row>
    <row r="118" spans="1:8">
      <c r="A118" s="126">
        <v>134</v>
      </c>
      <c r="B118" s="59"/>
      <c r="C118" s="65">
        <f t="shared" si="4"/>
        <v>90.1</v>
      </c>
      <c r="D118" s="129"/>
      <c r="E118" s="155">
        <v>12590</v>
      </c>
      <c r="F118" s="146">
        <f t="shared" si="5"/>
        <v>2345</v>
      </c>
      <c r="G118" s="159">
        <f t="shared" si="3"/>
        <v>1677</v>
      </c>
      <c r="H118" s="155">
        <v>66</v>
      </c>
    </row>
    <row r="119" spans="1:8">
      <c r="A119" s="126">
        <v>135</v>
      </c>
      <c r="B119" s="59"/>
      <c r="C119" s="65">
        <f t="shared" si="4"/>
        <v>90.25</v>
      </c>
      <c r="D119" s="129"/>
      <c r="E119" s="155">
        <v>12590</v>
      </c>
      <c r="F119" s="146">
        <f t="shared" si="5"/>
        <v>2341</v>
      </c>
      <c r="G119" s="159">
        <f t="shared" si="3"/>
        <v>1674</v>
      </c>
      <c r="H119" s="155">
        <v>66</v>
      </c>
    </row>
    <row r="120" spans="1:8">
      <c r="A120" s="126">
        <v>136</v>
      </c>
      <c r="B120" s="59"/>
      <c r="C120" s="65">
        <f t="shared" si="4"/>
        <v>90.39</v>
      </c>
      <c r="D120" s="129"/>
      <c r="E120" s="155">
        <v>12590</v>
      </c>
      <c r="F120" s="146">
        <f t="shared" si="5"/>
        <v>2337</v>
      </c>
      <c r="G120" s="159">
        <f t="shared" si="3"/>
        <v>1671</v>
      </c>
      <c r="H120" s="155">
        <v>66</v>
      </c>
    </row>
    <row r="121" spans="1:8">
      <c r="A121" s="126">
        <v>137</v>
      </c>
      <c r="B121" s="59"/>
      <c r="C121" s="65">
        <f t="shared" si="4"/>
        <v>90.53</v>
      </c>
      <c r="D121" s="129"/>
      <c r="E121" s="155">
        <v>12590</v>
      </c>
      <c r="F121" s="146">
        <f t="shared" si="5"/>
        <v>2334</v>
      </c>
      <c r="G121" s="159">
        <f t="shared" si="3"/>
        <v>1669</v>
      </c>
      <c r="H121" s="155">
        <v>66</v>
      </c>
    </row>
    <row r="122" spans="1:8">
      <c r="A122" s="126">
        <v>138</v>
      </c>
      <c r="B122" s="59"/>
      <c r="C122" s="65">
        <f t="shared" si="4"/>
        <v>90.67</v>
      </c>
      <c r="D122" s="129"/>
      <c r="E122" s="155">
        <v>12590</v>
      </c>
      <c r="F122" s="146">
        <f t="shared" si="5"/>
        <v>2330</v>
      </c>
      <c r="G122" s="159">
        <f t="shared" si="3"/>
        <v>1666</v>
      </c>
      <c r="H122" s="155">
        <v>66</v>
      </c>
    </row>
    <row r="123" spans="1:8">
      <c r="A123" s="126">
        <v>139</v>
      </c>
      <c r="B123" s="59"/>
      <c r="C123" s="65">
        <f t="shared" si="4"/>
        <v>90.81</v>
      </c>
      <c r="D123" s="129"/>
      <c r="E123" s="155">
        <v>12590</v>
      </c>
      <c r="F123" s="146">
        <f t="shared" si="5"/>
        <v>2327</v>
      </c>
      <c r="G123" s="159">
        <f t="shared" si="3"/>
        <v>1664</v>
      </c>
      <c r="H123" s="155">
        <v>66</v>
      </c>
    </row>
    <row r="124" spans="1:8">
      <c r="A124" s="126">
        <v>140</v>
      </c>
      <c r="B124" s="59"/>
      <c r="C124" s="65">
        <f t="shared" si="4"/>
        <v>90.95</v>
      </c>
      <c r="D124" s="129"/>
      <c r="E124" s="155">
        <v>12590</v>
      </c>
      <c r="F124" s="146">
        <f t="shared" si="5"/>
        <v>2323</v>
      </c>
      <c r="G124" s="159">
        <f t="shared" si="3"/>
        <v>1661</v>
      </c>
      <c r="H124" s="155">
        <v>66</v>
      </c>
    </row>
    <row r="125" spans="1:8">
      <c r="A125" s="126">
        <v>141</v>
      </c>
      <c r="B125" s="59"/>
      <c r="C125" s="65">
        <f t="shared" si="4"/>
        <v>91.09</v>
      </c>
      <c r="D125" s="129"/>
      <c r="E125" s="155">
        <v>12590</v>
      </c>
      <c r="F125" s="146">
        <f t="shared" si="5"/>
        <v>2320</v>
      </c>
      <c r="G125" s="159">
        <f t="shared" si="3"/>
        <v>1659</v>
      </c>
      <c r="H125" s="155">
        <v>66</v>
      </c>
    </row>
    <row r="126" spans="1:8">
      <c r="A126" s="126">
        <v>142</v>
      </c>
      <c r="B126" s="59"/>
      <c r="C126" s="65">
        <f t="shared" si="4"/>
        <v>91.22</v>
      </c>
      <c r="D126" s="129"/>
      <c r="E126" s="155">
        <v>12590</v>
      </c>
      <c r="F126" s="146">
        <f t="shared" si="5"/>
        <v>2317</v>
      </c>
      <c r="G126" s="159">
        <f t="shared" si="3"/>
        <v>1656</v>
      </c>
      <c r="H126" s="155">
        <v>66</v>
      </c>
    </row>
    <row r="127" spans="1:8">
      <c r="A127" s="126">
        <v>143</v>
      </c>
      <c r="B127" s="59"/>
      <c r="C127" s="65">
        <f t="shared" si="4"/>
        <v>91.36</v>
      </c>
      <c r="D127" s="129"/>
      <c r="E127" s="155">
        <v>12590</v>
      </c>
      <c r="F127" s="146">
        <f t="shared" si="5"/>
        <v>2313</v>
      </c>
      <c r="G127" s="159">
        <f t="shared" si="3"/>
        <v>1654</v>
      </c>
      <c r="H127" s="155">
        <v>66</v>
      </c>
    </row>
    <row r="128" spans="1:8">
      <c r="A128" s="126">
        <v>144</v>
      </c>
      <c r="B128" s="59"/>
      <c r="C128" s="65">
        <f t="shared" si="4"/>
        <v>91.49</v>
      </c>
      <c r="D128" s="129"/>
      <c r="E128" s="155">
        <v>12590</v>
      </c>
      <c r="F128" s="146">
        <f t="shared" si="5"/>
        <v>2310</v>
      </c>
      <c r="G128" s="159">
        <f t="shared" si="3"/>
        <v>1651</v>
      </c>
      <c r="H128" s="155">
        <v>66</v>
      </c>
    </row>
    <row r="129" spans="1:8">
      <c r="A129" s="126">
        <v>145</v>
      </c>
      <c r="B129" s="59"/>
      <c r="C129" s="65">
        <f t="shared" si="4"/>
        <v>91.63</v>
      </c>
      <c r="D129" s="129"/>
      <c r="E129" s="155">
        <v>12590</v>
      </c>
      <c r="F129" s="146">
        <f t="shared" si="5"/>
        <v>2307</v>
      </c>
      <c r="G129" s="159">
        <f t="shared" si="3"/>
        <v>1649</v>
      </c>
      <c r="H129" s="155">
        <v>66</v>
      </c>
    </row>
    <row r="130" spans="1:8">
      <c r="A130" s="126">
        <v>146</v>
      </c>
      <c r="B130" s="59"/>
      <c r="C130" s="65">
        <f t="shared" si="4"/>
        <v>91.76</v>
      </c>
      <c r="D130" s="129"/>
      <c r="E130" s="155">
        <v>12590</v>
      </c>
      <c r="F130" s="146">
        <f t="shared" si="5"/>
        <v>2303</v>
      </c>
      <c r="G130" s="159">
        <f t="shared" si="3"/>
        <v>1646</v>
      </c>
      <c r="H130" s="155">
        <v>66</v>
      </c>
    </row>
    <row r="131" spans="1:8">
      <c r="A131" s="126">
        <v>147</v>
      </c>
      <c r="B131" s="59"/>
      <c r="C131" s="65">
        <f t="shared" si="4"/>
        <v>91.89</v>
      </c>
      <c r="D131" s="129"/>
      <c r="E131" s="155">
        <v>12590</v>
      </c>
      <c r="F131" s="146">
        <f t="shared" si="5"/>
        <v>2300</v>
      </c>
      <c r="G131" s="159">
        <f t="shared" si="3"/>
        <v>1644</v>
      </c>
      <c r="H131" s="155">
        <v>66</v>
      </c>
    </row>
    <row r="132" spans="1:8">
      <c r="A132" s="126">
        <v>148</v>
      </c>
      <c r="B132" s="59"/>
      <c r="C132" s="65">
        <f t="shared" si="4"/>
        <v>92.03</v>
      </c>
      <c r="D132" s="129"/>
      <c r="E132" s="155">
        <v>12590</v>
      </c>
      <c r="F132" s="146">
        <f t="shared" si="5"/>
        <v>2297</v>
      </c>
      <c r="G132" s="159">
        <f t="shared" si="3"/>
        <v>1642</v>
      </c>
      <c r="H132" s="155">
        <v>66</v>
      </c>
    </row>
    <row r="133" spans="1:8">
      <c r="A133" s="126">
        <v>149</v>
      </c>
      <c r="B133" s="59"/>
      <c r="C133" s="65">
        <f t="shared" si="4"/>
        <v>92.16</v>
      </c>
      <c r="D133" s="129"/>
      <c r="E133" s="155">
        <v>12590</v>
      </c>
      <c r="F133" s="146">
        <f t="shared" si="5"/>
        <v>2294</v>
      </c>
      <c r="G133" s="159">
        <f t="shared" si="3"/>
        <v>1639</v>
      </c>
      <c r="H133" s="155">
        <v>66</v>
      </c>
    </row>
    <row r="134" spans="1:8">
      <c r="A134" s="126">
        <v>150</v>
      </c>
      <c r="B134" s="59"/>
      <c r="C134" s="65">
        <f t="shared" si="4"/>
        <v>92.29</v>
      </c>
      <c r="D134" s="129"/>
      <c r="E134" s="155">
        <v>12590</v>
      </c>
      <c r="F134" s="146">
        <f t="shared" si="5"/>
        <v>2291</v>
      </c>
      <c r="G134" s="159">
        <f t="shared" si="3"/>
        <v>1637</v>
      </c>
      <c r="H134" s="155">
        <v>66</v>
      </c>
    </row>
    <row r="135" spans="1:8">
      <c r="A135" s="126">
        <v>151</v>
      </c>
      <c r="B135" s="59"/>
      <c r="C135" s="65">
        <f t="shared" si="4"/>
        <v>92.42</v>
      </c>
      <c r="D135" s="129"/>
      <c r="E135" s="155">
        <v>12590</v>
      </c>
      <c r="F135" s="146">
        <f t="shared" si="5"/>
        <v>2287</v>
      </c>
      <c r="G135" s="159">
        <f t="shared" si="3"/>
        <v>1635</v>
      </c>
      <c r="H135" s="155">
        <v>66</v>
      </c>
    </row>
    <row r="136" spans="1:8">
      <c r="A136" s="126">
        <v>152</v>
      </c>
      <c r="B136" s="59"/>
      <c r="C136" s="65">
        <f t="shared" si="4"/>
        <v>92.54</v>
      </c>
      <c r="D136" s="129"/>
      <c r="E136" s="155">
        <v>12590</v>
      </c>
      <c r="F136" s="146">
        <f t="shared" si="5"/>
        <v>2285</v>
      </c>
      <c r="G136" s="159">
        <f t="shared" si="3"/>
        <v>1633</v>
      </c>
      <c r="H136" s="155">
        <v>66</v>
      </c>
    </row>
    <row r="137" spans="1:8">
      <c r="A137" s="126">
        <v>153</v>
      </c>
      <c r="B137" s="59"/>
      <c r="C137" s="65">
        <f t="shared" si="4"/>
        <v>92.67</v>
      </c>
      <c r="D137" s="129"/>
      <c r="E137" s="155">
        <v>12590</v>
      </c>
      <c r="F137" s="146">
        <f t="shared" si="5"/>
        <v>2281</v>
      </c>
      <c r="G137" s="159">
        <f t="shared" si="3"/>
        <v>1630</v>
      </c>
      <c r="H137" s="155">
        <v>66</v>
      </c>
    </row>
    <row r="138" spans="1:8">
      <c r="A138" s="126">
        <v>154</v>
      </c>
      <c r="B138" s="59"/>
      <c r="C138" s="65">
        <f t="shared" si="4"/>
        <v>92.8</v>
      </c>
      <c r="D138" s="129"/>
      <c r="E138" s="155">
        <v>12590</v>
      </c>
      <c r="F138" s="146">
        <f t="shared" si="5"/>
        <v>2278</v>
      </c>
      <c r="G138" s="159">
        <f t="shared" si="3"/>
        <v>1628</v>
      </c>
      <c r="H138" s="155">
        <v>66</v>
      </c>
    </row>
    <row r="139" spans="1:8">
      <c r="A139" s="126">
        <v>155</v>
      </c>
      <c r="B139" s="59"/>
      <c r="C139" s="65">
        <f t="shared" si="4"/>
        <v>92.92</v>
      </c>
      <c r="D139" s="129"/>
      <c r="E139" s="155">
        <v>12590</v>
      </c>
      <c r="F139" s="146">
        <f t="shared" si="5"/>
        <v>2275</v>
      </c>
      <c r="G139" s="159">
        <f t="shared" si="3"/>
        <v>1626</v>
      </c>
      <c r="H139" s="155">
        <v>66</v>
      </c>
    </row>
    <row r="140" spans="1:8">
      <c r="A140" s="126">
        <v>156</v>
      </c>
      <c r="B140" s="59"/>
      <c r="C140" s="65">
        <f t="shared" si="4"/>
        <v>93.05</v>
      </c>
      <c r="D140" s="129"/>
      <c r="E140" s="155">
        <v>12590</v>
      </c>
      <c r="F140" s="146">
        <f t="shared" si="5"/>
        <v>2272</v>
      </c>
      <c r="G140" s="159">
        <f t="shared" si="3"/>
        <v>1624</v>
      </c>
      <c r="H140" s="155">
        <v>66</v>
      </c>
    </row>
    <row r="141" spans="1:8">
      <c r="A141" s="126">
        <v>157</v>
      </c>
      <c r="B141" s="59"/>
      <c r="C141" s="65">
        <f t="shared" si="4"/>
        <v>93.17</v>
      </c>
      <c r="D141" s="129"/>
      <c r="E141" s="155">
        <v>12590</v>
      </c>
      <c r="F141" s="146">
        <f t="shared" si="5"/>
        <v>2270</v>
      </c>
      <c r="G141" s="159">
        <f t="shared" ref="G141:G204" si="6">ROUND(12*(1/C141*E141),0)</f>
        <v>1622</v>
      </c>
      <c r="H141" s="155">
        <v>66</v>
      </c>
    </row>
    <row r="142" spans="1:8">
      <c r="A142" s="126">
        <v>158</v>
      </c>
      <c r="B142" s="59"/>
      <c r="C142" s="65">
        <f t="shared" ref="C142:C205" si="7">ROUND((10.899*LN(A142)+A142/200)*1.667,2)</f>
        <v>93.3</v>
      </c>
      <c r="D142" s="129"/>
      <c r="E142" s="155">
        <v>12590</v>
      </c>
      <c r="F142" s="146">
        <f t="shared" ref="F142:F205" si="8">ROUND(12*1.3589*(1/C142*E142)+H142,0)</f>
        <v>2266</v>
      </c>
      <c r="G142" s="159">
        <f t="shared" si="6"/>
        <v>1619</v>
      </c>
      <c r="H142" s="155">
        <v>66</v>
      </c>
    </row>
    <row r="143" spans="1:8">
      <c r="A143" s="126">
        <v>159</v>
      </c>
      <c r="B143" s="59"/>
      <c r="C143" s="65">
        <f t="shared" si="7"/>
        <v>93.42</v>
      </c>
      <c r="D143" s="129"/>
      <c r="E143" s="155">
        <v>12590</v>
      </c>
      <c r="F143" s="146">
        <f t="shared" si="8"/>
        <v>2264</v>
      </c>
      <c r="G143" s="159">
        <f t="shared" si="6"/>
        <v>1617</v>
      </c>
      <c r="H143" s="155">
        <v>66</v>
      </c>
    </row>
    <row r="144" spans="1:8">
      <c r="A144" s="126">
        <v>160</v>
      </c>
      <c r="B144" s="59"/>
      <c r="C144" s="65">
        <f t="shared" si="7"/>
        <v>93.54</v>
      </c>
      <c r="D144" s="129"/>
      <c r="E144" s="155">
        <v>12590</v>
      </c>
      <c r="F144" s="146">
        <f t="shared" si="8"/>
        <v>2261</v>
      </c>
      <c r="G144" s="159">
        <f t="shared" si="6"/>
        <v>1615</v>
      </c>
      <c r="H144" s="155">
        <v>66</v>
      </c>
    </row>
    <row r="145" spans="1:8">
      <c r="A145" s="126">
        <v>161</v>
      </c>
      <c r="B145" s="59"/>
      <c r="C145" s="65">
        <f t="shared" si="7"/>
        <v>93.66</v>
      </c>
      <c r="D145" s="129"/>
      <c r="E145" s="155">
        <v>12590</v>
      </c>
      <c r="F145" s="146">
        <f t="shared" si="8"/>
        <v>2258</v>
      </c>
      <c r="G145" s="159">
        <f t="shared" si="6"/>
        <v>1613</v>
      </c>
      <c r="H145" s="155">
        <v>66</v>
      </c>
    </row>
    <row r="146" spans="1:8">
      <c r="A146" s="126">
        <v>162</v>
      </c>
      <c r="B146" s="59"/>
      <c r="C146" s="65">
        <f t="shared" si="7"/>
        <v>93.78</v>
      </c>
      <c r="D146" s="129"/>
      <c r="E146" s="155">
        <v>12590</v>
      </c>
      <c r="F146" s="146">
        <f t="shared" si="8"/>
        <v>2255</v>
      </c>
      <c r="G146" s="159">
        <f t="shared" si="6"/>
        <v>1611</v>
      </c>
      <c r="H146" s="155">
        <v>66</v>
      </c>
    </row>
    <row r="147" spans="1:8">
      <c r="A147" s="126">
        <v>163</v>
      </c>
      <c r="B147" s="59"/>
      <c r="C147" s="65">
        <f t="shared" si="7"/>
        <v>93.91</v>
      </c>
      <c r="D147" s="129"/>
      <c r="E147" s="155">
        <v>12590</v>
      </c>
      <c r="F147" s="146">
        <f t="shared" si="8"/>
        <v>2252</v>
      </c>
      <c r="G147" s="159">
        <f t="shared" si="6"/>
        <v>1609</v>
      </c>
      <c r="H147" s="155">
        <v>66</v>
      </c>
    </row>
    <row r="148" spans="1:8">
      <c r="A148" s="126">
        <v>164</v>
      </c>
      <c r="B148" s="59"/>
      <c r="C148" s="65">
        <f t="shared" si="7"/>
        <v>94.02</v>
      </c>
      <c r="D148" s="129"/>
      <c r="E148" s="155">
        <v>12590</v>
      </c>
      <c r="F148" s="146">
        <f t="shared" si="8"/>
        <v>2250</v>
      </c>
      <c r="G148" s="159">
        <f t="shared" si="6"/>
        <v>1607</v>
      </c>
      <c r="H148" s="155">
        <v>66</v>
      </c>
    </row>
    <row r="149" spans="1:8">
      <c r="A149" s="126">
        <v>165</v>
      </c>
      <c r="B149" s="59"/>
      <c r="C149" s="65">
        <f t="shared" si="7"/>
        <v>94.14</v>
      </c>
      <c r="D149" s="129"/>
      <c r="E149" s="155">
        <v>12590</v>
      </c>
      <c r="F149" s="146">
        <f t="shared" si="8"/>
        <v>2247</v>
      </c>
      <c r="G149" s="159">
        <f t="shared" si="6"/>
        <v>1605</v>
      </c>
      <c r="H149" s="155">
        <v>66</v>
      </c>
    </row>
    <row r="150" spans="1:8">
      <c r="A150" s="126">
        <v>166</v>
      </c>
      <c r="B150" s="59"/>
      <c r="C150" s="65">
        <f t="shared" si="7"/>
        <v>94.26</v>
      </c>
      <c r="D150" s="129"/>
      <c r="E150" s="155">
        <v>12590</v>
      </c>
      <c r="F150" s="146">
        <f t="shared" si="8"/>
        <v>2244</v>
      </c>
      <c r="G150" s="159">
        <f t="shared" si="6"/>
        <v>1603</v>
      </c>
      <c r="H150" s="155">
        <v>66</v>
      </c>
    </row>
    <row r="151" spans="1:8">
      <c r="A151" s="126">
        <v>167</v>
      </c>
      <c r="B151" s="59"/>
      <c r="C151" s="65">
        <f t="shared" si="7"/>
        <v>94.38</v>
      </c>
      <c r="D151" s="129"/>
      <c r="E151" s="155">
        <v>12590</v>
      </c>
      <c r="F151" s="146">
        <f t="shared" si="8"/>
        <v>2241</v>
      </c>
      <c r="G151" s="159">
        <f t="shared" si="6"/>
        <v>1601</v>
      </c>
      <c r="H151" s="155">
        <v>66</v>
      </c>
    </row>
    <row r="152" spans="1:8">
      <c r="A152" s="126">
        <v>168</v>
      </c>
      <c r="B152" s="59"/>
      <c r="C152" s="65">
        <f t="shared" si="7"/>
        <v>94.5</v>
      </c>
      <c r="D152" s="129"/>
      <c r="E152" s="155">
        <v>12590</v>
      </c>
      <c r="F152" s="146">
        <f t="shared" si="8"/>
        <v>2239</v>
      </c>
      <c r="G152" s="159">
        <f t="shared" si="6"/>
        <v>1599</v>
      </c>
      <c r="H152" s="155">
        <v>66</v>
      </c>
    </row>
    <row r="153" spans="1:8">
      <c r="A153" s="126">
        <v>169</v>
      </c>
      <c r="B153" s="59"/>
      <c r="C153" s="65">
        <f t="shared" si="7"/>
        <v>94.61</v>
      </c>
      <c r="D153" s="129"/>
      <c r="E153" s="155">
        <v>12590</v>
      </c>
      <c r="F153" s="146">
        <f t="shared" si="8"/>
        <v>2236</v>
      </c>
      <c r="G153" s="159">
        <f t="shared" si="6"/>
        <v>1597</v>
      </c>
      <c r="H153" s="155">
        <v>66</v>
      </c>
    </row>
    <row r="154" spans="1:8">
      <c r="A154" s="126">
        <v>170</v>
      </c>
      <c r="B154" s="59"/>
      <c r="C154" s="65">
        <f t="shared" si="7"/>
        <v>94.73</v>
      </c>
      <c r="D154" s="129"/>
      <c r="E154" s="155">
        <v>12590</v>
      </c>
      <c r="F154" s="146">
        <f t="shared" si="8"/>
        <v>2233</v>
      </c>
      <c r="G154" s="159">
        <f t="shared" si="6"/>
        <v>1595</v>
      </c>
      <c r="H154" s="155">
        <v>66</v>
      </c>
    </row>
    <row r="155" spans="1:8">
      <c r="A155" s="126">
        <v>171</v>
      </c>
      <c r="B155" s="59"/>
      <c r="C155" s="65">
        <f t="shared" si="7"/>
        <v>94.84</v>
      </c>
      <c r="D155" s="129"/>
      <c r="E155" s="155">
        <v>12590</v>
      </c>
      <c r="F155" s="146">
        <f t="shared" si="8"/>
        <v>2231</v>
      </c>
      <c r="G155" s="159">
        <f t="shared" si="6"/>
        <v>1593</v>
      </c>
      <c r="H155" s="155">
        <v>66</v>
      </c>
    </row>
    <row r="156" spans="1:8">
      <c r="A156" s="126">
        <v>172</v>
      </c>
      <c r="B156" s="59"/>
      <c r="C156" s="65">
        <f t="shared" si="7"/>
        <v>94.96</v>
      </c>
      <c r="D156" s="129"/>
      <c r="E156" s="155">
        <v>12590</v>
      </c>
      <c r="F156" s="146">
        <f t="shared" si="8"/>
        <v>2228</v>
      </c>
      <c r="G156" s="159">
        <f t="shared" si="6"/>
        <v>1591</v>
      </c>
      <c r="H156" s="155">
        <v>66</v>
      </c>
    </row>
    <row r="157" spans="1:8">
      <c r="A157" s="126">
        <v>173</v>
      </c>
      <c r="B157" s="59"/>
      <c r="C157" s="65">
        <f t="shared" si="7"/>
        <v>95.07</v>
      </c>
      <c r="D157" s="129"/>
      <c r="E157" s="155">
        <v>12590</v>
      </c>
      <c r="F157" s="146">
        <f t="shared" si="8"/>
        <v>2225</v>
      </c>
      <c r="G157" s="159">
        <f t="shared" si="6"/>
        <v>1589</v>
      </c>
      <c r="H157" s="155">
        <v>66</v>
      </c>
    </row>
    <row r="158" spans="1:8">
      <c r="A158" s="126">
        <v>174</v>
      </c>
      <c r="B158" s="59"/>
      <c r="C158" s="65">
        <f t="shared" si="7"/>
        <v>95.18</v>
      </c>
      <c r="D158" s="129"/>
      <c r="E158" s="155">
        <v>12590</v>
      </c>
      <c r="F158" s="146">
        <f t="shared" si="8"/>
        <v>2223</v>
      </c>
      <c r="G158" s="159">
        <f t="shared" si="6"/>
        <v>1587</v>
      </c>
      <c r="H158" s="155">
        <v>66</v>
      </c>
    </row>
    <row r="159" spans="1:8">
      <c r="A159" s="126">
        <v>175</v>
      </c>
      <c r="B159" s="59"/>
      <c r="C159" s="65">
        <f t="shared" si="7"/>
        <v>95.3</v>
      </c>
      <c r="D159" s="129"/>
      <c r="E159" s="155">
        <v>12590</v>
      </c>
      <c r="F159" s="146">
        <f t="shared" si="8"/>
        <v>2220</v>
      </c>
      <c r="G159" s="159">
        <f t="shared" si="6"/>
        <v>1585</v>
      </c>
      <c r="H159" s="155">
        <v>66</v>
      </c>
    </row>
    <row r="160" spans="1:8">
      <c r="A160" s="126">
        <v>176</v>
      </c>
      <c r="B160" s="59"/>
      <c r="C160" s="65">
        <f t="shared" si="7"/>
        <v>95.41</v>
      </c>
      <c r="D160" s="129"/>
      <c r="E160" s="155">
        <v>12590</v>
      </c>
      <c r="F160" s="146">
        <f t="shared" si="8"/>
        <v>2218</v>
      </c>
      <c r="G160" s="159">
        <f t="shared" si="6"/>
        <v>1583</v>
      </c>
      <c r="H160" s="155">
        <v>66</v>
      </c>
    </row>
    <row r="161" spans="1:8">
      <c r="A161" s="126">
        <v>177</v>
      </c>
      <c r="B161" s="59"/>
      <c r="C161" s="65">
        <f t="shared" si="7"/>
        <v>95.52</v>
      </c>
      <c r="D161" s="129"/>
      <c r="E161" s="155">
        <v>12590</v>
      </c>
      <c r="F161" s="146">
        <f t="shared" si="8"/>
        <v>2215</v>
      </c>
      <c r="G161" s="159">
        <f t="shared" si="6"/>
        <v>1582</v>
      </c>
      <c r="H161" s="155">
        <v>66</v>
      </c>
    </row>
    <row r="162" spans="1:8">
      <c r="A162" s="126">
        <v>178</v>
      </c>
      <c r="B162" s="59"/>
      <c r="C162" s="65">
        <f t="shared" si="7"/>
        <v>95.63</v>
      </c>
      <c r="D162" s="129"/>
      <c r="E162" s="155">
        <v>12590</v>
      </c>
      <c r="F162" s="146">
        <f t="shared" si="8"/>
        <v>2213</v>
      </c>
      <c r="G162" s="159">
        <f t="shared" si="6"/>
        <v>1580</v>
      </c>
      <c r="H162" s="155">
        <v>66</v>
      </c>
    </row>
    <row r="163" spans="1:8">
      <c r="A163" s="126">
        <v>179</v>
      </c>
      <c r="B163" s="59"/>
      <c r="C163" s="65">
        <f t="shared" si="7"/>
        <v>95.74</v>
      </c>
      <c r="D163" s="129"/>
      <c r="E163" s="155">
        <v>12590</v>
      </c>
      <c r="F163" s="146">
        <f t="shared" si="8"/>
        <v>2210</v>
      </c>
      <c r="G163" s="159">
        <f t="shared" si="6"/>
        <v>1578</v>
      </c>
      <c r="H163" s="155">
        <v>66</v>
      </c>
    </row>
    <row r="164" spans="1:8">
      <c r="A164" s="126">
        <v>180</v>
      </c>
      <c r="B164" s="59"/>
      <c r="C164" s="65">
        <f t="shared" si="7"/>
        <v>95.85</v>
      </c>
      <c r="D164" s="129"/>
      <c r="E164" s="155">
        <v>12590</v>
      </c>
      <c r="F164" s="146">
        <f t="shared" si="8"/>
        <v>2208</v>
      </c>
      <c r="G164" s="159">
        <f t="shared" si="6"/>
        <v>1576</v>
      </c>
      <c r="H164" s="155">
        <v>66</v>
      </c>
    </row>
    <row r="165" spans="1:8">
      <c r="A165" s="126">
        <v>181</v>
      </c>
      <c r="B165" s="59"/>
      <c r="C165" s="65">
        <f t="shared" si="7"/>
        <v>95.96</v>
      </c>
      <c r="D165" s="129"/>
      <c r="E165" s="155">
        <v>12590</v>
      </c>
      <c r="F165" s="146">
        <f t="shared" si="8"/>
        <v>2205</v>
      </c>
      <c r="G165" s="159">
        <f t="shared" si="6"/>
        <v>1574</v>
      </c>
      <c r="H165" s="155">
        <v>66</v>
      </c>
    </row>
    <row r="166" spans="1:8">
      <c r="A166" s="126">
        <v>182</v>
      </c>
      <c r="B166" s="59"/>
      <c r="C166" s="65">
        <f t="shared" si="7"/>
        <v>96.07</v>
      </c>
      <c r="D166" s="129"/>
      <c r="E166" s="155">
        <v>12590</v>
      </c>
      <c r="F166" s="146">
        <f t="shared" si="8"/>
        <v>2203</v>
      </c>
      <c r="G166" s="159">
        <f t="shared" si="6"/>
        <v>1573</v>
      </c>
      <c r="H166" s="155">
        <v>66</v>
      </c>
    </row>
    <row r="167" spans="1:8">
      <c r="A167" s="126">
        <v>183</v>
      </c>
      <c r="B167" s="59"/>
      <c r="C167" s="65">
        <f t="shared" si="7"/>
        <v>96.17</v>
      </c>
      <c r="D167" s="129"/>
      <c r="E167" s="155">
        <v>12590</v>
      </c>
      <c r="F167" s="146">
        <f t="shared" si="8"/>
        <v>2201</v>
      </c>
      <c r="G167" s="159">
        <f t="shared" si="6"/>
        <v>1571</v>
      </c>
      <c r="H167" s="155">
        <v>66</v>
      </c>
    </row>
    <row r="168" spans="1:8">
      <c r="A168" s="126">
        <v>184</v>
      </c>
      <c r="B168" s="59"/>
      <c r="C168" s="65">
        <f t="shared" si="7"/>
        <v>96.28</v>
      </c>
      <c r="D168" s="129"/>
      <c r="E168" s="155">
        <v>12590</v>
      </c>
      <c r="F168" s="146">
        <f t="shared" si="8"/>
        <v>2198</v>
      </c>
      <c r="G168" s="159">
        <f t="shared" si="6"/>
        <v>1569</v>
      </c>
      <c r="H168" s="155">
        <v>66</v>
      </c>
    </row>
    <row r="169" spans="1:8">
      <c r="A169" s="126">
        <v>185</v>
      </c>
      <c r="B169" s="59"/>
      <c r="C169" s="65">
        <f t="shared" si="7"/>
        <v>96.39</v>
      </c>
      <c r="D169" s="129"/>
      <c r="E169" s="155">
        <v>12590</v>
      </c>
      <c r="F169" s="146">
        <f t="shared" si="8"/>
        <v>2196</v>
      </c>
      <c r="G169" s="159">
        <f t="shared" si="6"/>
        <v>1567</v>
      </c>
      <c r="H169" s="155">
        <v>66</v>
      </c>
    </row>
    <row r="170" spans="1:8">
      <c r="A170" s="126">
        <v>186</v>
      </c>
      <c r="B170" s="59"/>
      <c r="C170" s="65">
        <f t="shared" si="7"/>
        <v>96.49</v>
      </c>
      <c r="D170" s="129"/>
      <c r="E170" s="155">
        <v>12590</v>
      </c>
      <c r="F170" s="146">
        <f t="shared" si="8"/>
        <v>2194</v>
      </c>
      <c r="G170" s="159">
        <f t="shared" si="6"/>
        <v>1566</v>
      </c>
      <c r="H170" s="155">
        <v>66</v>
      </c>
    </row>
    <row r="171" spans="1:8">
      <c r="A171" s="126">
        <v>187</v>
      </c>
      <c r="B171" s="59"/>
      <c r="C171" s="65">
        <f t="shared" si="7"/>
        <v>96.6</v>
      </c>
      <c r="D171" s="129"/>
      <c r="E171" s="155">
        <v>12590</v>
      </c>
      <c r="F171" s="146">
        <f t="shared" si="8"/>
        <v>2191</v>
      </c>
      <c r="G171" s="159">
        <f t="shared" si="6"/>
        <v>1564</v>
      </c>
      <c r="H171" s="155">
        <v>66</v>
      </c>
    </row>
    <row r="172" spans="1:8">
      <c r="A172" s="126">
        <v>188</v>
      </c>
      <c r="B172" s="59"/>
      <c r="C172" s="65">
        <f t="shared" si="7"/>
        <v>96.71</v>
      </c>
      <c r="D172" s="129"/>
      <c r="E172" s="155">
        <v>12590</v>
      </c>
      <c r="F172" s="146">
        <f t="shared" si="8"/>
        <v>2189</v>
      </c>
      <c r="G172" s="159">
        <f t="shared" si="6"/>
        <v>1562</v>
      </c>
      <c r="H172" s="155">
        <v>66</v>
      </c>
    </row>
    <row r="173" spans="1:8">
      <c r="A173" s="126">
        <v>189</v>
      </c>
      <c r="B173" s="59"/>
      <c r="C173" s="65">
        <f t="shared" si="7"/>
        <v>96.81</v>
      </c>
      <c r="D173" s="129"/>
      <c r="E173" s="155">
        <v>12590</v>
      </c>
      <c r="F173" s="146">
        <f t="shared" si="8"/>
        <v>2187</v>
      </c>
      <c r="G173" s="159">
        <f t="shared" si="6"/>
        <v>1561</v>
      </c>
      <c r="H173" s="155">
        <v>66</v>
      </c>
    </row>
    <row r="174" spans="1:8">
      <c r="A174" s="126">
        <v>190</v>
      </c>
      <c r="B174" s="59"/>
      <c r="C174" s="65">
        <f t="shared" si="7"/>
        <v>96.91</v>
      </c>
      <c r="D174" s="129"/>
      <c r="E174" s="155">
        <v>12590</v>
      </c>
      <c r="F174" s="146">
        <f t="shared" si="8"/>
        <v>2184</v>
      </c>
      <c r="G174" s="159">
        <f t="shared" si="6"/>
        <v>1559</v>
      </c>
      <c r="H174" s="155">
        <v>66</v>
      </c>
    </row>
    <row r="175" spans="1:8">
      <c r="A175" s="126">
        <v>191</v>
      </c>
      <c r="B175" s="59"/>
      <c r="C175" s="65">
        <f t="shared" si="7"/>
        <v>97.02</v>
      </c>
      <c r="D175" s="129"/>
      <c r="E175" s="155">
        <v>12590</v>
      </c>
      <c r="F175" s="146">
        <f t="shared" si="8"/>
        <v>2182</v>
      </c>
      <c r="G175" s="159">
        <f t="shared" si="6"/>
        <v>1557</v>
      </c>
      <c r="H175" s="155">
        <v>66</v>
      </c>
    </row>
    <row r="176" spans="1:8">
      <c r="A176" s="126">
        <v>192</v>
      </c>
      <c r="B176" s="59"/>
      <c r="C176" s="65">
        <f t="shared" si="7"/>
        <v>97.12</v>
      </c>
      <c r="D176" s="129"/>
      <c r="E176" s="155">
        <v>12590</v>
      </c>
      <c r="F176" s="146">
        <f t="shared" si="8"/>
        <v>2180</v>
      </c>
      <c r="G176" s="159">
        <f t="shared" si="6"/>
        <v>1556</v>
      </c>
      <c r="H176" s="155">
        <v>66</v>
      </c>
    </row>
    <row r="177" spans="1:8">
      <c r="A177" s="126">
        <v>193</v>
      </c>
      <c r="B177" s="59"/>
      <c r="C177" s="65">
        <f t="shared" si="7"/>
        <v>97.22</v>
      </c>
      <c r="D177" s="129"/>
      <c r="E177" s="155">
        <v>12590</v>
      </c>
      <c r="F177" s="146">
        <f t="shared" si="8"/>
        <v>2178</v>
      </c>
      <c r="G177" s="159">
        <f t="shared" si="6"/>
        <v>1554</v>
      </c>
      <c r="H177" s="155">
        <v>66</v>
      </c>
    </row>
    <row r="178" spans="1:8">
      <c r="A178" s="126">
        <v>194</v>
      </c>
      <c r="B178" s="59"/>
      <c r="C178" s="65">
        <f t="shared" si="7"/>
        <v>97.33</v>
      </c>
      <c r="D178" s="129"/>
      <c r="E178" s="155">
        <v>12590</v>
      </c>
      <c r="F178" s="146">
        <f t="shared" si="8"/>
        <v>2175</v>
      </c>
      <c r="G178" s="159">
        <f t="shared" si="6"/>
        <v>1552</v>
      </c>
      <c r="H178" s="155">
        <v>66</v>
      </c>
    </row>
    <row r="179" spans="1:8">
      <c r="A179" s="126">
        <v>195</v>
      </c>
      <c r="B179" s="59"/>
      <c r="C179" s="65">
        <f t="shared" si="7"/>
        <v>97.43</v>
      </c>
      <c r="D179" s="129"/>
      <c r="E179" s="155">
        <v>12590</v>
      </c>
      <c r="F179" s="146">
        <f t="shared" si="8"/>
        <v>2173</v>
      </c>
      <c r="G179" s="159">
        <f t="shared" si="6"/>
        <v>1551</v>
      </c>
      <c r="H179" s="155">
        <v>66</v>
      </c>
    </row>
    <row r="180" spans="1:8">
      <c r="A180" s="126">
        <v>196</v>
      </c>
      <c r="B180" s="59"/>
      <c r="C180" s="65">
        <f t="shared" si="7"/>
        <v>97.53</v>
      </c>
      <c r="D180" s="129"/>
      <c r="E180" s="155">
        <v>12590</v>
      </c>
      <c r="F180" s="146">
        <f t="shared" si="8"/>
        <v>2171</v>
      </c>
      <c r="G180" s="159">
        <f t="shared" si="6"/>
        <v>1549</v>
      </c>
      <c r="H180" s="155">
        <v>66</v>
      </c>
    </row>
    <row r="181" spans="1:8">
      <c r="A181" s="126">
        <v>197</v>
      </c>
      <c r="B181" s="59"/>
      <c r="C181" s="65">
        <f t="shared" si="7"/>
        <v>97.63</v>
      </c>
      <c r="D181" s="129"/>
      <c r="E181" s="155">
        <v>12590</v>
      </c>
      <c r="F181" s="146">
        <f t="shared" si="8"/>
        <v>2169</v>
      </c>
      <c r="G181" s="159">
        <f t="shared" si="6"/>
        <v>1547</v>
      </c>
      <c r="H181" s="155">
        <v>66</v>
      </c>
    </row>
    <row r="182" spans="1:8">
      <c r="A182" s="126">
        <v>198</v>
      </c>
      <c r="B182" s="59"/>
      <c r="C182" s="65">
        <f t="shared" si="7"/>
        <v>97.73</v>
      </c>
      <c r="D182" s="129"/>
      <c r="E182" s="155">
        <v>12590</v>
      </c>
      <c r="F182" s="146">
        <f t="shared" si="8"/>
        <v>2167</v>
      </c>
      <c r="G182" s="159">
        <f t="shared" si="6"/>
        <v>1546</v>
      </c>
      <c r="H182" s="155">
        <v>66</v>
      </c>
    </row>
    <row r="183" spans="1:8">
      <c r="A183" s="126">
        <v>199</v>
      </c>
      <c r="B183" s="59"/>
      <c r="C183" s="65">
        <f t="shared" si="7"/>
        <v>97.83</v>
      </c>
      <c r="D183" s="129"/>
      <c r="E183" s="155">
        <v>12590</v>
      </c>
      <c r="F183" s="146">
        <f t="shared" si="8"/>
        <v>2165</v>
      </c>
      <c r="G183" s="159">
        <f t="shared" si="6"/>
        <v>1544</v>
      </c>
      <c r="H183" s="155">
        <v>66</v>
      </c>
    </row>
    <row r="184" spans="1:8">
      <c r="A184" s="126">
        <v>200</v>
      </c>
      <c r="B184" s="59"/>
      <c r="C184" s="65">
        <f t="shared" si="7"/>
        <v>97.93</v>
      </c>
      <c r="D184" s="129"/>
      <c r="E184" s="155">
        <v>12590</v>
      </c>
      <c r="F184" s="146">
        <f t="shared" si="8"/>
        <v>2162</v>
      </c>
      <c r="G184" s="159">
        <f t="shared" si="6"/>
        <v>1543</v>
      </c>
      <c r="H184" s="155">
        <v>66</v>
      </c>
    </row>
    <row r="185" spans="1:8">
      <c r="A185" s="126">
        <v>201</v>
      </c>
      <c r="B185" s="59"/>
      <c r="C185" s="65">
        <f t="shared" si="7"/>
        <v>98.03</v>
      </c>
      <c r="D185" s="129"/>
      <c r="E185" s="155">
        <v>12590</v>
      </c>
      <c r="F185" s="146">
        <f t="shared" si="8"/>
        <v>2160</v>
      </c>
      <c r="G185" s="159">
        <f t="shared" si="6"/>
        <v>1541</v>
      </c>
      <c r="H185" s="155">
        <v>66</v>
      </c>
    </row>
    <row r="186" spans="1:8">
      <c r="A186" s="126">
        <v>202</v>
      </c>
      <c r="B186" s="59"/>
      <c r="C186" s="65">
        <f t="shared" si="7"/>
        <v>98.13</v>
      </c>
      <c r="D186" s="129"/>
      <c r="E186" s="155">
        <v>12590</v>
      </c>
      <c r="F186" s="146">
        <f t="shared" si="8"/>
        <v>2158</v>
      </c>
      <c r="G186" s="159">
        <f t="shared" si="6"/>
        <v>1540</v>
      </c>
      <c r="H186" s="155">
        <v>66</v>
      </c>
    </row>
    <row r="187" spans="1:8">
      <c r="A187" s="126">
        <v>203</v>
      </c>
      <c r="B187" s="59"/>
      <c r="C187" s="65">
        <f t="shared" si="7"/>
        <v>98.23</v>
      </c>
      <c r="D187" s="129"/>
      <c r="E187" s="155">
        <v>12590</v>
      </c>
      <c r="F187" s="146">
        <f t="shared" si="8"/>
        <v>2156</v>
      </c>
      <c r="G187" s="159">
        <f t="shared" si="6"/>
        <v>1538</v>
      </c>
      <c r="H187" s="155">
        <v>66</v>
      </c>
    </row>
    <row r="188" spans="1:8">
      <c r="A188" s="126">
        <v>204</v>
      </c>
      <c r="B188" s="59"/>
      <c r="C188" s="65">
        <f t="shared" si="7"/>
        <v>98.32</v>
      </c>
      <c r="D188" s="129"/>
      <c r="E188" s="155">
        <v>12590</v>
      </c>
      <c r="F188" s="146">
        <f t="shared" si="8"/>
        <v>2154</v>
      </c>
      <c r="G188" s="159">
        <f t="shared" si="6"/>
        <v>1537</v>
      </c>
      <c r="H188" s="155">
        <v>66</v>
      </c>
    </row>
    <row r="189" spans="1:8">
      <c r="A189" s="126">
        <v>205</v>
      </c>
      <c r="B189" s="59"/>
      <c r="C189" s="65">
        <f t="shared" si="7"/>
        <v>98.42</v>
      </c>
      <c r="D189" s="129"/>
      <c r="E189" s="155">
        <v>12590</v>
      </c>
      <c r="F189" s="146">
        <f t="shared" si="8"/>
        <v>2152</v>
      </c>
      <c r="G189" s="159">
        <f t="shared" si="6"/>
        <v>1535</v>
      </c>
      <c r="H189" s="155">
        <v>66</v>
      </c>
    </row>
    <row r="190" spans="1:8">
      <c r="A190" s="126">
        <v>206</v>
      </c>
      <c r="B190" s="59"/>
      <c r="C190" s="65">
        <f t="shared" si="7"/>
        <v>98.52</v>
      </c>
      <c r="D190" s="129"/>
      <c r="E190" s="155">
        <v>12590</v>
      </c>
      <c r="F190" s="146">
        <f t="shared" si="8"/>
        <v>2150</v>
      </c>
      <c r="G190" s="159">
        <f t="shared" si="6"/>
        <v>1533</v>
      </c>
      <c r="H190" s="155">
        <v>66</v>
      </c>
    </row>
    <row r="191" spans="1:8">
      <c r="A191" s="126">
        <v>207</v>
      </c>
      <c r="B191" s="59"/>
      <c r="C191" s="65">
        <f t="shared" si="7"/>
        <v>98.61</v>
      </c>
      <c r="D191" s="129"/>
      <c r="E191" s="155">
        <v>12590</v>
      </c>
      <c r="F191" s="146">
        <f t="shared" si="8"/>
        <v>2148</v>
      </c>
      <c r="G191" s="159">
        <f t="shared" si="6"/>
        <v>1532</v>
      </c>
      <c r="H191" s="155">
        <v>66</v>
      </c>
    </row>
    <row r="192" spans="1:8">
      <c r="A192" s="126">
        <v>208</v>
      </c>
      <c r="B192" s="59"/>
      <c r="C192" s="65">
        <f t="shared" si="7"/>
        <v>98.71</v>
      </c>
      <c r="D192" s="129"/>
      <c r="E192" s="155">
        <v>12590</v>
      </c>
      <c r="F192" s="146">
        <f t="shared" si="8"/>
        <v>2146</v>
      </c>
      <c r="G192" s="159">
        <f t="shared" si="6"/>
        <v>1531</v>
      </c>
      <c r="H192" s="155">
        <v>66</v>
      </c>
    </row>
    <row r="193" spans="1:8">
      <c r="A193" s="126">
        <v>209</v>
      </c>
      <c r="B193" s="59"/>
      <c r="C193" s="65">
        <f t="shared" si="7"/>
        <v>98.8</v>
      </c>
      <c r="D193" s="129"/>
      <c r="E193" s="155">
        <v>12590</v>
      </c>
      <c r="F193" s="146">
        <f t="shared" si="8"/>
        <v>2144</v>
      </c>
      <c r="G193" s="159">
        <f t="shared" si="6"/>
        <v>1529</v>
      </c>
      <c r="H193" s="155">
        <v>66</v>
      </c>
    </row>
    <row r="194" spans="1:8">
      <c r="A194" s="126">
        <v>210</v>
      </c>
      <c r="B194" s="59"/>
      <c r="C194" s="65">
        <f t="shared" si="7"/>
        <v>98.9</v>
      </c>
      <c r="D194" s="129"/>
      <c r="E194" s="155">
        <v>12590</v>
      </c>
      <c r="F194" s="146">
        <f t="shared" si="8"/>
        <v>2142</v>
      </c>
      <c r="G194" s="159">
        <f t="shared" si="6"/>
        <v>1528</v>
      </c>
      <c r="H194" s="155">
        <v>66</v>
      </c>
    </row>
    <row r="195" spans="1:8">
      <c r="A195" s="126">
        <v>211</v>
      </c>
      <c r="B195" s="59"/>
      <c r="C195" s="65">
        <f t="shared" si="7"/>
        <v>98.99</v>
      </c>
      <c r="D195" s="129"/>
      <c r="E195" s="155">
        <v>12590</v>
      </c>
      <c r="F195" s="146">
        <f t="shared" si="8"/>
        <v>2140</v>
      </c>
      <c r="G195" s="159">
        <f t="shared" si="6"/>
        <v>1526</v>
      </c>
      <c r="H195" s="155">
        <v>66</v>
      </c>
    </row>
    <row r="196" spans="1:8">
      <c r="A196" s="126">
        <v>212</v>
      </c>
      <c r="B196" s="59"/>
      <c r="C196" s="65">
        <f t="shared" si="7"/>
        <v>99.09</v>
      </c>
      <c r="D196" s="129"/>
      <c r="E196" s="155">
        <v>12590</v>
      </c>
      <c r="F196" s="146">
        <f t="shared" si="8"/>
        <v>2138</v>
      </c>
      <c r="G196" s="159">
        <f t="shared" si="6"/>
        <v>1525</v>
      </c>
      <c r="H196" s="155">
        <v>66</v>
      </c>
    </row>
    <row r="197" spans="1:8">
      <c r="A197" s="126">
        <v>213</v>
      </c>
      <c r="B197" s="59"/>
      <c r="C197" s="65">
        <f t="shared" si="7"/>
        <v>99.18</v>
      </c>
      <c r="D197" s="129"/>
      <c r="E197" s="155">
        <v>12590</v>
      </c>
      <c r="F197" s="146">
        <f t="shared" si="8"/>
        <v>2136</v>
      </c>
      <c r="G197" s="159">
        <f t="shared" si="6"/>
        <v>1523</v>
      </c>
      <c r="H197" s="155">
        <v>66</v>
      </c>
    </row>
    <row r="198" spans="1:8">
      <c r="A198" s="126">
        <v>214</v>
      </c>
      <c r="B198" s="59"/>
      <c r="C198" s="65">
        <f t="shared" si="7"/>
        <v>99.28</v>
      </c>
      <c r="D198" s="129"/>
      <c r="E198" s="155">
        <v>12590</v>
      </c>
      <c r="F198" s="146">
        <f t="shared" si="8"/>
        <v>2134</v>
      </c>
      <c r="G198" s="159">
        <f t="shared" si="6"/>
        <v>1522</v>
      </c>
      <c r="H198" s="155">
        <v>66</v>
      </c>
    </row>
    <row r="199" spans="1:8">
      <c r="A199" s="126">
        <v>215</v>
      </c>
      <c r="B199" s="59"/>
      <c r="C199" s="65">
        <f t="shared" si="7"/>
        <v>99.37</v>
      </c>
      <c r="D199" s="129"/>
      <c r="E199" s="155">
        <v>12590</v>
      </c>
      <c r="F199" s="146">
        <f t="shared" si="8"/>
        <v>2132</v>
      </c>
      <c r="G199" s="159">
        <f t="shared" si="6"/>
        <v>1520</v>
      </c>
      <c r="H199" s="155">
        <v>66</v>
      </c>
    </row>
    <row r="200" spans="1:8">
      <c r="A200" s="126">
        <v>216</v>
      </c>
      <c r="B200" s="59"/>
      <c r="C200" s="65">
        <f t="shared" si="7"/>
        <v>99.46</v>
      </c>
      <c r="D200" s="129"/>
      <c r="E200" s="155">
        <v>12590</v>
      </c>
      <c r="F200" s="146">
        <f t="shared" si="8"/>
        <v>2130</v>
      </c>
      <c r="G200" s="159">
        <f t="shared" si="6"/>
        <v>1519</v>
      </c>
      <c r="H200" s="155">
        <v>66</v>
      </c>
    </row>
    <row r="201" spans="1:8">
      <c r="A201" s="126">
        <v>217</v>
      </c>
      <c r="B201" s="59"/>
      <c r="C201" s="65">
        <f t="shared" si="7"/>
        <v>99.55</v>
      </c>
      <c r="D201" s="129"/>
      <c r="E201" s="155">
        <v>12590</v>
      </c>
      <c r="F201" s="146">
        <f t="shared" si="8"/>
        <v>2128</v>
      </c>
      <c r="G201" s="159">
        <f t="shared" si="6"/>
        <v>1518</v>
      </c>
      <c r="H201" s="155">
        <v>66</v>
      </c>
    </row>
    <row r="202" spans="1:8">
      <c r="A202" s="126">
        <v>218</v>
      </c>
      <c r="B202" s="59"/>
      <c r="C202" s="65">
        <f t="shared" si="7"/>
        <v>99.65</v>
      </c>
      <c r="D202" s="129"/>
      <c r="E202" s="155">
        <v>12590</v>
      </c>
      <c r="F202" s="146">
        <f t="shared" si="8"/>
        <v>2126</v>
      </c>
      <c r="G202" s="159">
        <f t="shared" si="6"/>
        <v>1516</v>
      </c>
      <c r="H202" s="155">
        <v>66</v>
      </c>
    </row>
    <row r="203" spans="1:8">
      <c r="A203" s="126">
        <v>219</v>
      </c>
      <c r="B203" s="59"/>
      <c r="C203" s="65">
        <f t="shared" si="7"/>
        <v>99.74</v>
      </c>
      <c r="D203" s="129"/>
      <c r="E203" s="155">
        <v>12590</v>
      </c>
      <c r="F203" s="146">
        <f t="shared" si="8"/>
        <v>2124</v>
      </c>
      <c r="G203" s="159">
        <f t="shared" si="6"/>
        <v>1515</v>
      </c>
      <c r="H203" s="155">
        <v>66</v>
      </c>
    </row>
    <row r="204" spans="1:8">
      <c r="A204" s="126">
        <v>220</v>
      </c>
      <c r="B204" s="59"/>
      <c r="C204" s="65">
        <f t="shared" si="7"/>
        <v>99.83</v>
      </c>
      <c r="D204" s="129"/>
      <c r="E204" s="155">
        <v>12590</v>
      </c>
      <c r="F204" s="146">
        <f t="shared" si="8"/>
        <v>2123</v>
      </c>
      <c r="G204" s="159">
        <f t="shared" si="6"/>
        <v>1513</v>
      </c>
      <c r="H204" s="155">
        <v>66</v>
      </c>
    </row>
    <row r="205" spans="1:8">
      <c r="A205" s="126">
        <v>221</v>
      </c>
      <c r="B205" s="59"/>
      <c r="C205" s="65">
        <f t="shared" si="7"/>
        <v>99.92</v>
      </c>
      <c r="D205" s="129"/>
      <c r="E205" s="155">
        <v>12590</v>
      </c>
      <c r="F205" s="146">
        <f t="shared" si="8"/>
        <v>2121</v>
      </c>
      <c r="G205" s="159">
        <f t="shared" ref="G205:G234" si="9">ROUND(12*(1/C205*E205),0)</f>
        <v>1512</v>
      </c>
      <c r="H205" s="155">
        <v>66</v>
      </c>
    </row>
    <row r="206" spans="1:8">
      <c r="A206" s="126">
        <v>222</v>
      </c>
      <c r="B206" s="59"/>
      <c r="C206" s="65">
        <f t="shared" ref="C206:C234" si="10">ROUND((10.899*LN(A206)+A206/200)*1.667,2)</f>
        <v>100.01</v>
      </c>
      <c r="D206" s="129"/>
      <c r="E206" s="155">
        <v>12590</v>
      </c>
      <c r="F206" s="146">
        <f t="shared" ref="F206:F234" si="11">ROUND(12*1.3589*(1/C206*E206)+H206,0)</f>
        <v>2119</v>
      </c>
      <c r="G206" s="159">
        <f t="shared" si="9"/>
        <v>1511</v>
      </c>
      <c r="H206" s="155">
        <v>66</v>
      </c>
    </row>
    <row r="207" spans="1:8">
      <c r="A207" s="126">
        <v>223</v>
      </c>
      <c r="B207" s="59"/>
      <c r="C207" s="65">
        <f t="shared" si="10"/>
        <v>100.1</v>
      </c>
      <c r="D207" s="129"/>
      <c r="E207" s="155">
        <v>12590</v>
      </c>
      <c r="F207" s="146">
        <f t="shared" si="11"/>
        <v>2117</v>
      </c>
      <c r="G207" s="159">
        <f t="shared" si="9"/>
        <v>1509</v>
      </c>
      <c r="H207" s="155">
        <v>66</v>
      </c>
    </row>
    <row r="208" spans="1:8">
      <c r="A208" s="126">
        <v>224</v>
      </c>
      <c r="B208" s="59"/>
      <c r="C208" s="65">
        <f t="shared" si="10"/>
        <v>100.19</v>
      </c>
      <c r="D208" s="129"/>
      <c r="E208" s="155">
        <v>12590</v>
      </c>
      <c r="F208" s="146">
        <f t="shared" si="11"/>
        <v>2115</v>
      </c>
      <c r="G208" s="159">
        <f t="shared" si="9"/>
        <v>1508</v>
      </c>
      <c r="H208" s="155">
        <v>66</v>
      </c>
    </row>
    <row r="209" spans="1:8">
      <c r="A209" s="126">
        <v>225</v>
      </c>
      <c r="B209" s="59"/>
      <c r="C209" s="65">
        <f t="shared" si="10"/>
        <v>100.28</v>
      </c>
      <c r="D209" s="129"/>
      <c r="E209" s="155">
        <v>12590</v>
      </c>
      <c r="F209" s="146">
        <f t="shared" si="11"/>
        <v>2113</v>
      </c>
      <c r="G209" s="159">
        <f t="shared" si="9"/>
        <v>1507</v>
      </c>
      <c r="H209" s="155">
        <v>66</v>
      </c>
    </row>
    <row r="210" spans="1:8">
      <c r="A210" s="126">
        <v>226</v>
      </c>
      <c r="B210" s="59"/>
      <c r="C210" s="65">
        <f t="shared" si="10"/>
        <v>100.37</v>
      </c>
      <c r="D210" s="129"/>
      <c r="E210" s="155">
        <v>12590</v>
      </c>
      <c r="F210" s="146">
        <f t="shared" si="11"/>
        <v>2111</v>
      </c>
      <c r="G210" s="159">
        <f t="shared" si="9"/>
        <v>1505</v>
      </c>
      <c r="H210" s="155">
        <v>66</v>
      </c>
    </row>
    <row r="211" spans="1:8">
      <c r="A211" s="126">
        <v>227</v>
      </c>
      <c r="B211" s="59"/>
      <c r="C211" s="65">
        <f t="shared" si="10"/>
        <v>100.46</v>
      </c>
      <c r="D211" s="129"/>
      <c r="E211" s="155">
        <v>12590</v>
      </c>
      <c r="F211" s="146">
        <f t="shared" si="11"/>
        <v>2110</v>
      </c>
      <c r="G211" s="159">
        <f t="shared" si="9"/>
        <v>1504</v>
      </c>
      <c r="H211" s="155">
        <v>66</v>
      </c>
    </row>
    <row r="212" spans="1:8">
      <c r="A212" s="126">
        <v>228</v>
      </c>
      <c r="B212" s="59"/>
      <c r="C212" s="65">
        <f t="shared" si="10"/>
        <v>100.54</v>
      </c>
      <c r="D212" s="129"/>
      <c r="E212" s="155">
        <v>12590</v>
      </c>
      <c r="F212" s="146">
        <f t="shared" si="11"/>
        <v>2108</v>
      </c>
      <c r="G212" s="159">
        <f t="shared" si="9"/>
        <v>1503</v>
      </c>
      <c r="H212" s="155">
        <v>66</v>
      </c>
    </row>
    <row r="213" spans="1:8">
      <c r="A213" s="126">
        <v>229</v>
      </c>
      <c r="B213" s="59"/>
      <c r="C213" s="65">
        <f t="shared" si="10"/>
        <v>100.63</v>
      </c>
      <c r="D213" s="129"/>
      <c r="E213" s="155">
        <v>12590</v>
      </c>
      <c r="F213" s="146">
        <f t="shared" si="11"/>
        <v>2106</v>
      </c>
      <c r="G213" s="159">
        <f t="shared" si="9"/>
        <v>1501</v>
      </c>
      <c r="H213" s="155">
        <v>66</v>
      </c>
    </row>
    <row r="214" spans="1:8">
      <c r="A214" s="126">
        <v>230</v>
      </c>
      <c r="B214" s="59"/>
      <c r="C214" s="65">
        <f t="shared" si="10"/>
        <v>100.72</v>
      </c>
      <c r="D214" s="129"/>
      <c r="E214" s="155">
        <v>12590</v>
      </c>
      <c r="F214" s="146">
        <f t="shared" si="11"/>
        <v>2104</v>
      </c>
      <c r="G214" s="159">
        <f t="shared" si="9"/>
        <v>1500</v>
      </c>
      <c r="H214" s="155">
        <v>66</v>
      </c>
    </row>
    <row r="215" spans="1:8">
      <c r="A215" s="126">
        <v>231</v>
      </c>
      <c r="B215" s="59"/>
      <c r="C215" s="65">
        <f t="shared" si="10"/>
        <v>100.81</v>
      </c>
      <c r="D215" s="129"/>
      <c r="E215" s="155">
        <v>12590</v>
      </c>
      <c r="F215" s="146">
        <f t="shared" si="11"/>
        <v>2103</v>
      </c>
      <c r="G215" s="159">
        <f t="shared" si="9"/>
        <v>1499</v>
      </c>
      <c r="H215" s="155">
        <v>66</v>
      </c>
    </row>
    <row r="216" spans="1:8">
      <c r="A216" s="126">
        <v>232</v>
      </c>
      <c r="B216" s="59"/>
      <c r="C216" s="65">
        <f t="shared" si="10"/>
        <v>100.89</v>
      </c>
      <c r="D216" s="129"/>
      <c r="E216" s="155">
        <v>12590</v>
      </c>
      <c r="F216" s="146">
        <f t="shared" si="11"/>
        <v>2101</v>
      </c>
      <c r="G216" s="159">
        <f t="shared" si="9"/>
        <v>1497</v>
      </c>
      <c r="H216" s="155">
        <v>66</v>
      </c>
    </row>
    <row r="217" spans="1:8">
      <c r="A217" s="126">
        <v>233</v>
      </c>
      <c r="B217" s="59"/>
      <c r="C217" s="65">
        <f t="shared" si="10"/>
        <v>100.98</v>
      </c>
      <c r="D217" s="129"/>
      <c r="E217" s="155">
        <v>12590</v>
      </c>
      <c r="F217" s="146">
        <f t="shared" si="11"/>
        <v>2099</v>
      </c>
      <c r="G217" s="159">
        <f t="shared" si="9"/>
        <v>1496</v>
      </c>
      <c r="H217" s="155">
        <v>66</v>
      </c>
    </row>
    <row r="218" spans="1:8">
      <c r="A218" s="126">
        <v>234</v>
      </c>
      <c r="B218" s="59"/>
      <c r="C218" s="65">
        <f t="shared" si="10"/>
        <v>101.07</v>
      </c>
      <c r="D218" s="129"/>
      <c r="E218" s="155">
        <v>12590</v>
      </c>
      <c r="F218" s="146">
        <f t="shared" si="11"/>
        <v>2097</v>
      </c>
      <c r="G218" s="159">
        <f t="shared" si="9"/>
        <v>1495</v>
      </c>
      <c r="H218" s="155">
        <v>66</v>
      </c>
    </row>
    <row r="219" spans="1:8">
      <c r="A219" s="126">
        <v>235</v>
      </c>
      <c r="B219" s="59"/>
      <c r="C219" s="65">
        <f t="shared" si="10"/>
        <v>101.15</v>
      </c>
      <c r="D219" s="129"/>
      <c r="E219" s="155">
        <v>12590</v>
      </c>
      <c r="F219" s="146">
        <f t="shared" si="11"/>
        <v>2096</v>
      </c>
      <c r="G219" s="159">
        <f t="shared" si="9"/>
        <v>1494</v>
      </c>
      <c r="H219" s="155">
        <v>66</v>
      </c>
    </row>
    <row r="220" spans="1:8">
      <c r="A220" s="126">
        <v>236</v>
      </c>
      <c r="B220" s="59"/>
      <c r="C220" s="65">
        <f t="shared" si="10"/>
        <v>101.24</v>
      </c>
      <c r="D220" s="129"/>
      <c r="E220" s="155">
        <v>12590</v>
      </c>
      <c r="F220" s="146">
        <f t="shared" si="11"/>
        <v>2094</v>
      </c>
      <c r="G220" s="159">
        <f t="shared" si="9"/>
        <v>1492</v>
      </c>
      <c r="H220" s="155">
        <v>66</v>
      </c>
    </row>
    <row r="221" spans="1:8">
      <c r="A221" s="126">
        <v>237</v>
      </c>
      <c r="B221" s="59"/>
      <c r="C221" s="65">
        <f t="shared" si="10"/>
        <v>101.32</v>
      </c>
      <c r="D221" s="129"/>
      <c r="E221" s="155">
        <v>12590</v>
      </c>
      <c r="F221" s="146">
        <f t="shared" si="11"/>
        <v>2092</v>
      </c>
      <c r="G221" s="159">
        <f t="shared" si="9"/>
        <v>1491</v>
      </c>
      <c r="H221" s="155">
        <v>66</v>
      </c>
    </row>
    <row r="222" spans="1:8">
      <c r="A222" s="126">
        <v>238</v>
      </c>
      <c r="B222" s="59"/>
      <c r="C222" s="65">
        <f t="shared" si="10"/>
        <v>101.41</v>
      </c>
      <c r="D222" s="129"/>
      <c r="E222" s="155">
        <v>12590</v>
      </c>
      <c r="F222" s="146">
        <f t="shared" si="11"/>
        <v>2090</v>
      </c>
      <c r="G222" s="159">
        <f t="shared" si="9"/>
        <v>1490</v>
      </c>
      <c r="H222" s="155">
        <v>66</v>
      </c>
    </row>
    <row r="223" spans="1:8">
      <c r="A223" s="126">
        <v>239</v>
      </c>
      <c r="B223" s="59"/>
      <c r="C223" s="65">
        <f t="shared" si="10"/>
        <v>101.49</v>
      </c>
      <c r="D223" s="129"/>
      <c r="E223" s="155">
        <v>12590</v>
      </c>
      <c r="F223" s="146">
        <f t="shared" si="11"/>
        <v>2089</v>
      </c>
      <c r="G223" s="159">
        <f t="shared" si="9"/>
        <v>1489</v>
      </c>
      <c r="H223" s="155">
        <v>66</v>
      </c>
    </row>
    <row r="224" spans="1:8">
      <c r="A224" s="126">
        <v>240</v>
      </c>
      <c r="B224" s="59"/>
      <c r="C224" s="65">
        <f t="shared" si="10"/>
        <v>101.58</v>
      </c>
      <c r="D224" s="129"/>
      <c r="E224" s="155">
        <v>12590</v>
      </c>
      <c r="F224" s="146">
        <f t="shared" si="11"/>
        <v>2087</v>
      </c>
      <c r="G224" s="159">
        <f t="shared" si="9"/>
        <v>1487</v>
      </c>
      <c r="H224" s="155">
        <v>66</v>
      </c>
    </row>
    <row r="225" spans="1:8">
      <c r="A225" s="126">
        <v>241</v>
      </c>
      <c r="B225" s="59"/>
      <c r="C225" s="65">
        <f t="shared" si="10"/>
        <v>101.66</v>
      </c>
      <c r="D225" s="129"/>
      <c r="E225" s="155">
        <v>12590</v>
      </c>
      <c r="F225" s="146">
        <f t="shared" si="11"/>
        <v>2086</v>
      </c>
      <c r="G225" s="159">
        <f t="shared" si="9"/>
        <v>1486</v>
      </c>
      <c r="H225" s="155">
        <v>66</v>
      </c>
    </row>
    <row r="226" spans="1:8">
      <c r="A226" s="126">
        <v>242</v>
      </c>
      <c r="B226" s="59"/>
      <c r="C226" s="65">
        <f t="shared" si="10"/>
        <v>101.74</v>
      </c>
      <c r="D226" s="129"/>
      <c r="E226" s="155">
        <v>12590</v>
      </c>
      <c r="F226" s="146">
        <f t="shared" si="11"/>
        <v>2084</v>
      </c>
      <c r="G226" s="159">
        <f t="shared" si="9"/>
        <v>1485</v>
      </c>
      <c r="H226" s="155">
        <v>66</v>
      </c>
    </row>
    <row r="227" spans="1:8">
      <c r="A227" s="126">
        <v>243</v>
      </c>
      <c r="B227" s="59"/>
      <c r="C227" s="65">
        <f t="shared" si="10"/>
        <v>101.83</v>
      </c>
      <c r="D227" s="129"/>
      <c r="E227" s="155">
        <v>12590</v>
      </c>
      <c r="F227" s="146">
        <f t="shared" si="11"/>
        <v>2082</v>
      </c>
      <c r="G227" s="159">
        <f t="shared" si="9"/>
        <v>1484</v>
      </c>
      <c r="H227" s="155">
        <v>66</v>
      </c>
    </row>
    <row r="228" spans="1:8">
      <c r="A228" s="126">
        <v>244</v>
      </c>
      <c r="B228" s="59"/>
      <c r="C228" s="65">
        <f t="shared" si="10"/>
        <v>101.91</v>
      </c>
      <c r="D228" s="129"/>
      <c r="E228" s="155">
        <v>12590</v>
      </c>
      <c r="F228" s="146">
        <f t="shared" si="11"/>
        <v>2081</v>
      </c>
      <c r="G228" s="159">
        <f t="shared" si="9"/>
        <v>1482</v>
      </c>
      <c r="H228" s="155">
        <v>66</v>
      </c>
    </row>
    <row r="229" spans="1:8">
      <c r="A229" s="126">
        <v>245</v>
      </c>
      <c r="B229" s="59"/>
      <c r="C229" s="65">
        <f t="shared" si="10"/>
        <v>101.99</v>
      </c>
      <c r="D229" s="129"/>
      <c r="E229" s="155">
        <v>12590</v>
      </c>
      <c r="F229" s="146">
        <f t="shared" si="11"/>
        <v>2079</v>
      </c>
      <c r="G229" s="159">
        <f t="shared" si="9"/>
        <v>1481</v>
      </c>
      <c r="H229" s="155">
        <v>66</v>
      </c>
    </row>
    <row r="230" spans="1:8">
      <c r="A230" s="126">
        <v>246</v>
      </c>
      <c r="B230" s="59"/>
      <c r="C230" s="65">
        <f t="shared" si="10"/>
        <v>102.07</v>
      </c>
      <c r="D230" s="129"/>
      <c r="E230" s="155">
        <v>12590</v>
      </c>
      <c r="F230" s="146">
        <f t="shared" si="11"/>
        <v>2077</v>
      </c>
      <c r="G230" s="159">
        <f t="shared" si="9"/>
        <v>1480</v>
      </c>
      <c r="H230" s="155">
        <v>66</v>
      </c>
    </row>
    <row r="231" spans="1:8">
      <c r="A231" s="126">
        <v>247</v>
      </c>
      <c r="B231" s="59"/>
      <c r="C231" s="65">
        <f t="shared" si="10"/>
        <v>102.16</v>
      </c>
      <c r="D231" s="129"/>
      <c r="E231" s="155">
        <v>12590</v>
      </c>
      <c r="F231" s="146">
        <f t="shared" si="11"/>
        <v>2076</v>
      </c>
      <c r="G231" s="159">
        <f t="shared" si="9"/>
        <v>1479</v>
      </c>
      <c r="H231" s="155">
        <v>66</v>
      </c>
    </row>
    <row r="232" spans="1:8">
      <c r="A232" s="126">
        <v>248</v>
      </c>
      <c r="B232" s="59"/>
      <c r="C232" s="65">
        <f t="shared" si="10"/>
        <v>102.24</v>
      </c>
      <c r="D232" s="129"/>
      <c r="E232" s="155">
        <v>12590</v>
      </c>
      <c r="F232" s="146">
        <f t="shared" si="11"/>
        <v>2074</v>
      </c>
      <c r="G232" s="159">
        <f t="shared" si="9"/>
        <v>1478</v>
      </c>
      <c r="H232" s="155">
        <v>66</v>
      </c>
    </row>
    <row r="233" spans="1:8">
      <c r="A233" s="126">
        <v>249</v>
      </c>
      <c r="B233" s="59"/>
      <c r="C233" s="65">
        <f t="shared" si="10"/>
        <v>102.32</v>
      </c>
      <c r="D233" s="129"/>
      <c r="E233" s="155">
        <v>12590</v>
      </c>
      <c r="F233" s="146">
        <f t="shared" si="11"/>
        <v>2072</v>
      </c>
      <c r="G233" s="159">
        <f t="shared" si="9"/>
        <v>1477</v>
      </c>
      <c r="H233" s="155">
        <v>66</v>
      </c>
    </row>
    <row r="234" spans="1:8" ht="13.5" thickBot="1">
      <c r="A234" s="128">
        <v>250</v>
      </c>
      <c r="B234" s="66"/>
      <c r="C234" s="127">
        <f t="shared" si="10"/>
        <v>102.4</v>
      </c>
      <c r="D234" s="136"/>
      <c r="E234" s="149">
        <v>12590</v>
      </c>
      <c r="F234" s="152">
        <f t="shared" si="11"/>
        <v>2071</v>
      </c>
      <c r="G234" s="161">
        <f t="shared" si="9"/>
        <v>1475</v>
      </c>
      <c r="H234" s="149">
        <v>66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50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>
      <c r="A4" s="71" t="s">
        <v>182</v>
      </c>
      <c r="B4" s="34"/>
      <c r="C4" s="34"/>
      <c r="D4" s="34"/>
      <c r="E4" s="34"/>
      <c r="F4" s="34"/>
      <c r="G4" s="34"/>
      <c r="I4" s="30"/>
    </row>
    <row r="5" spans="1:9" ht="6.7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/>
      <c r="D6" s="37" t="s">
        <v>158</v>
      </c>
      <c r="F6" s="38" t="s">
        <v>159</v>
      </c>
      <c r="G6" s="38"/>
      <c r="I6" s="30"/>
    </row>
    <row r="7" spans="1:9" ht="15.75">
      <c r="A7" s="39" t="s">
        <v>253</v>
      </c>
      <c r="B7" s="36"/>
      <c r="C7" s="61"/>
      <c r="D7" s="61">
        <v>12</v>
      </c>
      <c r="E7" s="63"/>
      <c r="F7" s="64">
        <v>30</v>
      </c>
      <c r="G7" s="64"/>
      <c r="I7" s="30"/>
    </row>
    <row r="8" spans="1:9" ht="15.75">
      <c r="A8" s="39" t="s">
        <v>254</v>
      </c>
      <c r="B8" s="36"/>
      <c r="C8" s="61"/>
      <c r="D8" s="61" t="s">
        <v>251</v>
      </c>
      <c r="E8" s="63"/>
      <c r="F8" s="64">
        <v>30</v>
      </c>
      <c r="G8" s="64"/>
      <c r="I8" s="30"/>
    </row>
    <row r="9" spans="1:9" ht="15.75">
      <c r="A9" s="39" t="s">
        <v>255</v>
      </c>
      <c r="B9" s="36"/>
      <c r="C9" s="61"/>
      <c r="D9" s="61">
        <v>24</v>
      </c>
      <c r="E9" s="63"/>
      <c r="F9" s="64">
        <v>30</v>
      </c>
      <c r="G9" s="64"/>
      <c r="I9" s="30"/>
    </row>
    <row r="10" spans="1:9" ht="6" customHeight="1" thickBot="1">
      <c r="A10" s="504"/>
      <c r="B10" s="504"/>
      <c r="C10" s="46"/>
      <c r="D10" s="47"/>
      <c r="E10" s="48"/>
      <c r="F10" s="48"/>
      <c r="G10" s="48"/>
      <c r="I10" s="30"/>
    </row>
    <row r="11" spans="1:9" ht="15.75">
      <c r="A11" s="31"/>
      <c r="B11" s="49" t="s">
        <v>197</v>
      </c>
      <c r="C11" s="50"/>
      <c r="D11" s="49" t="s">
        <v>198</v>
      </c>
      <c r="E11" s="50"/>
      <c r="F11" s="51" t="s">
        <v>199</v>
      </c>
      <c r="G11" s="505" t="s">
        <v>200</v>
      </c>
      <c r="H11" s="506"/>
    </row>
    <row r="12" spans="1:9" ht="45.75" thickBot="1">
      <c r="A12" s="52" t="s">
        <v>31</v>
      </c>
      <c r="B12" s="53" t="s">
        <v>158</v>
      </c>
      <c r="C12" s="54" t="s">
        <v>159</v>
      </c>
      <c r="D12" s="55" t="s">
        <v>201</v>
      </c>
      <c r="E12" s="56" t="s">
        <v>202</v>
      </c>
      <c r="F12" s="55" t="s">
        <v>199</v>
      </c>
      <c r="G12" s="151" t="s">
        <v>627</v>
      </c>
      <c r="H12" s="56" t="s">
        <v>204</v>
      </c>
    </row>
    <row r="13" spans="1:9">
      <c r="A13" s="126">
        <v>22</v>
      </c>
      <c r="B13" s="69">
        <v>12</v>
      </c>
      <c r="C13" s="65">
        <v>30</v>
      </c>
      <c r="D13" s="146">
        <v>23700</v>
      </c>
      <c r="E13" s="155">
        <v>13790</v>
      </c>
      <c r="F13" s="146">
        <f>ROUND(12*1.3589*(1/B13*D13+1/C13*E13)+H13,0)</f>
        <v>39848</v>
      </c>
      <c r="G13" s="165">
        <f t="shared" ref="G13:G55" si="0">ROUND(12*(1/B13*D13+1/C13*E13),0)</f>
        <v>29216</v>
      </c>
      <c r="H13" s="155">
        <v>146</v>
      </c>
    </row>
    <row r="14" spans="1:9">
      <c r="A14" s="96">
        <v>23</v>
      </c>
      <c r="B14" s="69">
        <f>ROUND(0.73*(6.558*LN(A14)-4),2)</f>
        <v>12.09</v>
      </c>
      <c r="C14" s="65">
        <v>30</v>
      </c>
      <c r="D14" s="146">
        <v>23700</v>
      </c>
      <c r="E14" s="155">
        <v>13790</v>
      </c>
      <c r="F14" s="146">
        <f t="shared" ref="F14:F77" si="1">ROUND(12*1.3589*(1/B14*D14+1/C14*E14)+H14,0)</f>
        <v>39608</v>
      </c>
      <c r="G14" s="159">
        <f t="shared" si="0"/>
        <v>29040</v>
      </c>
      <c r="H14" s="155">
        <v>146</v>
      </c>
    </row>
    <row r="15" spans="1:9">
      <c r="A15" s="96">
        <v>24</v>
      </c>
      <c r="B15" s="69">
        <f t="shared" ref="B15:B78" si="2">ROUND(0.73*(6.558*LN(A15)-4),2)</f>
        <v>12.29</v>
      </c>
      <c r="C15" s="65">
        <v>30</v>
      </c>
      <c r="D15" s="146">
        <v>23700</v>
      </c>
      <c r="E15" s="155">
        <v>13790</v>
      </c>
      <c r="F15" s="146">
        <f t="shared" si="1"/>
        <v>39088</v>
      </c>
      <c r="G15" s="159">
        <f t="shared" si="0"/>
        <v>28657</v>
      </c>
      <c r="H15" s="155">
        <v>146</v>
      </c>
    </row>
    <row r="16" spans="1:9">
      <c r="A16" s="126">
        <v>25</v>
      </c>
      <c r="B16" s="69">
        <f t="shared" si="2"/>
        <v>12.49</v>
      </c>
      <c r="C16" s="65">
        <v>30</v>
      </c>
      <c r="D16" s="146">
        <v>23700</v>
      </c>
      <c r="E16" s="155">
        <v>13790</v>
      </c>
      <c r="F16" s="146">
        <f t="shared" si="1"/>
        <v>38584</v>
      </c>
      <c r="G16" s="159">
        <f t="shared" si="0"/>
        <v>28286</v>
      </c>
      <c r="H16" s="155">
        <v>146</v>
      </c>
    </row>
    <row r="17" spans="1:8">
      <c r="A17" s="96">
        <v>26</v>
      </c>
      <c r="B17" s="69">
        <f t="shared" si="2"/>
        <v>12.68</v>
      </c>
      <c r="C17" s="65">
        <v>30</v>
      </c>
      <c r="D17" s="146">
        <v>23700</v>
      </c>
      <c r="E17" s="155">
        <v>13790</v>
      </c>
      <c r="F17" s="146">
        <f t="shared" si="1"/>
        <v>38120</v>
      </c>
      <c r="G17" s="159">
        <f t="shared" si="0"/>
        <v>27945</v>
      </c>
      <c r="H17" s="155">
        <v>146</v>
      </c>
    </row>
    <row r="18" spans="1:8">
      <c r="A18" s="96">
        <v>27</v>
      </c>
      <c r="B18" s="69">
        <f t="shared" si="2"/>
        <v>12.86</v>
      </c>
      <c r="C18" s="65">
        <v>30</v>
      </c>
      <c r="D18" s="146">
        <v>23700</v>
      </c>
      <c r="E18" s="155">
        <v>13790</v>
      </c>
      <c r="F18" s="146">
        <f t="shared" si="1"/>
        <v>37694</v>
      </c>
      <c r="G18" s="159">
        <f t="shared" si="0"/>
        <v>27631</v>
      </c>
      <c r="H18" s="155">
        <v>146</v>
      </c>
    </row>
    <row r="19" spans="1:8">
      <c r="A19" s="126">
        <v>28</v>
      </c>
      <c r="B19" s="69">
        <f t="shared" si="2"/>
        <v>13.03</v>
      </c>
      <c r="C19" s="65">
        <v>30</v>
      </c>
      <c r="D19" s="146">
        <v>23700</v>
      </c>
      <c r="E19" s="155">
        <v>13790</v>
      </c>
      <c r="F19" s="146">
        <f t="shared" si="1"/>
        <v>37302</v>
      </c>
      <c r="G19" s="159">
        <f t="shared" si="0"/>
        <v>27343</v>
      </c>
      <c r="H19" s="155">
        <v>146</v>
      </c>
    </row>
    <row r="20" spans="1:8">
      <c r="A20" s="96">
        <v>29</v>
      </c>
      <c r="B20" s="69">
        <f t="shared" si="2"/>
        <v>13.2</v>
      </c>
      <c r="C20" s="65">
        <v>30</v>
      </c>
      <c r="D20" s="146">
        <v>23700</v>
      </c>
      <c r="E20" s="155">
        <v>13790</v>
      </c>
      <c r="F20" s="146">
        <f t="shared" si="1"/>
        <v>36920</v>
      </c>
      <c r="G20" s="159">
        <f t="shared" si="0"/>
        <v>27061</v>
      </c>
      <c r="H20" s="155">
        <v>146</v>
      </c>
    </row>
    <row r="21" spans="1:8">
      <c r="A21" s="96">
        <v>30</v>
      </c>
      <c r="B21" s="69">
        <f t="shared" si="2"/>
        <v>13.36</v>
      </c>
      <c r="C21" s="65">
        <v>30</v>
      </c>
      <c r="D21" s="146">
        <v>23700</v>
      </c>
      <c r="E21" s="155">
        <v>13790</v>
      </c>
      <c r="F21" s="146">
        <f t="shared" si="1"/>
        <v>36569</v>
      </c>
      <c r="G21" s="159">
        <f t="shared" si="0"/>
        <v>26803</v>
      </c>
      <c r="H21" s="155">
        <v>146</v>
      </c>
    </row>
    <row r="22" spans="1:8">
      <c r="A22" s="126">
        <v>31</v>
      </c>
      <c r="B22" s="69">
        <f t="shared" si="2"/>
        <v>13.52</v>
      </c>
      <c r="C22" s="65">
        <v>30</v>
      </c>
      <c r="D22" s="146">
        <v>23700</v>
      </c>
      <c r="E22" s="155">
        <v>13790</v>
      </c>
      <c r="F22" s="146">
        <f t="shared" si="1"/>
        <v>36227</v>
      </c>
      <c r="G22" s="159">
        <f t="shared" si="0"/>
        <v>26552</v>
      </c>
      <c r="H22" s="155">
        <v>146</v>
      </c>
    </row>
    <row r="23" spans="1:8">
      <c r="A23" s="96">
        <v>32</v>
      </c>
      <c r="B23" s="69">
        <f t="shared" si="2"/>
        <v>13.67</v>
      </c>
      <c r="C23" s="65">
        <v>30</v>
      </c>
      <c r="D23" s="146">
        <v>23700</v>
      </c>
      <c r="E23" s="155">
        <v>13790</v>
      </c>
      <c r="F23" s="146">
        <f t="shared" si="1"/>
        <v>35913</v>
      </c>
      <c r="G23" s="159">
        <f t="shared" si="0"/>
        <v>26321</v>
      </c>
      <c r="H23" s="155">
        <v>146</v>
      </c>
    </row>
    <row r="24" spans="1:8">
      <c r="A24" s="96">
        <v>33</v>
      </c>
      <c r="B24" s="69">
        <f t="shared" si="2"/>
        <v>13.82</v>
      </c>
      <c r="C24" s="65">
        <v>30</v>
      </c>
      <c r="D24" s="146">
        <v>23700</v>
      </c>
      <c r="E24" s="155">
        <v>13790</v>
      </c>
      <c r="F24" s="146">
        <f t="shared" si="1"/>
        <v>35606</v>
      </c>
      <c r="G24" s="159">
        <f t="shared" si="0"/>
        <v>26095</v>
      </c>
      <c r="H24" s="155">
        <v>146</v>
      </c>
    </row>
    <row r="25" spans="1:8">
      <c r="A25" s="126">
        <v>34</v>
      </c>
      <c r="B25" s="69">
        <f t="shared" si="2"/>
        <v>13.96</v>
      </c>
      <c r="C25" s="65">
        <v>30</v>
      </c>
      <c r="D25" s="146">
        <v>23700</v>
      </c>
      <c r="E25" s="155">
        <v>13790</v>
      </c>
      <c r="F25" s="146">
        <f t="shared" si="1"/>
        <v>35326</v>
      </c>
      <c r="G25" s="159">
        <f t="shared" si="0"/>
        <v>25888</v>
      </c>
      <c r="H25" s="155">
        <v>146</v>
      </c>
    </row>
    <row r="26" spans="1:8">
      <c r="A26" s="96">
        <v>35</v>
      </c>
      <c r="B26" s="69">
        <f t="shared" si="2"/>
        <v>14.1</v>
      </c>
      <c r="C26" s="65">
        <v>30</v>
      </c>
      <c r="D26" s="146">
        <v>23700</v>
      </c>
      <c r="E26" s="155">
        <v>13790</v>
      </c>
      <c r="F26" s="146">
        <f t="shared" si="1"/>
        <v>35051</v>
      </c>
      <c r="G26" s="159">
        <f t="shared" si="0"/>
        <v>25686</v>
      </c>
      <c r="H26" s="155">
        <v>146</v>
      </c>
    </row>
    <row r="27" spans="1:8">
      <c r="A27" s="96">
        <v>36</v>
      </c>
      <c r="B27" s="69">
        <f t="shared" si="2"/>
        <v>14.24</v>
      </c>
      <c r="C27" s="65">
        <v>30</v>
      </c>
      <c r="D27" s="146">
        <v>23700</v>
      </c>
      <c r="E27" s="155">
        <v>13790</v>
      </c>
      <c r="F27" s="146">
        <f t="shared" si="1"/>
        <v>34782</v>
      </c>
      <c r="G27" s="159">
        <f t="shared" si="0"/>
        <v>25488</v>
      </c>
      <c r="H27" s="155">
        <v>146</v>
      </c>
    </row>
    <row r="28" spans="1:8">
      <c r="A28" s="126">
        <v>37</v>
      </c>
      <c r="B28" s="69">
        <f t="shared" si="2"/>
        <v>14.37</v>
      </c>
      <c r="C28" s="65">
        <v>30</v>
      </c>
      <c r="D28" s="146">
        <v>23700</v>
      </c>
      <c r="E28" s="155">
        <v>13790</v>
      </c>
      <c r="F28" s="146">
        <f t="shared" si="1"/>
        <v>34536</v>
      </c>
      <c r="G28" s="159">
        <f t="shared" si="0"/>
        <v>25307</v>
      </c>
      <c r="H28" s="155">
        <v>146</v>
      </c>
    </row>
    <row r="29" spans="1:8">
      <c r="A29" s="96">
        <v>38</v>
      </c>
      <c r="B29" s="69">
        <f t="shared" si="2"/>
        <v>14.49</v>
      </c>
      <c r="C29" s="65">
        <v>30</v>
      </c>
      <c r="D29" s="146">
        <v>23700</v>
      </c>
      <c r="E29" s="155">
        <v>13790</v>
      </c>
      <c r="F29" s="146">
        <f t="shared" si="1"/>
        <v>34313</v>
      </c>
      <c r="G29" s="159">
        <f t="shared" si="0"/>
        <v>25143</v>
      </c>
      <c r="H29" s="155">
        <v>146</v>
      </c>
    </row>
    <row r="30" spans="1:8">
      <c r="A30" s="96">
        <v>39</v>
      </c>
      <c r="B30" s="69">
        <f t="shared" si="2"/>
        <v>14.62</v>
      </c>
      <c r="C30" s="65">
        <v>30</v>
      </c>
      <c r="D30" s="146">
        <v>23700</v>
      </c>
      <c r="E30" s="155">
        <v>13790</v>
      </c>
      <c r="F30" s="146">
        <f t="shared" si="1"/>
        <v>34076</v>
      </c>
      <c r="G30" s="159">
        <f t="shared" si="0"/>
        <v>24969</v>
      </c>
      <c r="H30" s="155">
        <v>146</v>
      </c>
    </row>
    <row r="31" spans="1:8">
      <c r="A31" s="126">
        <v>40</v>
      </c>
      <c r="B31" s="69">
        <f t="shared" si="2"/>
        <v>14.74</v>
      </c>
      <c r="C31" s="65">
        <v>30</v>
      </c>
      <c r="D31" s="146">
        <v>23700</v>
      </c>
      <c r="E31" s="155">
        <v>13790</v>
      </c>
      <c r="F31" s="146">
        <f t="shared" si="1"/>
        <v>33861</v>
      </c>
      <c r="G31" s="159">
        <f t="shared" si="0"/>
        <v>24810</v>
      </c>
      <c r="H31" s="155">
        <v>146</v>
      </c>
    </row>
    <row r="32" spans="1:8">
      <c r="A32" s="96">
        <v>41</v>
      </c>
      <c r="B32" s="69">
        <f t="shared" si="2"/>
        <v>14.86</v>
      </c>
      <c r="C32" s="65">
        <v>30</v>
      </c>
      <c r="D32" s="146">
        <v>23700</v>
      </c>
      <c r="E32" s="155">
        <v>13790</v>
      </c>
      <c r="F32" s="146">
        <f t="shared" si="1"/>
        <v>33649</v>
      </c>
      <c r="G32" s="159">
        <f t="shared" si="0"/>
        <v>24655</v>
      </c>
      <c r="H32" s="155">
        <v>146</v>
      </c>
    </row>
    <row r="33" spans="1:8">
      <c r="A33" s="96">
        <v>42</v>
      </c>
      <c r="B33" s="69">
        <f t="shared" si="2"/>
        <v>14.97</v>
      </c>
      <c r="C33" s="65">
        <v>30</v>
      </c>
      <c r="D33" s="146">
        <v>23700</v>
      </c>
      <c r="E33" s="155">
        <v>13790</v>
      </c>
      <c r="F33" s="146">
        <f t="shared" si="1"/>
        <v>33458</v>
      </c>
      <c r="G33" s="159">
        <f t="shared" si="0"/>
        <v>24514</v>
      </c>
      <c r="H33" s="155">
        <v>146</v>
      </c>
    </row>
    <row r="34" spans="1:8">
      <c r="A34" s="126">
        <v>43</v>
      </c>
      <c r="B34" s="69">
        <f t="shared" si="2"/>
        <v>15.09</v>
      </c>
      <c r="C34" s="65">
        <v>30</v>
      </c>
      <c r="D34" s="146">
        <v>23700</v>
      </c>
      <c r="E34" s="155">
        <v>13790</v>
      </c>
      <c r="F34" s="146">
        <f t="shared" si="1"/>
        <v>33253</v>
      </c>
      <c r="G34" s="159">
        <f t="shared" si="0"/>
        <v>24363</v>
      </c>
      <c r="H34" s="155">
        <v>146</v>
      </c>
    </row>
    <row r="35" spans="1:8">
      <c r="A35" s="96">
        <v>44</v>
      </c>
      <c r="B35" s="69">
        <f t="shared" si="2"/>
        <v>15.2</v>
      </c>
      <c r="C35" s="65">
        <v>30</v>
      </c>
      <c r="D35" s="146">
        <v>23700</v>
      </c>
      <c r="E35" s="155">
        <v>13790</v>
      </c>
      <c r="F35" s="146">
        <f t="shared" si="1"/>
        <v>33067</v>
      </c>
      <c r="G35" s="159">
        <f t="shared" si="0"/>
        <v>24227</v>
      </c>
      <c r="H35" s="155">
        <v>146</v>
      </c>
    </row>
    <row r="36" spans="1:8">
      <c r="A36" s="96">
        <v>45</v>
      </c>
      <c r="B36" s="69">
        <f t="shared" si="2"/>
        <v>15.3</v>
      </c>
      <c r="C36" s="65">
        <v>30</v>
      </c>
      <c r="D36" s="146">
        <v>23700</v>
      </c>
      <c r="E36" s="155">
        <v>13790</v>
      </c>
      <c r="F36" s="146">
        <f t="shared" si="1"/>
        <v>32901</v>
      </c>
      <c r="G36" s="159">
        <f t="shared" si="0"/>
        <v>24104</v>
      </c>
      <c r="H36" s="155">
        <v>146</v>
      </c>
    </row>
    <row r="37" spans="1:8">
      <c r="A37" s="126">
        <v>46</v>
      </c>
      <c r="B37" s="69">
        <f t="shared" si="2"/>
        <v>15.41</v>
      </c>
      <c r="C37" s="65">
        <v>30</v>
      </c>
      <c r="D37" s="146">
        <v>23700</v>
      </c>
      <c r="E37" s="155">
        <v>13790</v>
      </c>
      <c r="F37" s="146">
        <f t="shared" si="1"/>
        <v>32721</v>
      </c>
      <c r="G37" s="159">
        <f t="shared" si="0"/>
        <v>23972</v>
      </c>
      <c r="H37" s="155">
        <v>146</v>
      </c>
    </row>
    <row r="38" spans="1:8">
      <c r="A38" s="96">
        <v>47</v>
      </c>
      <c r="B38" s="69">
        <f t="shared" si="2"/>
        <v>15.51</v>
      </c>
      <c r="C38" s="65">
        <v>30</v>
      </c>
      <c r="D38" s="146">
        <v>23700</v>
      </c>
      <c r="E38" s="155">
        <v>13790</v>
      </c>
      <c r="F38" s="146">
        <f t="shared" si="1"/>
        <v>32559</v>
      </c>
      <c r="G38" s="159">
        <f t="shared" si="0"/>
        <v>23853</v>
      </c>
      <c r="H38" s="155">
        <v>146</v>
      </c>
    </row>
    <row r="39" spans="1:8">
      <c r="A39" s="96">
        <v>48</v>
      </c>
      <c r="B39" s="69">
        <f t="shared" si="2"/>
        <v>15.61</v>
      </c>
      <c r="C39" s="65">
        <v>30</v>
      </c>
      <c r="D39" s="146">
        <v>23700</v>
      </c>
      <c r="E39" s="155">
        <v>13790</v>
      </c>
      <c r="F39" s="146">
        <f t="shared" si="1"/>
        <v>32400</v>
      </c>
      <c r="G39" s="159">
        <f t="shared" si="0"/>
        <v>23735</v>
      </c>
      <c r="H39" s="155">
        <v>146</v>
      </c>
    </row>
    <row r="40" spans="1:8">
      <c r="A40" s="126">
        <v>49</v>
      </c>
      <c r="B40" s="69">
        <f t="shared" si="2"/>
        <v>15.71</v>
      </c>
      <c r="C40" s="65">
        <v>30</v>
      </c>
      <c r="D40" s="146">
        <v>23700</v>
      </c>
      <c r="E40" s="155">
        <v>13790</v>
      </c>
      <c r="F40" s="146">
        <f t="shared" si="1"/>
        <v>32242</v>
      </c>
      <c r="G40" s="159">
        <f t="shared" si="0"/>
        <v>23619</v>
      </c>
      <c r="H40" s="155">
        <v>146</v>
      </c>
    </row>
    <row r="41" spans="1:8">
      <c r="A41" s="96">
        <v>50</v>
      </c>
      <c r="B41" s="69">
        <f t="shared" si="2"/>
        <v>15.81</v>
      </c>
      <c r="C41" s="65">
        <v>30</v>
      </c>
      <c r="D41" s="146">
        <v>23700</v>
      </c>
      <c r="E41" s="155">
        <v>13790</v>
      </c>
      <c r="F41" s="146">
        <f t="shared" si="1"/>
        <v>32086</v>
      </c>
      <c r="G41" s="159">
        <f t="shared" si="0"/>
        <v>23505</v>
      </c>
      <c r="H41" s="155">
        <v>146</v>
      </c>
    </row>
    <row r="42" spans="1:8">
      <c r="A42" s="96">
        <v>51</v>
      </c>
      <c r="B42" s="69">
        <f t="shared" si="2"/>
        <v>15.9</v>
      </c>
      <c r="C42" s="65">
        <v>30</v>
      </c>
      <c r="D42" s="146">
        <v>23700</v>
      </c>
      <c r="E42" s="155">
        <v>13790</v>
      </c>
      <c r="F42" s="146">
        <f t="shared" si="1"/>
        <v>31948</v>
      </c>
      <c r="G42" s="159">
        <f t="shared" si="0"/>
        <v>23403</v>
      </c>
      <c r="H42" s="155">
        <v>146</v>
      </c>
    </row>
    <row r="43" spans="1:8">
      <c r="A43" s="126">
        <v>52</v>
      </c>
      <c r="B43" s="69">
        <f t="shared" si="2"/>
        <v>16</v>
      </c>
      <c r="C43" s="65">
        <v>30</v>
      </c>
      <c r="D43" s="146">
        <v>23700</v>
      </c>
      <c r="E43" s="155">
        <v>13790</v>
      </c>
      <c r="F43" s="146">
        <f t="shared" si="1"/>
        <v>31796</v>
      </c>
      <c r="G43" s="159">
        <f t="shared" si="0"/>
        <v>23291</v>
      </c>
      <c r="H43" s="155">
        <v>146</v>
      </c>
    </row>
    <row r="44" spans="1:8">
      <c r="A44" s="96">
        <v>53</v>
      </c>
      <c r="B44" s="69">
        <f t="shared" si="2"/>
        <v>16.09</v>
      </c>
      <c r="C44" s="65">
        <v>30</v>
      </c>
      <c r="D44" s="146">
        <v>23700</v>
      </c>
      <c r="E44" s="155">
        <v>13790</v>
      </c>
      <c r="F44" s="146">
        <f t="shared" si="1"/>
        <v>31661</v>
      </c>
      <c r="G44" s="159">
        <f t="shared" si="0"/>
        <v>23192</v>
      </c>
      <c r="H44" s="155">
        <v>146</v>
      </c>
    </row>
    <row r="45" spans="1:8">
      <c r="A45" s="96">
        <v>54</v>
      </c>
      <c r="B45" s="69">
        <f t="shared" si="2"/>
        <v>16.18</v>
      </c>
      <c r="C45" s="65">
        <v>30</v>
      </c>
      <c r="D45" s="146">
        <v>23700</v>
      </c>
      <c r="E45" s="155">
        <v>13790</v>
      </c>
      <c r="F45" s="146">
        <f t="shared" si="1"/>
        <v>31527</v>
      </c>
      <c r="G45" s="159">
        <f t="shared" si="0"/>
        <v>23093</v>
      </c>
      <c r="H45" s="155">
        <v>146</v>
      </c>
    </row>
    <row r="46" spans="1:8">
      <c r="A46" s="126">
        <v>55</v>
      </c>
      <c r="B46" s="69">
        <f t="shared" si="2"/>
        <v>16.260000000000002</v>
      </c>
      <c r="C46" s="65">
        <v>30</v>
      </c>
      <c r="D46" s="146">
        <v>23700</v>
      </c>
      <c r="E46" s="155">
        <v>13790</v>
      </c>
      <c r="F46" s="146">
        <f t="shared" si="1"/>
        <v>31410</v>
      </c>
      <c r="G46" s="159">
        <f t="shared" si="0"/>
        <v>23007</v>
      </c>
      <c r="H46" s="155">
        <v>146</v>
      </c>
    </row>
    <row r="47" spans="1:8">
      <c r="A47" s="96">
        <v>56</v>
      </c>
      <c r="B47" s="69">
        <f t="shared" si="2"/>
        <v>16.350000000000001</v>
      </c>
      <c r="C47" s="65">
        <v>30</v>
      </c>
      <c r="D47" s="146">
        <v>23700</v>
      </c>
      <c r="E47" s="155">
        <v>13790</v>
      </c>
      <c r="F47" s="146">
        <f t="shared" si="1"/>
        <v>31279</v>
      </c>
      <c r="G47" s="159">
        <f t="shared" si="0"/>
        <v>22910</v>
      </c>
      <c r="H47" s="155">
        <v>146</v>
      </c>
    </row>
    <row r="48" spans="1:8">
      <c r="A48" s="96">
        <v>57</v>
      </c>
      <c r="B48" s="69">
        <f t="shared" si="2"/>
        <v>16.440000000000001</v>
      </c>
      <c r="C48" s="65">
        <v>30</v>
      </c>
      <c r="D48" s="146">
        <v>23700</v>
      </c>
      <c r="E48" s="155">
        <v>13790</v>
      </c>
      <c r="F48" s="146">
        <f t="shared" si="1"/>
        <v>31150</v>
      </c>
      <c r="G48" s="159">
        <f t="shared" si="0"/>
        <v>22815</v>
      </c>
      <c r="H48" s="155">
        <v>146</v>
      </c>
    </row>
    <row r="49" spans="1:8">
      <c r="A49" s="126">
        <v>58</v>
      </c>
      <c r="B49" s="69">
        <f t="shared" si="2"/>
        <v>16.52</v>
      </c>
      <c r="C49" s="65">
        <v>30</v>
      </c>
      <c r="D49" s="146">
        <v>23700</v>
      </c>
      <c r="E49" s="155">
        <v>13790</v>
      </c>
      <c r="F49" s="146">
        <f t="shared" si="1"/>
        <v>31036</v>
      </c>
      <c r="G49" s="159">
        <f t="shared" si="0"/>
        <v>22731</v>
      </c>
      <c r="H49" s="155">
        <v>146</v>
      </c>
    </row>
    <row r="50" spans="1:8">
      <c r="A50" s="96">
        <v>59</v>
      </c>
      <c r="B50" s="69">
        <f t="shared" si="2"/>
        <v>16.600000000000001</v>
      </c>
      <c r="C50" s="65">
        <v>30</v>
      </c>
      <c r="D50" s="146">
        <v>23700</v>
      </c>
      <c r="E50" s="155">
        <v>13790</v>
      </c>
      <c r="F50" s="146">
        <f t="shared" si="1"/>
        <v>30923</v>
      </c>
      <c r="G50" s="159">
        <f t="shared" si="0"/>
        <v>22649</v>
      </c>
      <c r="H50" s="155">
        <v>146</v>
      </c>
    </row>
    <row r="51" spans="1:8">
      <c r="A51" s="96">
        <v>60</v>
      </c>
      <c r="B51" s="69">
        <f t="shared" si="2"/>
        <v>16.68</v>
      </c>
      <c r="C51" s="65">
        <v>30</v>
      </c>
      <c r="D51" s="146">
        <v>23700</v>
      </c>
      <c r="E51" s="155">
        <v>13790</v>
      </c>
      <c r="F51" s="146">
        <f t="shared" si="1"/>
        <v>30811</v>
      </c>
      <c r="G51" s="159">
        <f t="shared" si="0"/>
        <v>22566</v>
      </c>
      <c r="H51" s="155">
        <v>146</v>
      </c>
    </row>
    <row r="52" spans="1:8">
      <c r="A52" s="126">
        <v>61</v>
      </c>
      <c r="B52" s="69">
        <f t="shared" si="2"/>
        <v>16.760000000000002</v>
      </c>
      <c r="C52" s="65">
        <v>30</v>
      </c>
      <c r="D52" s="146">
        <v>23700</v>
      </c>
      <c r="E52" s="155">
        <v>13790</v>
      </c>
      <c r="F52" s="146">
        <f t="shared" si="1"/>
        <v>30701</v>
      </c>
      <c r="G52" s="159">
        <f t="shared" si="0"/>
        <v>22485</v>
      </c>
      <c r="H52" s="155">
        <v>146</v>
      </c>
    </row>
    <row r="53" spans="1:8">
      <c r="A53" s="96">
        <v>62</v>
      </c>
      <c r="B53" s="69">
        <f t="shared" si="2"/>
        <v>16.84</v>
      </c>
      <c r="C53" s="65">
        <v>30</v>
      </c>
      <c r="D53" s="146">
        <v>23700</v>
      </c>
      <c r="E53" s="155">
        <v>13790</v>
      </c>
      <c r="F53" s="146">
        <f t="shared" si="1"/>
        <v>30591</v>
      </c>
      <c r="G53" s="159">
        <f t="shared" si="0"/>
        <v>22404</v>
      </c>
      <c r="H53" s="155">
        <v>146</v>
      </c>
    </row>
    <row r="54" spans="1:8">
      <c r="A54" s="96">
        <v>63</v>
      </c>
      <c r="B54" s="69">
        <f t="shared" si="2"/>
        <v>16.91</v>
      </c>
      <c r="C54" s="65">
        <v>30</v>
      </c>
      <c r="D54" s="146">
        <v>23700</v>
      </c>
      <c r="E54" s="155">
        <v>13790</v>
      </c>
      <c r="F54" s="146">
        <f t="shared" si="1"/>
        <v>30496</v>
      </c>
      <c r="G54" s="159">
        <f t="shared" si="0"/>
        <v>22334</v>
      </c>
      <c r="H54" s="155">
        <v>146</v>
      </c>
    </row>
    <row r="55" spans="1:8">
      <c r="A55" s="126">
        <v>64</v>
      </c>
      <c r="B55" s="69">
        <f t="shared" si="2"/>
        <v>16.989999999999998</v>
      </c>
      <c r="C55" s="65">
        <v>30</v>
      </c>
      <c r="D55" s="146">
        <v>23700</v>
      </c>
      <c r="E55" s="155">
        <v>13790</v>
      </c>
      <c r="F55" s="146">
        <f t="shared" si="1"/>
        <v>30389</v>
      </c>
      <c r="G55" s="159">
        <f t="shared" si="0"/>
        <v>22255</v>
      </c>
      <c r="H55" s="155">
        <v>146</v>
      </c>
    </row>
    <row r="56" spans="1:8">
      <c r="A56" s="96">
        <v>65</v>
      </c>
      <c r="B56" s="69">
        <f t="shared" si="2"/>
        <v>17.059999999999999</v>
      </c>
      <c r="C56" s="65">
        <v>30</v>
      </c>
      <c r="D56" s="146">
        <v>23700</v>
      </c>
      <c r="E56" s="155">
        <v>13790</v>
      </c>
      <c r="F56" s="146">
        <f t="shared" si="1"/>
        <v>30295</v>
      </c>
      <c r="G56" s="159">
        <f t="shared" ref="G56:G119" si="3">ROUND(12*(1/B56*D56+1/C56*E56),0)</f>
        <v>22187</v>
      </c>
      <c r="H56" s="155">
        <v>146</v>
      </c>
    </row>
    <row r="57" spans="1:8">
      <c r="A57" s="96">
        <v>66</v>
      </c>
      <c r="B57" s="69">
        <f t="shared" si="2"/>
        <v>17.14</v>
      </c>
      <c r="C57" s="65">
        <v>30</v>
      </c>
      <c r="D57" s="146">
        <v>23700</v>
      </c>
      <c r="E57" s="155">
        <v>13790</v>
      </c>
      <c r="F57" s="146">
        <f t="shared" si="1"/>
        <v>30190</v>
      </c>
      <c r="G57" s="159">
        <f t="shared" si="3"/>
        <v>22109</v>
      </c>
      <c r="H57" s="155">
        <v>146</v>
      </c>
    </row>
    <row r="58" spans="1:8">
      <c r="A58" s="126">
        <v>67</v>
      </c>
      <c r="B58" s="69">
        <f t="shared" si="2"/>
        <v>17.21</v>
      </c>
      <c r="C58" s="65">
        <v>30</v>
      </c>
      <c r="D58" s="146">
        <v>23700</v>
      </c>
      <c r="E58" s="155">
        <v>13790</v>
      </c>
      <c r="F58" s="146">
        <f t="shared" si="1"/>
        <v>30098</v>
      </c>
      <c r="G58" s="159">
        <f t="shared" si="3"/>
        <v>22041</v>
      </c>
      <c r="H58" s="155">
        <v>146</v>
      </c>
    </row>
    <row r="59" spans="1:8">
      <c r="A59" s="96">
        <v>68</v>
      </c>
      <c r="B59" s="69">
        <f t="shared" si="2"/>
        <v>17.28</v>
      </c>
      <c r="C59" s="65">
        <v>30</v>
      </c>
      <c r="D59" s="146">
        <v>23700</v>
      </c>
      <c r="E59" s="155">
        <v>13790</v>
      </c>
      <c r="F59" s="146">
        <f t="shared" si="1"/>
        <v>30007</v>
      </c>
      <c r="G59" s="159">
        <f t="shared" si="3"/>
        <v>21974</v>
      </c>
      <c r="H59" s="155">
        <v>146</v>
      </c>
    </row>
    <row r="60" spans="1:8">
      <c r="A60" s="96">
        <v>69</v>
      </c>
      <c r="B60" s="69">
        <f t="shared" si="2"/>
        <v>17.350000000000001</v>
      </c>
      <c r="C60" s="65">
        <v>30</v>
      </c>
      <c r="D60" s="146">
        <v>23700</v>
      </c>
      <c r="E60" s="155">
        <v>13790</v>
      </c>
      <c r="F60" s="146">
        <f t="shared" si="1"/>
        <v>29917</v>
      </c>
      <c r="G60" s="159">
        <f t="shared" si="3"/>
        <v>21908</v>
      </c>
      <c r="H60" s="155">
        <v>146</v>
      </c>
    </row>
    <row r="61" spans="1:8">
      <c r="A61" s="126">
        <v>70</v>
      </c>
      <c r="B61" s="69">
        <f t="shared" si="2"/>
        <v>17.420000000000002</v>
      </c>
      <c r="C61" s="65">
        <v>30</v>
      </c>
      <c r="D61" s="146">
        <v>23700</v>
      </c>
      <c r="E61" s="155">
        <v>13790</v>
      </c>
      <c r="F61" s="146">
        <f t="shared" si="1"/>
        <v>29827</v>
      </c>
      <c r="G61" s="159">
        <f t="shared" si="3"/>
        <v>21842</v>
      </c>
      <c r="H61" s="155">
        <v>146</v>
      </c>
    </row>
    <row r="62" spans="1:8">
      <c r="A62" s="96">
        <v>71</v>
      </c>
      <c r="B62" s="69">
        <f t="shared" si="2"/>
        <v>17.489999999999998</v>
      </c>
      <c r="C62" s="65">
        <v>30</v>
      </c>
      <c r="D62" s="146">
        <v>23700</v>
      </c>
      <c r="E62" s="155">
        <v>13790</v>
      </c>
      <c r="F62" s="146">
        <f t="shared" si="1"/>
        <v>29738</v>
      </c>
      <c r="G62" s="159">
        <f t="shared" si="3"/>
        <v>21777</v>
      </c>
      <c r="H62" s="155">
        <v>146</v>
      </c>
    </row>
    <row r="63" spans="1:8">
      <c r="A63" s="96">
        <v>72</v>
      </c>
      <c r="B63" s="69">
        <f t="shared" si="2"/>
        <v>17.55</v>
      </c>
      <c r="C63" s="65">
        <v>30</v>
      </c>
      <c r="D63" s="146">
        <v>23700</v>
      </c>
      <c r="E63" s="155">
        <v>13790</v>
      </c>
      <c r="F63" s="146">
        <f t="shared" si="1"/>
        <v>29663</v>
      </c>
      <c r="G63" s="159">
        <f t="shared" si="3"/>
        <v>21721</v>
      </c>
      <c r="H63" s="155">
        <v>146</v>
      </c>
    </row>
    <row r="64" spans="1:8">
      <c r="A64" s="126">
        <v>73</v>
      </c>
      <c r="B64" s="69">
        <f t="shared" si="2"/>
        <v>17.62</v>
      </c>
      <c r="C64" s="65">
        <v>30</v>
      </c>
      <c r="D64" s="146">
        <v>23700</v>
      </c>
      <c r="E64" s="155">
        <v>13790</v>
      </c>
      <c r="F64" s="146">
        <f t="shared" si="1"/>
        <v>29575</v>
      </c>
      <c r="G64" s="159">
        <f t="shared" si="3"/>
        <v>21657</v>
      </c>
      <c r="H64" s="155">
        <v>146</v>
      </c>
    </row>
    <row r="65" spans="1:8">
      <c r="A65" s="96">
        <v>74</v>
      </c>
      <c r="B65" s="69">
        <f t="shared" si="2"/>
        <v>17.690000000000001</v>
      </c>
      <c r="C65" s="65">
        <v>30</v>
      </c>
      <c r="D65" s="146">
        <v>23700</v>
      </c>
      <c r="E65" s="155">
        <v>13790</v>
      </c>
      <c r="F65" s="146">
        <f t="shared" si="1"/>
        <v>29489</v>
      </c>
      <c r="G65" s="159">
        <f t="shared" si="3"/>
        <v>21593</v>
      </c>
      <c r="H65" s="155">
        <v>146</v>
      </c>
    </row>
    <row r="66" spans="1:8">
      <c r="A66" s="96">
        <v>75</v>
      </c>
      <c r="B66" s="69">
        <f t="shared" si="2"/>
        <v>17.75</v>
      </c>
      <c r="C66" s="65">
        <v>30</v>
      </c>
      <c r="D66" s="146">
        <v>23700</v>
      </c>
      <c r="E66" s="155">
        <v>13790</v>
      </c>
      <c r="F66" s="146">
        <f t="shared" si="1"/>
        <v>29415</v>
      </c>
      <c r="G66" s="159">
        <f t="shared" si="3"/>
        <v>21539</v>
      </c>
      <c r="H66" s="155">
        <v>146</v>
      </c>
    </row>
    <row r="67" spans="1:8">
      <c r="A67" s="126">
        <v>76</v>
      </c>
      <c r="B67" s="69">
        <f t="shared" si="2"/>
        <v>17.809999999999999</v>
      </c>
      <c r="C67" s="65">
        <v>30</v>
      </c>
      <c r="D67" s="146">
        <v>23700</v>
      </c>
      <c r="E67" s="155">
        <v>13790</v>
      </c>
      <c r="F67" s="146">
        <f t="shared" si="1"/>
        <v>29341</v>
      </c>
      <c r="G67" s="159">
        <f t="shared" si="3"/>
        <v>21485</v>
      </c>
      <c r="H67" s="155">
        <v>146</v>
      </c>
    </row>
    <row r="68" spans="1:8">
      <c r="A68" s="96">
        <v>77</v>
      </c>
      <c r="B68" s="69">
        <f t="shared" si="2"/>
        <v>17.88</v>
      </c>
      <c r="C68" s="65">
        <v>30</v>
      </c>
      <c r="D68" s="146">
        <v>23700</v>
      </c>
      <c r="E68" s="155">
        <v>13790</v>
      </c>
      <c r="F68" s="146">
        <f t="shared" si="1"/>
        <v>29256</v>
      </c>
      <c r="G68" s="159">
        <f t="shared" si="3"/>
        <v>21422</v>
      </c>
      <c r="H68" s="155">
        <v>146</v>
      </c>
    </row>
    <row r="69" spans="1:8">
      <c r="A69" s="96">
        <v>78</v>
      </c>
      <c r="B69" s="69">
        <f t="shared" si="2"/>
        <v>17.940000000000001</v>
      </c>
      <c r="C69" s="65">
        <v>30</v>
      </c>
      <c r="D69" s="146">
        <v>23700</v>
      </c>
      <c r="E69" s="155">
        <v>13790</v>
      </c>
      <c r="F69" s="146">
        <f t="shared" si="1"/>
        <v>29184</v>
      </c>
      <c r="G69" s="159">
        <f t="shared" si="3"/>
        <v>21369</v>
      </c>
      <c r="H69" s="155">
        <v>146</v>
      </c>
    </row>
    <row r="70" spans="1:8">
      <c r="A70" s="126">
        <v>79</v>
      </c>
      <c r="B70" s="69">
        <f t="shared" si="2"/>
        <v>18</v>
      </c>
      <c r="C70" s="65">
        <v>30</v>
      </c>
      <c r="D70" s="146">
        <v>23700</v>
      </c>
      <c r="E70" s="155">
        <v>13790</v>
      </c>
      <c r="F70" s="146">
        <f t="shared" si="1"/>
        <v>29112</v>
      </c>
      <c r="G70" s="159">
        <f t="shared" si="3"/>
        <v>21316</v>
      </c>
      <c r="H70" s="155">
        <v>146</v>
      </c>
    </row>
    <row r="71" spans="1:8">
      <c r="A71" s="96">
        <v>80</v>
      </c>
      <c r="B71" s="69">
        <f t="shared" si="2"/>
        <v>18.059999999999999</v>
      </c>
      <c r="C71" s="65">
        <v>30</v>
      </c>
      <c r="D71" s="146">
        <v>23700</v>
      </c>
      <c r="E71" s="155">
        <v>13790</v>
      </c>
      <c r="F71" s="146">
        <f t="shared" si="1"/>
        <v>29041</v>
      </c>
      <c r="G71" s="159">
        <f t="shared" si="3"/>
        <v>21264</v>
      </c>
      <c r="H71" s="155">
        <v>146</v>
      </c>
    </row>
    <row r="72" spans="1:8">
      <c r="A72" s="96">
        <v>81</v>
      </c>
      <c r="B72" s="69">
        <f t="shared" si="2"/>
        <v>18.12</v>
      </c>
      <c r="C72" s="65">
        <v>30</v>
      </c>
      <c r="D72" s="146">
        <v>23700</v>
      </c>
      <c r="E72" s="155">
        <v>13790</v>
      </c>
      <c r="F72" s="146">
        <f t="shared" si="1"/>
        <v>28970</v>
      </c>
      <c r="G72" s="159">
        <f t="shared" si="3"/>
        <v>21211</v>
      </c>
      <c r="H72" s="155">
        <v>146</v>
      </c>
    </row>
    <row r="73" spans="1:8">
      <c r="A73" s="126">
        <v>82</v>
      </c>
      <c r="B73" s="69">
        <f t="shared" si="2"/>
        <v>18.18</v>
      </c>
      <c r="C73" s="65">
        <v>30</v>
      </c>
      <c r="D73" s="146">
        <v>23700</v>
      </c>
      <c r="E73" s="155">
        <v>13790</v>
      </c>
      <c r="F73" s="146">
        <f t="shared" si="1"/>
        <v>28900</v>
      </c>
      <c r="G73" s="159">
        <f t="shared" si="3"/>
        <v>21160</v>
      </c>
      <c r="H73" s="155">
        <v>146</v>
      </c>
    </row>
    <row r="74" spans="1:8">
      <c r="A74" s="96">
        <v>83</v>
      </c>
      <c r="B74" s="69">
        <f t="shared" si="2"/>
        <v>18.23</v>
      </c>
      <c r="C74" s="65">
        <v>30</v>
      </c>
      <c r="D74" s="146">
        <v>23700</v>
      </c>
      <c r="E74" s="155">
        <v>13790</v>
      </c>
      <c r="F74" s="146">
        <f t="shared" si="1"/>
        <v>28841</v>
      </c>
      <c r="G74" s="159">
        <f t="shared" si="3"/>
        <v>21117</v>
      </c>
      <c r="H74" s="155">
        <v>146</v>
      </c>
    </row>
    <row r="75" spans="1:8">
      <c r="A75" s="96">
        <v>84</v>
      </c>
      <c r="B75" s="69">
        <f t="shared" si="2"/>
        <v>18.29</v>
      </c>
      <c r="C75" s="65">
        <v>30</v>
      </c>
      <c r="D75" s="146">
        <v>23700</v>
      </c>
      <c r="E75" s="155">
        <v>13790</v>
      </c>
      <c r="F75" s="146">
        <f t="shared" si="1"/>
        <v>28772</v>
      </c>
      <c r="G75" s="159">
        <f t="shared" si="3"/>
        <v>21065</v>
      </c>
      <c r="H75" s="155">
        <v>146</v>
      </c>
    </row>
    <row r="76" spans="1:8">
      <c r="A76" s="126">
        <v>85</v>
      </c>
      <c r="B76" s="69">
        <f t="shared" si="2"/>
        <v>18.350000000000001</v>
      </c>
      <c r="C76" s="65">
        <v>30</v>
      </c>
      <c r="D76" s="146">
        <v>23700</v>
      </c>
      <c r="E76" s="155">
        <v>13790</v>
      </c>
      <c r="F76" s="146">
        <f t="shared" si="1"/>
        <v>28703</v>
      </c>
      <c r="G76" s="159">
        <f t="shared" si="3"/>
        <v>21015</v>
      </c>
      <c r="H76" s="155">
        <v>146</v>
      </c>
    </row>
    <row r="77" spans="1:8">
      <c r="A77" s="96">
        <v>86</v>
      </c>
      <c r="B77" s="69">
        <f t="shared" si="2"/>
        <v>18.399999999999999</v>
      </c>
      <c r="C77" s="65">
        <v>30</v>
      </c>
      <c r="D77" s="146">
        <v>23700</v>
      </c>
      <c r="E77" s="155">
        <v>13790</v>
      </c>
      <c r="F77" s="146">
        <f t="shared" si="1"/>
        <v>28646</v>
      </c>
      <c r="G77" s="159">
        <f t="shared" si="3"/>
        <v>20973</v>
      </c>
      <c r="H77" s="155">
        <v>146</v>
      </c>
    </row>
    <row r="78" spans="1:8">
      <c r="A78" s="96">
        <v>87</v>
      </c>
      <c r="B78" s="69">
        <f t="shared" si="2"/>
        <v>18.46</v>
      </c>
      <c r="C78" s="65">
        <v>30</v>
      </c>
      <c r="D78" s="146">
        <v>23700</v>
      </c>
      <c r="E78" s="155">
        <v>13790</v>
      </c>
      <c r="F78" s="146">
        <f t="shared" ref="F78:F141" si="4">ROUND(12*1.3589*(1/B78*D78+1/C78*E78)+H78,0)</f>
        <v>28577</v>
      </c>
      <c r="G78" s="159">
        <f t="shared" si="3"/>
        <v>20922</v>
      </c>
      <c r="H78" s="155">
        <v>146</v>
      </c>
    </row>
    <row r="79" spans="1:8">
      <c r="A79" s="126">
        <v>88</v>
      </c>
      <c r="B79" s="69">
        <f t="shared" ref="B79:B142" si="5">ROUND(0.73*(6.558*LN(A79)-4),2)</f>
        <v>18.510000000000002</v>
      </c>
      <c r="C79" s="65">
        <v>30</v>
      </c>
      <c r="D79" s="146">
        <v>23700</v>
      </c>
      <c r="E79" s="155">
        <v>13790</v>
      </c>
      <c r="F79" s="146">
        <f t="shared" si="4"/>
        <v>28521</v>
      </c>
      <c r="G79" s="159">
        <f t="shared" si="3"/>
        <v>20881</v>
      </c>
      <c r="H79" s="155">
        <v>146</v>
      </c>
    </row>
    <row r="80" spans="1:8">
      <c r="A80" s="96">
        <v>89</v>
      </c>
      <c r="B80" s="69">
        <f t="shared" si="5"/>
        <v>18.57</v>
      </c>
      <c r="C80" s="65">
        <v>30</v>
      </c>
      <c r="D80" s="146">
        <v>23700</v>
      </c>
      <c r="E80" s="155">
        <v>13790</v>
      </c>
      <c r="F80" s="146">
        <f t="shared" si="4"/>
        <v>28453</v>
      </c>
      <c r="G80" s="159">
        <f t="shared" si="3"/>
        <v>20831</v>
      </c>
      <c r="H80" s="155">
        <v>146</v>
      </c>
    </row>
    <row r="81" spans="1:8">
      <c r="A81" s="96">
        <v>90</v>
      </c>
      <c r="B81" s="69">
        <f t="shared" si="5"/>
        <v>18.62</v>
      </c>
      <c r="C81" s="65">
        <v>30</v>
      </c>
      <c r="D81" s="146">
        <v>23700</v>
      </c>
      <c r="E81" s="155">
        <v>13790</v>
      </c>
      <c r="F81" s="146">
        <f t="shared" si="4"/>
        <v>28397</v>
      </c>
      <c r="G81" s="159">
        <f t="shared" si="3"/>
        <v>20790</v>
      </c>
      <c r="H81" s="155">
        <v>146</v>
      </c>
    </row>
    <row r="82" spans="1:8">
      <c r="A82" s="126">
        <v>91</v>
      </c>
      <c r="B82" s="69">
        <f t="shared" si="5"/>
        <v>18.68</v>
      </c>
      <c r="C82" s="65">
        <v>30</v>
      </c>
      <c r="D82" s="146">
        <v>23700</v>
      </c>
      <c r="E82" s="155">
        <v>13790</v>
      </c>
      <c r="F82" s="146">
        <f t="shared" si="4"/>
        <v>28331</v>
      </c>
      <c r="G82" s="159">
        <f t="shared" si="3"/>
        <v>20741</v>
      </c>
      <c r="H82" s="155">
        <v>146</v>
      </c>
    </row>
    <row r="83" spans="1:8">
      <c r="A83" s="96">
        <v>92</v>
      </c>
      <c r="B83" s="69">
        <f t="shared" si="5"/>
        <v>18.73</v>
      </c>
      <c r="C83" s="65">
        <v>30</v>
      </c>
      <c r="D83" s="146">
        <v>23700</v>
      </c>
      <c r="E83" s="155">
        <v>13790</v>
      </c>
      <c r="F83" s="146">
        <f t="shared" si="4"/>
        <v>28275</v>
      </c>
      <c r="G83" s="159">
        <f t="shared" si="3"/>
        <v>20700</v>
      </c>
      <c r="H83" s="155">
        <v>146</v>
      </c>
    </row>
    <row r="84" spans="1:8">
      <c r="A84" s="96">
        <v>93</v>
      </c>
      <c r="B84" s="69">
        <f t="shared" si="5"/>
        <v>18.78</v>
      </c>
      <c r="C84" s="65">
        <v>30</v>
      </c>
      <c r="D84" s="146">
        <v>23700</v>
      </c>
      <c r="E84" s="155">
        <v>13790</v>
      </c>
      <c r="F84" s="146">
        <f t="shared" si="4"/>
        <v>28221</v>
      </c>
      <c r="G84" s="159">
        <f t="shared" si="3"/>
        <v>20660</v>
      </c>
      <c r="H84" s="155">
        <v>146</v>
      </c>
    </row>
    <row r="85" spans="1:8">
      <c r="A85" s="126">
        <v>94</v>
      </c>
      <c r="B85" s="69">
        <f t="shared" si="5"/>
        <v>18.829999999999998</v>
      </c>
      <c r="C85" s="65">
        <v>30</v>
      </c>
      <c r="D85" s="146">
        <v>23700</v>
      </c>
      <c r="E85" s="155">
        <v>13790</v>
      </c>
      <c r="F85" s="146">
        <f t="shared" si="4"/>
        <v>28166</v>
      </c>
      <c r="G85" s="159">
        <f t="shared" si="3"/>
        <v>20620</v>
      </c>
      <c r="H85" s="155">
        <v>146</v>
      </c>
    </row>
    <row r="86" spans="1:8">
      <c r="A86" s="96">
        <v>95</v>
      </c>
      <c r="B86" s="69">
        <f t="shared" si="5"/>
        <v>18.88</v>
      </c>
      <c r="C86" s="65">
        <v>30</v>
      </c>
      <c r="D86" s="146">
        <v>23700</v>
      </c>
      <c r="E86" s="155">
        <v>13790</v>
      </c>
      <c r="F86" s="146">
        <f t="shared" si="4"/>
        <v>28112</v>
      </c>
      <c r="G86" s="159">
        <f t="shared" si="3"/>
        <v>20580</v>
      </c>
      <c r="H86" s="155">
        <v>146</v>
      </c>
    </row>
    <row r="87" spans="1:8">
      <c r="A87" s="96">
        <v>96</v>
      </c>
      <c r="B87" s="69">
        <f t="shared" si="5"/>
        <v>18.93</v>
      </c>
      <c r="C87" s="65">
        <v>30</v>
      </c>
      <c r="D87" s="146">
        <v>23700</v>
      </c>
      <c r="E87" s="155">
        <v>13790</v>
      </c>
      <c r="F87" s="146">
        <f t="shared" si="4"/>
        <v>28057</v>
      </c>
      <c r="G87" s="159">
        <f t="shared" si="3"/>
        <v>20540</v>
      </c>
      <c r="H87" s="155">
        <v>146</v>
      </c>
    </row>
    <row r="88" spans="1:8">
      <c r="A88" s="126">
        <v>97</v>
      </c>
      <c r="B88" s="69">
        <f t="shared" si="5"/>
        <v>18.98</v>
      </c>
      <c r="C88" s="65">
        <v>30</v>
      </c>
      <c r="D88" s="146">
        <v>23700</v>
      </c>
      <c r="E88" s="155">
        <v>13790</v>
      </c>
      <c r="F88" s="146">
        <f t="shared" si="4"/>
        <v>28004</v>
      </c>
      <c r="G88" s="159">
        <f t="shared" si="3"/>
        <v>20500</v>
      </c>
      <c r="H88" s="155">
        <v>146</v>
      </c>
    </row>
    <row r="89" spans="1:8">
      <c r="A89" s="96">
        <v>98</v>
      </c>
      <c r="B89" s="69">
        <f t="shared" si="5"/>
        <v>19.03</v>
      </c>
      <c r="C89" s="65">
        <v>30</v>
      </c>
      <c r="D89" s="146">
        <v>23700</v>
      </c>
      <c r="E89" s="155">
        <v>13790</v>
      </c>
      <c r="F89" s="146">
        <f t="shared" si="4"/>
        <v>27950</v>
      </c>
      <c r="G89" s="159">
        <f t="shared" si="3"/>
        <v>20461</v>
      </c>
      <c r="H89" s="155">
        <v>146</v>
      </c>
    </row>
    <row r="90" spans="1:8">
      <c r="A90" s="96">
        <v>99</v>
      </c>
      <c r="B90" s="69">
        <f t="shared" si="5"/>
        <v>19.079999999999998</v>
      </c>
      <c r="C90" s="65">
        <v>30</v>
      </c>
      <c r="D90" s="146">
        <v>23700</v>
      </c>
      <c r="E90" s="155">
        <v>13790</v>
      </c>
      <c r="F90" s="146">
        <f t="shared" si="4"/>
        <v>27897</v>
      </c>
      <c r="G90" s="159">
        <f t="shared" si="3"/>
        <v>20422</v>
      </c>
      <c r="H90" s="155">
        <v>146</v>
      </c>
    </row>
    <row r="91" spans="1:8">
      <c r="A91" s="126">
        <v>100</v>
      </c>
      <c r="B91" s="69">
        <f t="shared" si="5"/>
        <v>19.13</v>
      </c>
      <c r="C91" s="65">
        <v>30</v>
      </c>
      <c r="D91" s="146">
        <v>23700</v>
      </c>
      <c r="E91" s="155">
        <v>13790</v>
      </c>
      <c r="F91" s="146">
        <f t="shared" si="4"/>
        <v>27844</v>
      </c>
      <c r="G91" s="159">
        <f t="shared" si="3"/>
        <v>20383</v>
      </c>
      <c r="H91" s="155">
        <v>146</v>
      </c>
    </row>
    <row r="92" spans="1:8">
      <c r="A92" s="96">
        <v>101</v>
      </c>
      <c r="B92" s="69">
        <f t="shared" si="5"/>
        <v>19.170000000000002</v>
      </c>
      <c r="C92" s="65">
        <v>30</v>
      </c>
      <c r="D92" s="146">
        <v>23700</v>
      </c>
      <c r="E92" s="155">
        <v>13790</v>
      </c>
      <c r="F92" s="146">
        <f t="shared" si="4"/>
        <v>27802</v>
      </c>
      <c r="G92" s="159">
        <f t="shared" si="3"/>
        <v>20352</v>
      </c>
      <c r="H92" s="155">
        <v>146</v>
      </c>
    </row>
    <row r="93" spans="1:8">
      <c r="A93" s="96">
        <v>102</v>
      </c>
      <c r="B93" s="69">
        <f t="shared" si="5"/>
        <v>19.22</v>
      </c>
      <c r="C93" s="65">
        <v>30</v>
      </c>
      <c r="D93" s="146">
        <v>23700</v>
      </c>
      <c r="E93" s="155">
        <v>13790</v>
      </c>
      <c r="F93" s="146">
        <f t="shared" si="4"/>
        <v>27749</v>
      </c>
      <c r="G93" s="159">
        <f t="shared" si="3"/>
        <v>20313</v>
      </c>
      <c r="H93" s="155">
        <v>146</v>
      </c>
    </row>
    <row r="94" spans="1:8">
      <c r="A94" s="126">
        <v>103</v>
      </c>
      <c r="B94" s="69">
        <f t="shared" si="5"/>
        <v>19.27</v>
      </c>
      <c r="C94" s="65">
        <v>30</v>
      </c>
      <c r="D94" s="146">
        <v>23700</v>
      </c>
      <c r="E94" s="155">
        <v>13790</v>
      </c>
      <c r="F94" s="146">
        <f t="shared" si="4"/>
        <v>27697</v>
      </c>
      <c r="G94" s="159">
        <f t="shared" si="3"/>
        <v>20275</v>
      </c>
      <c r="H94" s="155">
        <v>146</v>
      </c>
    </row>
    <row r="95" spans="1:8">
      <c r="A95" s="96">
        <v>104</v>
      </c>
      <c r="B95" s="69">
        <f t="shared" si="5"/>
        <v>19.309999999999999</v>
      </c>
      <c r="C95" s="65">
        <v>30</v>
      </c>
      <c r="D95" s="146">
        <v>23700</v>
      </c>
      <c r="E95" s="155">
        <v>13790</v>
      </c>
      <c r="F95" s="146">
        <f t="shared" si="4"/>
        <v>27656</v>
      </c>
      <c r="G95" s="159">
        <f t="shared" si="3"/>
        <v>20244</v>
      </c>
      <c r="H95" s="155">
        <v>146</v>
      </c>
    </row>
    <row r="96" spans="1:8">
      <c r="A96" s="96">
        <v>105</v>
      </c>
      <c r="B96" s="69">
        <f t="shared" si="5"/>
        <v>19.36</v>
      </c>
      <c r="C96" s="65">
        <v>30</v>
      </c>
      <c r="D96" s="146">
        <v>23700</v>
      </c>
      <c r="E96" s="155">
        <v>13790</v>
      </c>
      <c r="F96" s="146">
        <f t="shared" si="4"/>
        <v>27604</v>
      </c>
      <c r="G96" s="159">
        <f t="shared" si="3"/>
        <v>20206</v>
      </c>
      <c r="H96" s="155">
        <v>146</v>
      </c>
    </row>
    <row r="97" spans="1:8">
      <c r="A97" s="126">
        <v>106</v>
      </c>
      <c r="B97" s="69">
        <f t="shared" si="5"/>
        <v>19.41</v>
      </c>
      <c r="C97" s="65">
        <v>30</v>
      </c>
      <c r="D97" s="146">
        <v>23700</v>
      </c>
      <c r="E97" s="155">
        <v>13790</v>
      </c>
      <c r="F97" s="146">
        <f t="shared" si="4"/>
        <v>27553</v>
      </c>
      <c r="G97" s="159">
        <f t="shared" si="3"/>
        <v>20168</v>
      </c>
      <c r="H97" s="155">
        <v>146</v>
      </c>
    </row>
    <row r="98" spans="1:8">
      <c r="A98" s="96">
        <v>107</v>
      </c>
      <c r="B98" s="69">
        <f t="shared" si="5"/>
        <v>19.45</v>
      </c>
      <c r="C98" s="65">
        <v>30</v>
      </c>
      <c r="D98" s="146">
        <v>23700</v>
      </c>
      <c r="E98" s="155">
        <v>13790</v>
      </c>
      <c r="F98" s="146">
        <f t="shared" si="4"/>
        <v>27512</v>
      </c>
      <c r="G98" s="159">
        <f t="shared" si="3"/>
        <v>20138</v>
      </c>
      <c r="H98" s="155">
        <v>146</v>
      </c>
    </row>
    <row r="99" spans="1:8">
      <c r="A99" s="96">
        <v>108</v>
      </c>
      <c r="B99" s="69">
        <f t="shared" si="5"/>
        <v>19.489999999999998</v>
      </c>
      <c r="C99" s="65">
        <v>30</v>
      </c>
      <c r="D99" s="146">
        <v>23700</v>
      </c>
      <c r="E99" s="155">
        <v>13790</v>
      </c>
      <c r="F99" s="146">
        <f t="shared" si="4"/>
        <v>27471</v>
      </c>
      <c r="G99" s="159">
        <f t="shared" si="3"/>
        <v>20108</v>
      </c>
      <c r="H99" s="155">
        <v>146</v>
      </c>
    </row>
    <row r="100" spans="1:8">
      <c r="A100" s="126">
        <v>109</v>
      </c>
      <c r="B100" s="69">
        <f t="shared" si="5"/>
        <v>19.54</v>
      </c>
      <c r="C100" s="65">
        <v>30</v>
      </c>
      <c r="D100" s="146">
        <v>23700</v>
      </c>
      <c r="E100" s="155">
        <v>13790</v>
      </c>
      <c r="F100" s="146">
        <f t="shared" si="4"/>
        <v>27420</v>
      </c>
      <c r="G100" s="159">
        <f t="shared" si="3"/>
        <v>20071</v>
      </c>
      <c r="H100" s="155">
        <v>146</v>
      </c>
    </row>
    <row r="101" spans="1:8">
      <c r="A101" s="96">
        <v>110</v>
      </c>
      <c r="B101" s="69">
        <f t="shared" si="5"/>
        <v>19.579999999999998</v>
      </c>
      <c r="C101" s="65">
        <v>30</v>
      </c>
      <c r="D101" s="146">
        <v>23700</v>
      </c>
      <c r="E101" s="155">
        <v>13790</v>
      </c>
      <c r="F101" s="146">
        <f t="shared" si="4"/>
        <v>27380</v>
      </c>
      <c r="G101" s="159">
        <f t="shared" si="3"/>
        <v>20041</v>
      </c>
      <c r="H101" s="155">
        <v>146</v>
      </c>
    </row>
    <row r="102" spans="1:8">
      <c r="A102" s="96">
        <v>111</v>
      </c>
      <c r="B102" s="69">
        <f t="shared" si="5"/>
        <v>19.63</v>
      </c>
      <c r="C102" s="65">
        <v>30</v>
      </c>
      <c r="D102" s="146">
        <v>23700</v>
      </c>
      <c r="E102" s="155">
        <v>13790</v>
      </c>
      <c r="F102" s="146">
        <f t="shared" si="4"/>
        <v>27329</v>
      </c>
      <c r="G102" s="159">
        <f t="shared" si="3"/>
        <v>20004</v>
      </c>
      <c r="H102" s="155">
        <v>146</v>
      </c>
    </row>
    <row r="103" spans="1:8">
      <c r="A103" s="126">
        <v>112</v>
      </c>
      <c r="B103" s="69">
        <f t="shared" si="5"/>
        <v>19.670000000000002</v>
      </c>
      <c r="C103" s="65">
        <v>30</v>
      </c>
      <c r="D103" s="146">
        <v>23700</v>
      </c>
      <c r="E103" s="155">
        <v>13790</v>
      </c>
      <c r="F103" s="146">
        <f t="shared" si="4"/>
        <v>27289</v>
      </c>
      <c r="G103" s="159">
        <f t="shared" si="3"/>
        <v>19975</v>
      </c>
      <c r="H103" s="155">
        <v>146</v>
      </c>
    </row>
    <row r="104" spans="1:8">
      <c r="A104" s="96">
        <v>113</v>
      </c>
      <c r="B104" s="69">
        <f t="shared" si="5"/>
        <v>19.71</v>
      </c>
      <c r="C104" s="65">
        <v>30</v>
      </c>
      <c r="D104" s="146">
        <v>23700</v>
      </c>
      <c r="E104" s="155">
        <v>13790</v>
      </c>
      <c r="F104" s="146">
        <f t="shared" si="4"/>
        <v>27250</v>
      </c>
      <c r="G104" s="159">
        <f t="shared" si="3"/>
        <v>19945</v>
      </c>
      <c r="H104" s="155">
        <v>146</v>
      </c>
    </row>
    <row r="105" spans="1:8">
      <c r="A105" s="96">
        <v>114</v>
      </c>
      <c r="B105" s="69">
        <f t="shared" si="5"/>
        <v>19.75</v>
      </c>
      <c r="C105" s="65">
        <v>30</v>
      </c>
      <c r="D105" s="146">
        <v>23700</v>
      </c>
      <c r="E105" s="155">
        <v>13790</v>
      </c>
      <c r="F105" s="146">
        <f t="shared" si="4"/>
        <v>27210</v>
      </c>
      <c r="G105" s="159">
        <f t="shared" si="3"/>
        <v>19916</v>
      </c>
      <c r="H105" s="155">
        <v>146</v>
      </c>
    </row>
    <row r="106" spans="1:8">
      <c r="A106" s="126">
        <v>115</v>
      </c>
      <c r="B106" s="69">
        <f t="shared" si="5"/>
        <v>19.8</v>
      </c>
      <c r="C106" s="65">
        <v>30</v>
      </c>
      <c r="D106" s="146">
        <v>23700</v>
      </c>
      <c r="E106" s="155">
        <v>13790</v>
      </c>
      <c r="F106" s="146">
        <f t="shared" si="4"/>
        <v>27160</v>
      </c>
      <c r="G106" s="159">
        <f t="shared" si="3"/>
        <v>19880</v>
      </c>
      <c r="H106" s="155">
        <v>146</v>
      </c>
    </row>
    <row r="107" spans="1:8">
      <c r="A107" s="96">
        <v>116</v>
      </c>
      <c r="B107" s="69">
        <f t="shared" si="5"/>
        <v>19.84</v>
      </c>
      <c r="C107" s="65">
        <v>30</v>
      </c>
      <c r="D107" s="146">
        <v>23700</v>
      </c>
      <c r="E107" s="155">
        <v>13790</v>
      </c>
      <c r="F107" s="146">
        <f t="shared" si="4"/>
        <v>27121</v>
      </c>
      <c r="G107" s="159">
        <f t="shared" si="3"/>
        <v>19851</v>
      </c>
      <c r="H107" s="155">
        <v>146</v>
      </c>
    </row>
    <row r="108" spans="1:8">
      <c r="A108" s="96">
        <v>117</v>
      </c>
      <c r="B108" s="69">
        <f t="shared" si="5"/>
        <v>19.88</v>
      </c>
      <c r="C108" s="65">
        <v>30</v>
      </c>
      <c r="D108" s="146">
        <v>23700</v>
      </c>
      <c r="E108" s="155">
        <v>13790</v>
      </c>
      <c r="F108" s="146">
        <f t="shared" si="4"/>
        <v>27082</v>
      </c>
      <c r="G108" s="159">
        <f t="shared" si="3"/>
        <v>19822</v>
      </c>
      <c r="H108" s="155">
        <v>146</v>
      </c>
    </row>
    <row r="109" spans="1:8">
      <c r="A109" s="126">
        <v>118</v>
      </c>
      <c r="B109" s="69">
        <f t="shared" si="5"/>
        <v>19.920000000000002</v>
      </c>
      <c r="C109" s="65">
        <v>30</v>
      </c>
      <c r="D109" s="146">
        <v>23700</v>
      </c>
      <c r="E109" s="155">
        <v>13790</v>
      </c>
      <c r="F109" s="146">
        <f t="shared" si="4"/>
        <v>27043</v>
      </c>
      <c r="G109" s="159">
        <f t="shared" si="3"/>
        <v>19793</v>
      </c>
      <c r="H109" s="155">
        <v>146</v>
      </c>
    </row>
    <row r="110" spans="1:8">
      <c r="A110" s="96">
        <v>119</v>
      </c>
      <c r="B110" s="69">
        <f t="shared" si="5"/>
        <v>19.96</v>
      </c>
      <c r="C110" s="65">
        <v>30</v>
      </c>
      <c r="D110" s="146">
        <v>23700</v>
      </c>
      <c r="E110" s="155">
        <v>13790</v>
      </c>
      <c r="F110" s="146">
        <f t="shared" si="4"/>
        <v>27004</v>
      </c>
      <c r="G110" s="159">
        <f t="shared" si="3"/>
        <v>19764</v>
      </c>
      <c r="H110" s="155">
        <v>146</v>
      </c>
    </row>
    <row r="111" spans="1:8">
      <c r="A111" s="96">
        <v>120</v>
      </c>
      <c r="B111" s="69">
        <f t="shared" si="5"/>
        <v>20</v>
      </c>
      <c r="C111" s="65">
        <v>30</v>
      </c>
      <c r="D111" s="146">
        <v>23700</v>
      </c>
      <c r="E111" s="155">
        <v>13790</v>
      </c>
      <c r="F111" s="146">
        <f t="shared" si="4"/>
        <v>26965</v>
      </c>
      <c r="G111" s="159">
        <f t="shared" si="3"/>
        <v>19736</v>
      </c>
      <c r="H111" s="155">
        <v>146</v>
      </c>
    </row>
    <row r="112" spans="1:8">
      <c r="A112" s="126">
        <v>121</v>
      </c>
      <c r="B112" s="69">
        <f t="shared" si="5"/>
        <v>20.04</v>
      </c>
      <c r="C112" s="65">
        <v>30</v>
      </c>
      <c r="D112" s="146">
        <v>23700</v>
      </c>
      <c r="E112" s="155">
        <v>13790</v>
      </c>
      <c r="F112" s="146">
        <f t="shared" si="4"/>
        <v>26927</v>
      </c>
      <c r="G112" s="159">
        <f t="shared" si="3"/>
        <v>19708</v>
      </c>
      <c r="H112" s="155">
        <v>146</v>
      </c>
    </row>
    <row r="113" spans="1:8">
      <c r="A113" s="96">
        <v>122</v>
      </c>
      <c r="B113" s="69">
        <f t="shared" si="5"/>
        <v>20.079999999999998</v>
      </c>
      <c r="C113" s="65">
        <v>30</v>
      </c>
      <c r="D113" s="146">
        <v>23700</v>
      </c>
      <c r="E113" s="155">
        <v>13790</v>
      </c>
      <c r="F113" s="146">
        <f t="shared" si="4"/>
        <v>26888</v>
      </c>
      <c r="G113" s="159">
        <f t="shared" si="3"/>
        <v>19679</v>
      </c>
      <c r="H113" s="155">
        <v>146</v>
      </c>
    </row>
    <row r="114" spans="1:8">
      <c r="A114" s="96">
        <v>123</v>
      </c>
      <c r="B114" s="69">
        <f t="shared" si="5"/>
        <v>20.12</v>
      </c>
      <c r="C114" s="65">
        <v>30</v>
      </c>
      <c r="D114" s="146">
        <v>23700</v>
      </c>
      <c r="E114" s="155">
        <v>13790</v>
      </c>
      <c r="F114" s="146">
        <f t="shared" si="4"/>
        <v>26850</v>
      </c>
      <c r="G114" s="159">
        <f t="shared" si="3"/>
        <v>19651</v>
      </c>
      <c r="H114" s="155">
        <v>146</v>
      </c>
    </row>
    <row r="115" spans="1:8">
      <c r="A115" s="126">
        <v>124</v>
      </c>
      <c r="B115" s="69">
        <f t="shared" si="5"/>
        <v>20.16</v>
      </c>
      <c r="C115" s="65">
        <v>30</v>
      </c>
      <c r="D115" s="146">
        <v>23700</v>
      </c>
      <c r="E115" s="155">
        <v>13790</v>
      </c>
      <c r="F115" s="146">
        <f t="shared" si="4"/>
        <v>26812</v>
      </c>
      <c r="G115" s="159">
        <f t="shared" si="3"/>
        <v>19623</v>
      </c>
      <c r="H115" s="155">
        <v>146</v>
      </c>
    </row>
    <row r="116" spans="1:8">
      <c r="A116" s="96">
        <v>125</v>
      </c>
      <c r="B116" s="69">
        <f t="shared" si="5"/>
        <v>20.190000000000001</v>
      </c>
      <c r="C116" s="65">
        <v>30</v>
      </c>
      <c r="D116" s="146">
        <v>23700</v>
      </c>
      <c r="E116" s="155">
        <v>13790</v>
      </c>
      <c r="F116" s="146">
        <f t="shared" si="4"/>
        <v>26783</v>
      </c>
      <c r="G116" s="159">
        <f t="shared" si="3"/>
        <v>19602</v>
      </c>
      <c r="H116" s="155">
        <v>146</v>
      </c>
    </row>
    <row r="117" spans="1:8">
      <c r="A117" s="96">
        <v>126</v>
      </c>
      <c r="B117" s="69">
        <f t="shared" si="5"/>
        <v>20.23</v>
      </c>
      <c r="C117" s="65">
        <v>30</v>
      </c>
      <c r="D117" s="146">
        <v>23700</v>
      </c>
      <c r="E117" s="155">
        <v>13790</v>
      </c>
      <c r="F117" s="146">
        <f t="shared" si="4"/>
        <v>26746</v>
      </c>
      <c r="G117" s="159">
        <f t="shared" si="3"/>
        <v>19574</v>
      </c>
      <c r="H117" s="155">
        <v>146</v>
      </c>
    </row>
    <row r="118" spans="1:8">
      <c r="A118" s="126">
        <v>127</v>
      </c>
      <c r="B118" s="69">
        <f t="shared" si="5"/>
        <v>20.27</v>
      </c>
      <c r="C118" s="65">
        <v>30</v>
      </c>
      <c r="D118" s="146">
        <v>23700</v>
      </c>
      <c r="E118" s="155">
        <v>13790</v>
      </c>
      <c r="F118" s="146">
        <f t="shared" si="4"/>
        <v>26708</v>
      </c>
      <c r="G118" s="159">
        <f t="shared" si="3"/>
        <v>19547</v>
      </c>
      <c r="H118" s="155">
        <v>146</v>
      </c>
    </row>
    <row r="119" spans="1:8">
      <c r="A119" s="96">
        <v>128</v>
      </c>
      <c r="B119" s="69">
        <f t="shared" si="5"/>
        <v>20.309999999999999</v>
      </c>
      <c r="C119" s="65">
        <v>30</v>
      </c>
      <c r="D119" s="146">
        <v>23700</v>
      </c>
      <c r="E119" s="155">
        <v>13790</v>
      </c>
      <c r="F119" s="146">
        <f t="shared" si="4"/>
        <v>26670</v>
      </c>
      <c r="G119" s="159">
        <f t="shared" si="3"/>
        <v>19519</v>
      </c>
      <c r="H119" s="155">
        <v>146</v>
      </c>
    </row>
    <row r="120" spans="1:8">
      <c r="A120" s="96">
        <v>129</v>
      </c>
      <c r="B120" s="69">
        <f t="shared" si="5"/>
        <v>20.350000000000001</v>
      </c>
      <c r="C120" s="65">
        <v>30</v>
      </c>
      <c r="D120" s="146">
        <v>23700</v>
      </c>
      <c r="E120" s="155">
        <v>13790</v>
      </c>
      <c r="F120" s="146">
        <f t="shared" si="4"/>
        <v>26633</v>
      </c>
      <c r="G120" s="159">
        <f t="shared" ref="G120:G183" si="6">ROUND(12*(1/B120*D120+1/C120*E120),0)</f>
        <v>19491</v>
      </c>
      <c r="H120" s="155">
        <v>146</v>
      </c>
    </row>
    <row r="121" spans="1:8">
      <c r="A121" s="126">
        <v>130</v>
      </c>
      <c r="B121" s="69">
        <f t="shared" si="5"/>
        <v>20.38</v>
      </c>
      <c r="C121" s="65">
        <v>30</v>
      </c>
      <c r="D121" s="146">
        <v>23700</v>
      </c>
      <c r="E121" s="155">
        <v>13790</v>
      </c>
      <c r="F121" s="146">
        <f t="shared" si="4"/>
        <v>26605</v>
      </c>
      <c r="G121" s="159">
        <f t="shared" si="6"/>
        <v>19471</v>
      </c>
      <c r="H121" s="155">
        <v>146</v>
      </c>
    </row>
    <row r="122" spans="1:8">
      <c r="A122" s="96">
        <v>131</v>
      </c>
      <c r="B122" s="69">
        <f t="shared" si="5"/>
        <v>20.420000000000002</v>
      </c>
      <c r="C122" s="65">
        <v>30</v>
      </c>
      <c r="D122" s="146">
        <v>23700</v>
      </c>
      <c r="E122" s="155">
        <v>13790</v>
      </c>
      <c r="F122" s="146">
        <f t="shared" si="4"/>
        <v>26568</v>
      </c>
      <c r="G122" s="159">
        <f t="shared" si="6"/>
        <v>19444</v>
      </c>
      <c r="H122" s="155">
        <v>146</v>
      </c>
    </row>
    <row r="123" spans="1:8">
      <c r="A123" s="96">
        <v>132</v>
      </c>
      <c r="B123" s="69">
        <f t="shared" si="5"/>
        <v>20.46</v>
      </c>
      <c r="C123" s="65">
        <v>30</v>
      </c>
      <c r="D123" s="146">
        <v>23700</v>
      </c>
      <c r="E123" s="155">
        <v>13790</v>
      </c>
      <c r="F123" s="146">
        <f t="shared" si="4"/>
        <v>26531</v>
      </c>
      <c r="G123" s="159">
        <f t="shared" si="6"/>
        <v>19416</v>
      </c>
      <c r="H123" s="155">
        <v>146</v>
      </c>
    </row>
    <row r="124" spans="1:8">
      <c r="A124" s="126">
        <v>133</v>
      </c>
      <c r="B124" s="69">
        <f t="shared" si="5"/>
        <v>20.49</v>
      </c>
      <c r="C124" s="65">
        <v>30</v>
      </c>
      <c r="D124" s="146">
        <v>23700</v>
      </c>
      <c r="E124" s="155">
        <v>13790</v>
      </c>
      <c r="F124" s="146">
        <f t="shared" si="4"/>
        <v>26503</v>
      </c>
      <c r="G124" s="159">
        <f t="shared" si="6"/>
        <v>19396</v>
      </c>
      <c r="H124" s="155">
        <v>146</v>
      </c>
    </row>
    <row r="125" spans="1:8">
      <c r="A125" s="96">
        <v>134</v>
      </c>
      <c r="B125" s="69">
        <f t="shared" si="5"/>
        <v>20.53</v>
      </c>
      <c r="C125" s="65">
        <v>30</v>
      </c>
      <c r="D125" s="146">
        <v>23700</v>
      </c>
      <c r="E125" s="155">
        <v>13790</v>
      </c>
      <c r="F125" s="146">
        <f t="shared" si="4"/>
        <v>26466</v>
      </c>
      <c r="G125" s="159">
        <f t="shared" si="6"/>
        <v>19369</v>
      </c>
      <c r="H125" s="155">
        <v>146</v>
      </c>
    </row>
    <row r="126" spans="1:8">
      <c r="A126" s="96">
        <v>135</v>
      </c>
      <c r="B126" s="69">
        <f t="shared" si="5"/>
        <v>20.56</v>
      </c>
      <c r="C126" s="65">
        <v>30</v>
      </c>
      <c r="D126" s="146">
        <v>23700</v>
      </c>
      <c r="E126" s="155">
        <v>13790</v>
      </c>
      <c r="F126" s="146">
        <f t="shared" si="4"/>
        <v>26439</v>
      </c>
      <c r="G126" s="159">
        <f t="shared" si="6"/>
        <v>19349</v>
      </c>
      <c r="H126" s="155">
        <v>146</v>
      </c>
    </row>
    <row r="127" spans="1:8">
      <c r="A127" s="126">
        <v>136</v>
      </c>
      <c r="B127" s="69">
        <f t="shared" si="5"/>
        <v>20.6</v>
      </c>
      <c r="C127" s="65">
        <v>30</v>
      </c>
      <c r="D127" s="146">
        <v>23700</v>
      </c>
      <c r="E127" s="155">
        <v>13790</v>
      </c>
      <c r="F127" s="146">
        <f t="shared" si="4"/>
        <v>26402</v>
      </c>
      <c r="G127" s="159">
        <f t="shared" si="6"/>
        <v>19322</v>
      </c>
      <c r="H127" s="155">
        <v>146</v>
      </c>
    </row>
    <row r="128" spans="1:8">
      <c r="A128" s="96">
        <v>137</v>
      </c>
      <c r="B128" s="69">
        <f t="shared" si="5"/>
        <v>20.63</v>
      </c>
      <c r="C128" s="65">
        <v>30</v>
      </c>
      <c r="D128" s="146">
        <v>23700</v>
      </c>
      <c r="E128" s="155">
        <v>13790</v>
      </c>
      <c r="F128" s="146">
        <f t="shared" si="4"/>
        <v>26375</v>
      </c>
      <c r="G128" s="159">
        <f t="shared" si="6"/>
        <v>19302</v>
      </c>
      <c r="H128" s="155">
        <v>146</v>
      </c>
    </row>
    <row r="129" spans="1:8">
      <c r="A129" s="96">
        <v>138</v>
      </c>
      <c r="B129" s="69">
        <f t="shared" si="5"/>
        <v>20.67</v>
      </c>
      <c r="C129" s="65">
        <v>30</v>
      </c>
      <c r="D129" s="146">
        <v>23700</v>
      </c>
      <c r="E129" s="155">
        <v>13790</v>
      </c>
      <c r="F129" s="146">
        <f t="shared" si="4"/>
        <v>26339</v>
      </c>
      <c r="G129" s="159">
        <f t="shared" si="6"/>
        <v>19275</v>
      </c>
      <c r="H129" s="155">
        <v>146</v>
      </c>
    </row>
    <row r="130" spans="1:8">
      <c r="A130" s="126">
        <v>139</v>
      </c>
      <c r="B130" s="69">
        <f t="shared" si="5"/>
        <v>20.7</v>
      </c>
      <c r="C130" s="65">
        <v>30</v>
      </c>
      <c r="D130" s="146">
        <v>23700</v>
      </c>
      <c r="E130" s="155">
        <v>13790</v>
      </c>
      <c r="F130" s="146">
        <f t="shared" si="4"/>
        <v>26312</v>
      </c>
      <c r="G130" s="159">
        <f t="shared" si="6"/>
        <v>19255</v>
      </c>
      <c r="H130" s="155">
        <v>146</v>
      </c>
    </row>
    <row r="131" spans="1:8">
      <c r="A131" s="96">
        <v>140</v>
      </c>
      <c r="B131" s="69">
        <f t="shared" si="5"/>
        <v>20.74</v>
      </c>
      <c r="C131" s="65">
        <v>30</v>
      </c>
      <c r="D131" s="146">
        <v>23700</v>
      </c>
      <c r="E131" s="155">
        <v>13790</v>
      </c>
      <c r="F131" s="146">
        <f t="shared" si="4"/>
        <v>26276</v>
      </c>
      <c r="G131" s="159">
        <f t="shared" si="6"/>
        <v>19229</v>
      </c>
      <c r="H131" s="155">
        <v>146</v>
      </c>
    </row>
    <row r="132" spans="1:8">
      <c r="A132" s="96">
        <v>141</v>
      </c>
      <c r="B132" s="69">
        <f t="shared" si="5"/>
        <v>20.77</v>
      </c>
      <c r="C132" s="65">
        <v>30</v>
      </c>
      <c r="D132" s="146">
        <v>23700</v>
      </c>
      <c r="E132" s="155">
        <v>13790</v>
      </c>
      <c r="F132" s="146">
        <f t="shared" si="4"/>
        <v>26249</v>
      </c>
      <c r="G132" s="159">
        <f t="shared" si="6"/>
        <v>19209</v>
      </c>
      <c r="H132" s="155">
        <v>146</v>
      </c>
    </row>
    <row r="133" spans="1:8">
      <c r="A133" s="126">
        <v>142</v>
      </c>
      <c r="B133" s="69">
        <f t="shared" si="5"/>
        <v>20.81</v>
      </c>
      <c r="C133" s="65">
        <v>30</v>
      </c>
      <c r="D133" s="146">
        <v>23700</v>
      </c>
      <c r="E133" s="155">
        <v>13790</v>
      </c>
      <c r="F133" s="146">
        <f t="shared" si="4"/>
        <v>26213</v>
      </c>
      <c r="G133" s="159">
        <f t="shared" si="6"/>
        <v>19183</v>
      </c>
      <c r="H133" s="155">
        <v>146</v>
      </c>
    </row>
    <row r="134" spans="1:8">
      <c r="A134" s="96">
        <v>143</v>
      </c>
      <c r="B134" s="69">
        <f t="shared" si="5"/>
        <v>20.84</v>
      </c>
      <c r="C134" s="65">
        <v>30</v>
      </c>
      <c r="D134" s="146">
        <v>23700</v>
      </c>
      <c r="E134" s="155">
        <v>13790</v>
      </c>
      <c r="F134" s="146">
        <f t="shared" si="4"/>
        <v>26186</v>
      </c>
      <c r="G134" s="159">
        <f t="shared" si="6"/>
        <v>19163</v>
      </c>
      <c r="H134" s="155">
        <v>146</v>
      </c>
    </row>
    <row r="135" spans="1:8">
      <c r="A135" s="96">
        <v>144</v>
      </c>
      <c r="B135" s="69">
        <f t="shared" si="5"/>
        <v>20.87</v>
      </c>
      <c r="C135" s="65">
        <v>30</v>
      </c>
      <c r="D135" s="146">
        <v>23700</v>
      </c>
      <c r="E135" s="155">
        <v>13790</v>
      </c>
      <c r="F135" s="146">
        <f t="shared" si="4"/>
        <v>26160</v>
      </c>
      <c r="G135" s="159">
        <f t="shared" si="6"/>
        <v>19143</v>
      </c>
      <c r="H135" s="155">
        <v>146</v>
      </c>
    </row>
    <row r="136" spans="1:8">
      <c r="A136" s="126">
        <v>145</v>
      </c>
      <c r="B136" s="69">
        <f t="shared" si="5"/>
        <v>20.91</v>
      </c>
      <c r="C136" s="65">
        <v>30</v>
      </c>
      <c r="D136" s="146">
        <v>23700</v>
      </c>
      <c r="E136" s="155">
        <v>13790</v>
      </c>
      <c r="F136" s="146">
        <f t="shared" si="4"/>
        <v>26124</v>
      </c>
      <c r="G136" s="159">
        <f t="shared" si="6"/>
        <v>19117</v>
      </c>
      <c r="H136" s="155">
        <v>146</v>
      </c>
    </row>
    <row r="137" spans="1:8">
      <c r="A137" s="96">
        <v>146</v>
      </c>
      <c r="B137" s="69">
        <f t="shared" si="5"/>
        <v>20.94</v>
      </c>
      <c r="C137" s="65">
        <v>30</v>
      </c>
      <c r="D137" s="146">
        <v>23700</v>
      </c>
      <c r="E137" s="155">
        <v>13790</v>
      </c>
      <c r="F137" s="146">
        <f t="shared" si="4"/>
        <v>26098</v>
      </c>
      <c r="G137" s="159">
        <f t="shared" si="6"/>
        <v>19098</v>
      </c>
      <c r="H137" s="155">
        <v>146</v>
      </c>
    </row>
    <row r="138" spans="1:8">
      <c r="A138" s="96">
        <v>147</v>
      </c>
      <c r="B138" s="69">
        <f t="shared" si="5"/>
        <v>20.97</v>
      </c>
      <c r="C138" s="65">
        <v>30</v>
      </c>
      <c r="D138" s="146">
        <v>23700</v>
      </c>
      <c r="E138" s="155">
        <v>13790</v>
      </c>
      <c r="F138" s="146">
        <f t="shared" si="4"/>
        <v>26071</v>
      </c>
      <c r="G138" s="159">
        <f t="shared" si="6"/>
        <v>19078</v>
      </c>
      <c r="H138" s="155">
        <v>146</v>
      </c>
    </row>
    <row r="139" spans="1:8">
      <c r="A139" s="126">
        <v>148</v>
      </c>
      <c r="B139" s="69">
        <f t="shared" si="5"/>
        <v>21</v>
      </c>
      <c r="C139" s="65">
        <v>30</v>
      </c>
      <c r="D139" s="146">
        <v>23700</v>
      </c>
      <c r="E139" s="155">
        <v>13790</v>
      </c>
      <c r="F139" s="146">
        <f t="shared" si="4"/>
        <v>26045</v>
      </c>
      <c r="G139" s="159">
        <f t="shared" si="6"/>
        <v>19059</v>
      </c>
      <c r="H139" s="155">
        <v>146</v>
      </c>
    </row>
    <row r="140" spans="1:8">
      <c r="A140" s="96">
        <v>149</v>
      </c>
      <c r="B140" s="69">
        <f t="shared" si="5"/>
        <v>21.04</v>
      </c>
      <c r="C140" s="65">
        <v>30</v>
      </c>
      <c r="D140" s="146">
        <v>23700</v>
      </c>
      <c r="E140" s="155">
        <v>13790</v>
      </c>
      <c r="F140" s="146">
        <f t="shared" si="4"/>
        <v>26010</v>
      </c>
      <c r="G140" s="159">
        <f t="shared" si="6"/>
        <v>19033</v>
      </c>
      <c r="H140" s="155">
        <v>146</v>
      </c>
    </row>
    <row r="141" spans="1:8">
      <c r="A141" s="96">
        <v>150</v>
      </c>
      <c r="B141" s="69">
        <f t="shared" si="5"/>
        <v>21.07</v>
      </c>
      <c r="C141" s="65">
        <v>30</v>
      </c>
      <c r="D141" s="146">
        <v>23700</v>
      </c>
      <c r="E141" s="155">
        <v>13790</v>
      </c>
      <c r="F141" s="146">
        <f t="shared" si="4"/>
        <v>25984</v>
      </c>
      <c r="G141" s="159">
        <f t="shared" si="6"/>
        <v>19014</v>
      </c>
      <c r="H141" s="155">
        <v>146</v>
      </c>
    </row>
    <row r="142" spans="1:8">
      <c r="A142" s="126">
        <v>151</v>
      </c>
      <c r="B142" s="69">
        <f t="shared" si="5"/>
        <v>21.1</v>
      </c>
      <c r="C142" s="65">
        <v>30</v>
      </c>
      <c r="D142" s="146">
        <v>23700</v>
      </c>
      <c r="E142" s="155">
        <v>13790</v>
      </c>
      <c r="F142" s="146">
        <f t="shared" ref="F142:F205" si="7">ROUND(12*1.3589*(1/B142*D142+1/C142*E142)+H142,0)</f>
        <v>25958</v>
      </c>
      <c r="G142" s="159">
        <f t="shared" si="6"/>
        <v>18995</v>
      </c>
      <c r="H142" s="155">
        <v>146</v>
      </c>
    </row>
    <row r="143" spans="1:8">
      <c r="A143" s="96">
        <v>152</v>
      </c>
      <c r="B143" s="69">
        <f t="shared" ref="B143:B206" si="8">ROUND(0.73*(6.558*LN(A143)-4),2)</f>
        <v>21.13</v>
      </c>
      <c r="C143" s="65">
        <v>30</v>
      </c>
      <c r="D143" s="146">
        <v>23700</v>
      </c>
      <c r="E143" s="155">
        <v>13790</v>
      </c>
      <c r="F143" s="146">
        <f t="shared" si="7"/>
        <v>25932</v>
      </c>
      <c r="G143" s="159">
        <f t="shared" si="6"/>
        <v>18976</v>
      </c>
      <c r="H143" s="155">
        <v>146</v>
      </c>
    </row>
    <row r="144" spans="1:8">
      <c r="A144" s="96">
        <v>153</v>
      </c>
      <c r="B144" s="69">
        <f t="shared" si="8"/>
        <v>21.16</v>
      </c>
      <c r="C144" s="65">
        <v>30</v>
      </c>
      <c r="D144" s="146">
        <v>23700</v>
      </c>
      <c r="E144" s="155">
        <v>13790</v>
      </c>
      <c r="F144" s="146">
        <f t="shared" si="7"/>
        <v>25906</v>
      </c>
      <c r="G144" s="159">
        <f t="shared" si="6"/>
        <v>18956</v>
      </c>
      <c r="H144" s="155">
        <v>146</v>
      </c>
    </row>
    <row r="145" spans="1:8">
      <c r="A145" s="126">
        <v>154</v>
      </c>
      <c r="B145" s="69">
        <f t="shared" si="8"/>
        <v>21.19</v>
      </c>
      <c r="C145" s="65">
        <v>30</v>
      </c>
      <c r="D145" s="146">
        <v>23700</v>
      </c>
      <c r="E145" s="155">
        <v>13790</v>
      </c>
      <c r="F145" s="146">
        <f t="shared" si="7"/>
        <v>25880</v>
      </c>
      <c r="G145" s="159">
        <f t="shared" si="6"/>
        <v>18937</v>
      </c>
      <c r="H145" s="155">
        <v>146</v>
      </c>
    </row>
    <row r="146" spans="1:8">
      <c r="A146" s="96">
        <v>155</v>
      </c>
      <c r="B146" s="69">
        <f t="shared" si="8"/>
        <v>21.22</v>
      </c>
      <c r="C146" s="65">
        <v>30</v>
      </c>
      <c r="D146" s="146">
        <v>23700</v>
      </c>
      <c r="E146" s="155">
        <v>13790</v>
      </c>
      <c r="F146" s="146">
        <f t="shared" si="7"/>
        <v>25854</v>
      </c>
      <c r="G146" s="159">
        <f t="shared" si="6"/>
        <v>18918</v>
      </c>
      <c r="H146" s="155">
        <v>146</v>
      </c>
    </row>
    <row r="147" spans="1:8">
      <c r="A147" s="96">
        <v>156</v>
      </c>
      <c r="B147" s="69">
        <f t="shared" si="8"/>
        <v>21.26</v>
      </c>
      <c r="C147" s="65">
        <v>30</v>
      </c>
      <c r="D147" s="146">
        <v>23700</v>
      </c>
      <c r="E147" s="155">
        <v>13790</v>
      </c>
      <c r="F147" s="146">
        <f t="shared" si="7"/>
        <v>25820</v>
      </c>
      <c r="G147" s="159">
        <f t="shared" si="6"/>
        <v>18893</v>
      </c>
      <c r="H147" s="155">
        <v>146</v>
      </c>
    </row>
    <row r="148" spans="1:8">
      <c r="A148" s="126">
        <v>157</v>
      </c>
      <c r="B148" s="69">
        <f t="shared" si="8"/>
        <v>21.29</v>
      </c>
      <c r="C148" s="65">
        <v>30</v>
      </c>
      <c r="D148" s="146">
        <v>23700</v>
      </c>
      <c r="E148" s="155">
        <v>13790</v>
      </c>
      <c r="F148" s="146">
        <f t="shared" si="7"/>
        <v>25794</v>
      </c>
      <c r="G148" s="159">
        <f t="shared" si="6"/>
        <v>18874</v>
      </c>
      <c r="H148" s="155">
        <v>146</v>
      </c>
    </row>
    <row r="149" spans="1:8">
      <c r="A149" s="96">
        <v>158</v>
      </c>
      <c r="B149" s="69">
        <f t="shared" si="8"/>
        <v>21.32</v>
      </c>
      <c r="C149" s="65">
        <v>30</v>
      </c>
      <c r="D149" s="146">
        <v>23700</v>
      </c>
      <c r="E149" s="155">
        <v>13790</v>
      </c>
      <c r="F149" s="146">
        <f t="shared" si="7"/>
        <v>25769</v>
      </c>
      <c r="G149" s="159">
        <f t="shared" si="6"/>
        <v>18856</v>
      </c>
      <c r="H149" s="155">
        <v>146</v>
      </c>
    </row>
    <row r="150" spans="1:8">
      <c r="A150" s="96">
        <v>159</v>
      </c>
      <c r="B150" s="69">
        <f t="shared" si="8"/>
        <v>21.35</v>
      </c>
      <c r="C150" s="65">
        <v>30</v>
      </c>
      <c r="D150" s="146">
        <v>23700</v>
      </c>
      <c r="E150" s="155">
        <v>13790</v>
      </c>
      <c r="F150" s="146">
        <f t="shared" si="7"/>
        <v>25743</v>
      </c>
      <c r="G150" s="159">
        <f t="shared" si="6"/>
        <v>18837</v>
      </c>
      <c r="H150" s="155">
        <v>146</v>
      </c>
    </row>
    <row r="151" spans="1:8">
      <c r="A151" s="126">
        <v>160</v>
      </c>
      <c r="B151" s="69">
        <f t="shared" si="8"/>
        <v>21.38</v>
      </c>
      <c r="C151" s="65">
        <v>30</v>
      </c>
      <c r="D151" s="146">
        <v>23700</v>
      </c>
      <c r="E151" s="155">
        <v>13790</v>
      </c>
      <c r="F151" s="146">
        <f t="shared" si="7"/>
        <v>25718</v>
      </c>
      <c r="G151" s="159">
        <f t="shared" si="6"/>
        <v>18818</v>
      </c>
      <c r="H151" s="155">
        <v>146</v>
      </c>
    </row>
    <row r="152" spans="1:8">
      <c r="A152" s="96">
        <v>161</v>
      </c>
      <c r="B152" s="69">
        <f t="shared" si="8"/>
        <v>21.41</v>
      </c>
      <c r="C152" s="65">
        <v>30</v>
      </c>
      <c r="D152" s="146">
        <v>23700</v>
      </c>
      <c r="E152" s="155">
        <v>13790</v>
      </c>
      <c r="F152" s="146">
        <f t="shared" si="7"/>
        <v>25693</v>
      </c>
      <c r="G152" s="159">
        <f t="shared" si="6"/>
        <v>18800</v>
      </c>
      <c r="H152" s="155">
        <v>146</v>
      </c>
    </row>
    <row r="153" spans="1:8">
      <c r="A153" s="96">
        <v>162</v>
      </c>
      <c r="B153" s="69">
        <f t="shared" si="8"/>
        <v>21.44</v>
      </c>
      <c r="C153" s="65">
        <v>30</v>
      </c>
      <c r="D153" s="146">
        <v>23700</v>
      </c>
      <c r="E153" s="155">
        <v>13790</v>
      </c>
      <c r="F153" s="146">
        <f t="shared" si="7"/>
        <v>25667</v>
      </c>
      <c r="G153" s="159">
        <f t="shared" si="6"/>
        <v>18781</v>
      </c>
      <c r="H153" s="155">
        <v>146</v>
      </c>
    </row>
    <row r="154" spans="1:8">
      <c r="A154" s="126">
        <v>163</v>
      </c>
      <c r="B154" s="69">
        <f t="shared" si="8"/>
        <v>21.47</v>
      </c>
      <c r="C154" s="65">
        <v>30</v>
      </c>
      <c r="D154" s="146">
        <v>23700</v>
      </c>
      <c r="E154" s="155">
        <v>13790</v>
      </c>
      <c r="F154" s="146">
        <f t="shared" si="7"/>
        <v>25642</v>
      </c>
      <c r="G154" s="159">
        <f t="shared" si="6"/>
        <v>18762</v>
      </c>
      <c r="H154" s="155">
        <v>146</v>
      </c>
    </row>
    <row r="155" spans="1:8">
      <c r="A155" s="96">
        <v>164</v>
      </c>
      <c r="B155" s="69">
        <f t="shared" si="8"/>
        <v>21.49</v>
      </c>
      <c r="C155" s="65">
        <v>30</v>
      </c>
      <c r="D155" s="146">
        <v>23700</v>
      </c>
      <c r="E155" s="155">
        <v>13790</v>
      </c>
      <c r="F155" s="146">
        <f t="shared" si="7"/>
        <v>25625</v>
      </c>
      <c r="G155" s="159">
        <f t="shared" si="6"/>
        <v>18750</v>
      </c>
      <c r="H155" s="155">
        <v>146</v>
      </c>
    </row>
    <row r="156" spans="1:8">
      <c r="A156" s="96">
        <v>165</v>
      </c>
      <c r="B156" s="69">
        <f t="shared" si="8"/>
        <v>21.52</v>
      </c>
      <c r="C156" s="65">
        <v>30</v>
      </c>
      <c r="D156" s="146">
        <v>23700</v>
      </c>
      <c r="E156" s="155">
        <v>13790</v>
      </c>
      <c r="F156" s="146">
        <f t="shared" si="7"/>
        <v>25600</v>
      </c>
      <c r="G156" s="159">
        <f t="shared" si="6"/>
        <v>18732</v>
      </c>
      <c r="H156" s="155">
        <v>146</v>
      </c>
    </row>
    <row r="157" spans="1:8">
      <c r="A157" s="126">
        <v>166</v>
      </c>
      <c r="B157" s="69">
        <f t="shared" si="8"/>
        <v>21.55</v>
      </c>
      <c r="C157" s="65">
        <v>30</v>
      </c>
      <c r="D157" s="146">
        <v>23700</v>
      </c>
      <c r="E157" s="155">
        <v>13790</v>
      </c>
      <c r="F157" s="146">
        <f t="shared" si="7"/>
        <v>25575</v>
      </c>
      <c r="G157" s="159">
        <f t="shared" si="6"/>
        <v>18713</v>
      </c>
      <c r="H157" s="155">
        <v>146</v>
      </c>
    </row>
    <row r="158" spans="1:8">
      <c r="A158" s="96">
        <v>167</v>
      </c>
      <c r="B158" s="69">
        <f t="shared" si="8"/>
        <v>21.58</v>
      </c>
      <c r="C158" s="65">
        <v>30</v>
      </c>
      <c r="D158" s="146">
        <v>23700</v>
      </c>
      <c r="E158" s="155">
        <v>13790</v>
      </c>
      <c r="F158" s="146">
        <f t="shared" si="7"/>
        <v>25550</v>
      </c>
      <c r="G158" s="159">
        <f t="shared" si="6"/>
        <v>18695</v>
      </c>
      <c r="H158" s="155">
        <v>146</v>
      </c>
    </row>
    <row r="159" spans="1:8">
      <c r="A159" s="96">
        <v>168</v>
      </c>
      <c r="B159" s="69">
        <f t="shared" si="8"/>
        <v>21.61</v>
      </c>
      <c r="C159" s="65">
        <v>30</v>
      </c>
      <c r="D159" s="146">
        <v>23700</v>
      </c>
      <c r="E159" s="155">
        <v>13790</v>
      </c>
      <c r="F159" s="146">
        <f t="shared" si="7"/>
        <v>25526</v>
      </c>
      <c r="G159" s="159">
        <f t="shared" si="6"/>
        <v>18677</v>
      </c>
      <c r="H159" s="155">
        <v>146</v>
      </c>
    </row>
    <row r="160" spans="1:8">
      <c r="A160" s="96">
        <v>169</v>
      </c>
      <c r="B160" s="59">
        <f t="shared" si="8"/>
        <v>21.64</v>
      </c>
      <c r="C160" s="65">
        <v>30</v>
      </c>
      <c r="D160" s="146">
        <v>23700</v>
      </c>
      <c r="E160" s="155">
        <v>13790</v>
      </c>
      <c r="F160" s="146">
        <f t="shared" si="7"/>
        <v>25501</v>
      </c>
      <c r="G160" s="159">
        <f t="shared" si="6"/>
        <v>18658</v>
      </c>
      <c r="H160" s="155">
        <v>146</v>
      </c>
    </row>
    <row r="161" spans="1:8">
      <c r="A161" s="96">
        <v>170</v>
      </c>
      <c r="B161" s="59">
        <f t="shared" si="8"/>
        <v>21.67</v>
      </c>
      <c r="C161" s="65">
        <v>30</v>
      </c>
      <c r="D161" s="146">
        <v>23700</v>
      </c>
      <c r="E161" s="155">
        <v>13790</v>
      </c>
      <c r="F161" s="146">
        <f t="shared" si="7"/>
        <v>25476</v>
      </c>
      <c r="G161" s="159">
        <f t="shared" si="6"/>
        <v>18640</v>
      </c>
      <c r="H161" s="155">
        <v>146</v>
      </c>
    </row>
    <row r="162" spans="1:8">
      <c r="A162" s="96">
        <v>171</v>
      </c>
      <c r="B162" s="59">
        <f t="shared" si="8"/>
        <v>21.69</v>
      </c>
      <c r="C162" s="65">
        <v>30</v>
      </c>
      <c r="D162" s="146">
        <v>23700</v>
      </c>
      <c r="E162" s="155">
        <v>13790</v>
      </c>
      <c r="F162" s="146">
        <f t="shared" si="7"/>
        <v>25460</v>
      </c>
      <c r="G162" s="159">
        <f t="shared" si="6"/>
        <v>18628</v>
      </c>
      <c r="H162" s="155">
        <v>146</v>
      </c>
    </row>
    <row r="163" spans="1:8">
      <c r="A163" s="96">
        <v>172</v>
      </c>
      <c r="B163" s="59">
        <f t="shared" si="8"/>
        <v>21.72</v>
      </c>
      <c r="C163" s="65">
        <v>30</v>
      </c>
      <c r="D163" s="146">
        <v>23700</v>
      </c>
      <c r="E163" s="155">
        <v>13790</v>
      </c>
      <c r="F163" s="146">
        <f t="shared" si="7"/>
        <v>25435</v>
      </c>
      <c r="G163" s="159">
        <f t="shared" si="6"/>
        <v>18610</v>
      </c>
      <c r="H163" s="155">
        <v>146</v>
      </c>
    </row>
    <row r="164" spans="1:8">
      <c r="A164" s="96">
        <v>173</v>
      </c>
      <c r="B164" s="59">
        <f t="shared" si="8"/>
        <v>21.75</v>
      </c>
      <c r="C164" s="65">
        <v>30</v>
      </c>
      <c r="D164" s="146">
        <v>23700</v>
      </c>
      <c r="E164" s="155">
        <v>13790</v>
      </c>
      <c r="F164" s="146">
        <f t="shared" si="7"/>
        <v>25410</v>
      </c>
      <c r="G164" s="159">
        <f t="shared" si="6"/>
        <v>18592</v>
      </c>
      <c r="H164" s="155">
        <v>146</v>
      </c>
    </row>
    <row r="165" spans="1:8">
      <c r="A165" s="96">
        <v>174</v>
      </c>
      <c r="B165" s="59">
        <f t="shared" si="8"/>
        <v>21.78</v>
      </c>
      <c r="C165" s="65">
        <v>30</v>
      </c>
      <c r="D165" s="146">
        <v>23700</v>
      </c>
      <c r="E165" s="155">
        <v>13790</v>
      </c>
      <c r="F165" s="146">
        <f t="shared" si="7"/>
        <v>25386</v>
      </c>
      <c r="G165" s="159">
        <f t="shared" si="6"/>
        <v>18574</v>
      </c>
      <c r="H165" s="155">
        <v>146</v>
      </c>
    </row>
    <row r="166" spans="1:8">
      <c r="A166" s="96">
        <v>175</v>
      </c>
      <c r="B166" s="59">
        <f t="shared" si="8"/>
        <v>21.81</v>
      </c>
      <c r="C166" s="65">
        <v>30</v>
      </c>
      <c r="D166" s="146">
        <v>23700</v>
      </c>
      <c r="E166" s="155">
        <v>13790</v>
      </c>
      <c r="F166" s="146">
        <f t="shared" si="7"/>
        <v>25362</v>
      </c>
      <c r="G166" s="159">
        <f t="shared" si="6"/>
        <v>18556</v>
      </c>
      <c r="H166" s="155">
        <v>146</v>
      </c>
    </row>
    <row r="167" spans="1:8">
      <c r="A167" s="96">
        <v>176</v>
      </c>
      <c r="B167" s="59">
        <f t="shared" si="8"/>
        <v>21.83</v>
      </c>
      <c r="C167" s="65">
        <v>30</v>
      </c>
      <c r="D167" s="146">
        <v>23700</v>
      </c>
      <c r="E167" s="155">
        <v>13790</v>
      </c>
      <c r="F167" s="146">
        <f t="shared" si="7"/>
        <v>25345</v>
      </c>
      <c r="G167" s="159">
        <f t="shared" si="6"/>
        <v>18544</v>
      </c>
      <c r="H167" s="155">
        <v>146</v>
      </c>
    </row>
    <row r="168" spans="1:8">
      <c r="A168" s="96">
        <v>177</v>
      </c>
      <c r="B168" s="59">
        <f t="shared" si="8"/>
        <v>21.86</v>
      </c>
      <c r="C168" s="65">
        <v>30</v>
      </c>
      <c r="D168" s="146">
        <v>23700</v>
      </c>
      <c r="E168" s="155">
        <v>13790</v>
      </c>
      <c r="F168" s="146">
        <f t="shared" si="7"/>
        <v>25321</v>
      </c>
      <c r="G168" s="159">
        <f t="shared" si="6"/>
        <v>18526</v>
      </c>
      <c r="H168" s="155">
        <v>146</v>
      </c>
    </row>
    <row r="169" spans="1:8">
      <c r="A169" s="96">
        <v>178</v>
      </c>
      <c r="B169" s="59">
        <f t="shared" si="8"/>
        <v>21.89</v>
      </c>
      <c r="C169" s="65">
        <v>30</v>
      </c>
      <c r="D169" s="146">
        <v>23700</v>
      </c>
      <c r="E169" s="155">
        <v>13790</v>
      </c>
      <c r="F169" s="146">
        <f t="shared" si="7"/>
        <v>25297</v>
      </c>
      <c r="G169" s="159">
        <f t="shared" si="6"/>
        <v>18508</v>
      </c>
      <c r="H169" s="155">
        <v>146</v>
      </c>
    </row>
    <row r="170" spans="1:8">
      <c r="A170" s="96">
        <v>179</v>
      </c>
      <c r="B170" s="59">
        <f t="shared" si="8"/>
        <v>21.91</v>
      </c>
      <c r="C170" s="65">
        <v>30</v>
      </c>
      <c r="D170" s="146">
        <v>23700</v>
      </c>
      <c r="E170" s="155">
        <v>13790</v>
      </c>
      <c r="F170" s="146">
        <f t="shared" si="7"/>
        <v>25281</v>
      </c>
      <c r="G170" s="159">
        <f t="shared" si="6"/>
        <v>18496</v>
      </c>
      <c r="H170" s="155">
        <v>146</v>
      </c>
    </row>
    <row r="171" spans="1:8">
      <c r="A171" s="96">
        <v>180</v>
      </c>
      <c r="B171" s="59">
        <f t="shared" si="8"/>
        <v>21.94</v>
      </c>
      <c r="C171" s="65">
        <v>30</v>
      </c>
      <c r="D171" s="146">
        <v>23700</v>
      </c>
      <c r="E171" s="155">
        <v>13790</v>
      </c>
      <c r="F171" s="146">
        <f t="shared" si="7"/>
        <v>25257</v>
      </c>
      <c r="G171" s="159">
        <f t="shared" si="6"/>
        <v>18479</v>
      </c>
      <c r="H171" s="155">
        <v>146</v>
      </c>
    </row>
    <row r="172" spans="1:8">
      <c r="A172" s="96">
        <v>181</v>
      </c>
      <c r="B172" s="59">
        <f t="shared" si="8"/>
        <v>21.97</v>
      </c>
      <c r="C172" s="65">
        <v>30</v>
      </c>
      <c r="D172" s="146">
        <v>23700</v>
      </c>
      <c r="E172" s="155">
        <v>13790</v>
      </c>
      <c r="F172" s="146">
        <f t="shared" si="7"/>
        <v>25233</v>
      </c>
      <c r="G172" s="159">
        <f t="shared" si="6"/>
        <v>18461</v>
      </c>
      <c r="H172" s="155">
        <v>146</v>
      </c>
    </row>
    <row r="173" spans="1:8">
      <c r="A173" s="96">
        <v>182</v>
      </c>
      <c r="B173" s="59">
        <f t="shared" si="8"/>
        <v>21.99</v>
      </c>
      <c r="C173" s="65">
        <v>30</v>
      </c>
      <c r="D173" s="146">
        <v>23700</v>
      </c>
      <c r="E173" s="155">
        <v>13790</v>
      </c>
      <c r="F173" s="146">
        <f t="shared" si="7"/>
        <v>25217</v>
      </c>
      <c r="G173" s="159">
        <f t="shared" si="6"/>
        <v>18449</v>
      </c>
      <c r="H173" s="155">
        <v>146</v>
      </c>
    </row>
    <row r="174" spans="1:8">
      <c r="A174" s="96">
        <v>183</v>
      </c>
      <c r="B174" s="59">
        <f t="shared" si="8"/>
        <v>22.02</v>
      </c>
      <c r="C174" s="65">
        <v>30</v>
      </c>
      <c r="D174" s="146">
        <v>23700</v>
      </c>
      <c r="E174" s="155">
        <v>13790</v>
      </c>
      <c r="F174" s="146">
        <f t="shared" si="7"/>
        <v>25193</v>
      </c>
      <c r="G174" s="159">
        <f t="shared" si="6"/>
        <v>18432</v>
      </c>
      <c r="H174" s="155">
        <v>146</v>
      </c>
    </row>
    <row r="175" spans="1:8">
      <c r="A175" s="96">
        <v>184</v>
      </c>
      <c r="B175" s="59">
        <f t="shared" si="8"/>
        <v>22.05</v>
      </c>
      <c r="C175" s="65">
        <v>30</v>
      </c>
      <c r="D175" s="146">
        <v>23700</v>
      </c>
      <c r="E175" s="155">
        <v>13790</v>
      </c>
      <c r="F175" s="146">
        <f t="shared" si="7"/>
        <v>25169</v>
      </c>
      <c r="G175" s="159">
        <f t="shared" si="6"/>
        <v>18414</v>
      </c>
      <c r="H175" s="155">
        <v>146</v>
      </c>
    </row>
    <row r="176" spans="1:8">
      <c r="A176" s="96">
        <v>185</v>
      </c>
      <c r="B176" s="59">
        <f t="shared" si="8"/>
        <v>22.07</v>
      </c>
      <c r="C176" s="65">
        <v>30</v>
      </c>
      <c r="D176" s="146">
        <v>23700</v>
      </c>
      <c r="E176" s="155">
        <v>13790</v>
      </c>
      <c r="F176" s="146">
        <f t="shared" si="7"/>
        <v>25153</v>
      </c>
      <c r="G176" s="159">
        <f t="shared" si="6"/>
        <v>18402</v>
      </c>
      <c r="H176" s="155">
        <v>146</v>
      </c>
    </row>
    <row r="177" spans="1:8">
      <c r="A177" s="96">
        <v>186</v>
      </c>
      <c r="B177" s="59">
        <f t="shared" si="8"/>
        <v>22.1</v>
      </c>
      <c r="C177" s="65">
        <v>30</v>
      </c>
      <c r="D177" s="146">
        <v>23700</v>
      </c>
      <c r="E177" s="155">
        <v>13790</v>
      </c>
      <c r="F177" s="146">
        <f t="shared" si="7"/>
        <v>25129</v>
      </c>
      <c r="G177" s="159">
        <f t="shared" si="6"/>
        <v>18385</v>
      </c>
      <c r="H177" s="155">
        <v>146</v>
      </c>
    </row>
    <row r="178" spans="1:8">
      <c r="A178" s="96">
        <v>187</v>
      </c>
      <c r="B178" s="59">
        <f t="shared" si="8"/>
        <v>22.12</v>
      </c>
      <c r="C178" s="65">
        <v>30</v>
      </c>
      <c r="D178" s="146">
        <v>23700</v>
      </c>
      <c r="E178" s="155">
        <v>13790</v>
      </c>
      <c r="F178" s="146">
        <f t="shared" si="7"/>
        <v>25113</v>
      </c>
      <c r="G178" s="159">
        <f t="shared" si="6"/>
        <v>18373</v>
      </c>
      <c r="H178" s="155">
        <v>146</v>
      </c>
    </row>
    <row r="179" spans="1:8">
      <c r="A179" s="96">
        <v>188</v>
      </c>
      <c r="B179" s="59">
        <f t="shared" si="8"/>
        <v>22.15</v>
      </c>
      <c r="C179" s="65">
        <v>30</v>
      </c>
      <c r="D179" s="146">
        <v>23700</v>
      </c>
      <c r="E179" s="155">
        <v>13790</v>
      </c>
      <c r="F179" s="146">
        <f t="shared" si="7"/>
        <v>25090</v>
      </c>
      <c r="G179" s="159">
        <f t="shared" si="6"/>
        <v>18356</v>
      </c>
      <c r="H179" s="155">
        <v>146</v>
      </c>
    </row>
    <row r="180" spans="1:8">
      <c r="A180" s="96">
        <v>189</v>
      </c>
      <c r="B180" s="59">
        <f t="shared" si="8"/>
        <v>22.17</v>
      </c>
      <c r="C180" s="65">
        <v>30</v>
      </c>
      <c r="D180" s="146">
        <v>23700</v>
      </c>
      <c r="E180" s="155">
        <v>13790</v>
      </c>
      <c r="F180" s="146">
        <f t="shared" si="7"/>
        <v>25074</v>
      </c>
      <c r="G180" s="159">
        <f t="shared" si="6"/>
        <v>18344</v>
      </c>
      <c r="H180" s="155">
        <v>146</v>
      </c>
    </row>
    <row r="181" spans="1:8">
      <c r="A181" s="96">
        <v>190</v>
      </c>
      <c r="B181" s="59">
        <f t="shared" si="8"/>
        <v>22.2</v>
      </c>
      <c r="C181" s="65">
        <v>30</v>
      </c>
      <c r="D181" s="146">
        <v>23700</v>
      </c>
      <c r="E181" s="155">
        <v>13790</v>
      </c>
      <c r="F181" s="146">
        <f t="shared" si="7"/>
        <v>25050</v>
      </c>
      <c r="G181" s="159">
        <f t="shared" si="6"/>
        <v>18327</v>
      </c>
      <c r="H181" s="155">
        <v>146</v>
      </c>
    </row>
    <row r="182" spans="1:8">
      <c r="A182" s="96">
        <v>191</v>
      </c>
      <c r="B182" s="59">
        <f t="shared" si="8"/>
        <v>22.22</v>
      </c>
      <c r="C182" s="65">
        <v>30</v>
      </c>
      <c r="D182" s="146">
        <v>23700</v>
      </c>
      <c r="E182" s="155">
        <v>13790</v>
      </c>
      <c r="F182" s="146">
        <f t="shared" si="7"/>
        <v>25035</v>
      </c>
      <c r="G182" s="159">
        <f t="shared" si="6"/>
        <v>18315</v>
      </c>
      <c r="H182" s="155">
        <v>146</v>
      </c>
    </row>
    <row r="183" spans="1:8">
      <c r="A183" s="96">
        <v>192</v>
      </c>
      <c r="B183" s="59">
        <f t="shared" si="8"/>
        <v>22.25</v>
      </c>
      <c r="C183" s="65">
        <v>30</v>
      </c>
      <c r="D183" s="146">
        <v>23700</v>
      </c>
      <c r="E183" s="155">
        <v>13790</v>
      </c>
      <c r="F183" s="146">
        <f t="shared" si="7"/>
        <v>25011</v>
      </c>
      <c r="G183" s="159">
        <f t="shared" si="6"/>
        <v>18298</v>
      </c>
      <c r="H183" s="155">
        <v>146</v>
      </c>
    </row>
    <row r="184" spans="1:8">
      <c r="A184" s="96">
        <v>193</v>
      </c>
      <c r="B184" s="59">
        <f t="shared" si="8"/>
        <v>22.27</v>
      </c>
      <c r="C184" s="65">
        <v>30</v>
      </c>
      <c r="D184" s="146">
        <v>23700</v>
      </c>
      <c r="E184" s="155">
        <v>13790</v>
      </c>
      <c r="F184" s="146">
        <f t="shared" si="7"/>
        <v>24996</v>
      </c>
      <c r="G184" s="159">
        <f t="shared" ref="G184:G247" si="9">ROUND(12*(1/B184*D184+1/C184*E184),0)</f>
        <v>18287</v>
      </c>
      <c r="H184" s="155">
        <v>146</v>
      </c>
    </row>
    <row r="185" spans="1:8">
      <c r="A185" s="96">
        <v>194</v>
      </c>
      <c r="B185" s="59">
        <f t="shared" si="8"/>
        <v>22.3</v>
      </c>
      <c r="C185" s="65">
        <v>30</v>
      </c>
      <c r="D185" s="146">
        <v>23700</v>
      </c>
      <c r="E185" s="155">
        <v>13790</v>
      </c>
      <c r="F185" s="146">
        <f t="shared" si="7"/>
        <v>24972</v>
      </c>
      <c r="G185" s="159">
        <f t="shared" si="9"/>
        <v>18269</v>
      </c>
      <c r="H185" s="155">
        <v>146</v>
      </c>
    </row>
    <row r="186" spans="1:8">
      <c r="A186" s="96">
        <v>195</v>
      </c>
      <c r="B186" s="59">
        <f t="shared" si="8"/>
        <v>22.32</v>
      </c>
      <c r="C186" s="65">
        <v>30</v>
      </c>
      <c r="D186" s="146">
        <v>23700</v>
      </c>
      <c r="E186" s="155">
        <v>13790</v>
      </c>
      <c r="F186" s="146">
        <f t="shared" si="7"/>
        <v>24957</v>
      </c>
      <c r="G186" s="159">
        <f t="shared" si="9"/>
        <v>18258</v>
      </c>
      <c r="H186" s="155">
        <v>146</v>
      </c>
    </row>
    <row r="187" spans="1:8">
      <c r="A187" s="96">
        <v>196</v>
      </c>
      <c r="B187" s="59">
        <f t="shared" si="8"/>
        <v>22.35</v>
      </c>
      <c r="C187" s="65">
        <v>30</v>
      </c>
      <c r="D187" s="146">
        <v>23700</v>
      </c>
      <c r="E187" s="155">
        <v>13790</v>
      </c>
      <c r="F187" s="146">
        <f t="shared" si="7"/>
        <v>24933</v>
      </c>
      <c r="G187" s="159">
        <f t="shared" si="9"/>
        <v>18241</v>
      </c>
      <c r="H187" s="155">
        <v>146</v>
      </c>
    </row>
    <row r="188" spans="1:8">
      <c r="A188" s="96">
        <v>197</v>
      </c>
      <c r="B188" s="59">
        <f t="shared" si="8"/>
        <v>22.37</v>
      </c>
      <c r="C188" s="65">
        <v>30</v>
      </c>
      <c r="D188" s="146">
        <v>23700</v>
      </c>
      <c r="E188" s="155">
        <v>13790</v>
      </c>
      <c r="F188" s="146">
        <f t="shared" si="7"/>
        <v>24918</v>
      </c>
      <c r="G188" s="159">
        <f t="shared" si="9"/>
        <v>18229</v>
      </c>
      <c r="H188" s="155">
        <v>146</v>
      </c>
    </row>
    <row r="189" spans="1:8">
      <c r="A189" s="96">
        <v>198</v>
      </c>
      <c r="B189" s="59">
        <f t="shared" si="8"/>
        <v>22.4</v>
      </c>
      <c r="C189" s="65">
        <v>30</v>
      </c>
      <c r="D189" s="146">
        <v>23700</v>
      </c>
      <c r="E189" s="155">
        <v>13790</v>
      </c>
      <c r="F189" s="146">
        <f t="shared" si="7"/>
        <v>24895</v>
      </c>
      <c r="G189" s="159">
        <f t="shared" si="9"/>
        <v>18212</v>
      </c>
      <c r="H189" s="155">
        <v>146</v>
      </c>
    </row>
    <row r="190" spans="1:8">
      <c r="A190" s="96">
        <v>199</v>
      </c>
      <c r="B190" s="59">
        <f t="shared" si="8"/>
        <v>22.42</v>
      </c>
      <c r="C190" s="65">
        <v>30</v>
      </c>
      <c r="D190" s="146">
        <v>23700</v>
      </c>
      <c r="E190" s="155">
        <v>13790</v>
      </c>
      <c r="F190" s="146">
        <f t="shared" si="7"/>
        <v>24879</v>
      </c>
      <c r="G190" s="159">
        <f t="shared" si="9"/>
        <v>18201</v>
      </c>
      <c r="H190" s="155">
        <v>146</v>
      </c>
    </row>
    <row r="191" spans="1:8">
      <c r="A191" s="96">
        <v>200</v>
      </c>
      <c r="B191" s="59">
        <f t="shared" si="8"/>
        <v>22.44</v>
      </c>
      <c r="C191" s="65">
        <v>30</v>
      </c>
      <c r="D191" s="146">
        <v>23700</v>
      </c>
      <c r="E191" s="155">
        <v>13790</v>
      </c>
      <c r="F191" s="146">
        <f t="shared" si="7"/>
        <v>24864</v>
      </c>
      <c r="G191" s="159">
        <f t="shared" si="9"/>
        <v>18190</v>
      </c>
      <c r="H191" s="155">
        <v>146</v>
      </c>
    </row>
    <row r="192" spans="1:8">
      <c r="A192" s="96">
        <v>201</v>
      </c>
      <c r="B192" s="59">
        <f t="shared" si="8"/>
        <v>22.47</v>
      </c>
      <c r="C192" s="65">
        <v>30</v>
      </c>
      <c r="D192" s="146">
        <v>23700</v>
      </c>
      <c r="E192" s="155">
        <v>13790</v>
      </c>
      <c r="F192" s="146">
        <f t="shared" si="7"/>
        <v>24841</v>
      </c>
      <c r="G192" s="159">
        <f t="shared" si="9"/>
        <v>18173</v>
      </c>
      <c r="H192" s="155">
        <v>146</v>
      </c>
    </row>
    <row r="193" spans="1:8">
      <c r="A193" s="96">
        <v>202</v>
      </c>
      <c r="B193" s="59">
        <f t="shared" si="8"/>
        <v>22.49</v>
      </c>
      <c r="C193" s="65">
        <v>30</v>
      </c>
      <c r="D193" s="146">
        <v>23700</v>
      </c>
      <c r="E193" s="155">
        <v>13790</v>
      </c>
      <c r="F193" s="146">
        <f t="shared" si="7"/>
        <v>24826</v>
      </c>
      <c r="G193" s="159">
        <f t="shared" si="9"/>
        <v>18162</v>
      </c>
      <c r="H193" s="155">
        <v>146</v>
      </c>
    </row>
    <row r="194" spans="1:8">
      <c r="A194" s="96">
        <v>203</v>
      </c>
      <c r="B194" s="59">
        <f t="shared" si="8"/>
        <v>22.52</v>
      </c>
      <c r="C194" s="65">
        <v>30</v>
      </c>
      <c r="D194" s="146">
        <v>23700</v>
      </c>
      <c r="E194" s="155">
        <v>13790</v>
      </c>
      <c r="F194" s="146">
        <f t="shared" si="7"/>
        <v>24803</v>
      </c>
      <c r="G194" s="159">
        <f t="shared" si="9"/>
        <v>18145</v>
      </c>
      <c r="H194" s="155">
        <v>146</v>
      </c>
    </row>
    <row r="195" spans="1:8">
      <c r="A195" s="96">
        <v>204</v>
      </c>
      <c r="B195" s="59">
        <f t="shared" si="8"/>
        <v>22.54</v>
      </c>
      <c r="C195" s="65">
        <v>30</v>
      </c>
      <c r="D195" s="146">
        <v>23700</v>
      </c>
      <c r="E195" s="155">
        <v>13790</v>
      </c>
      <c r="F195" s="146">
        <f t="shared" si="7"/>
        <v>24788</v>
      </c>
      <c r="G195" s="159">
        <f t="shared" si="9"/>
        <v>18134</v>
      </c>
      <c r="H195" s="155">
        <v>146</v>
      </c>
    </row>
    <row r="196" spans="1:8">
      <c r="A196" s="96">
        <v>205</v>
      </c>
      <c r="B196" s="59">
        <f t="shared" si="8"/>
        <v>22.56</v>
      </c>
      <c r="C196" s="65">
        <v>30</v>
      </c>
      <c r="D196" s="146">
        <v>23700</v>
      </c>
      <c r="E196" s="155">
        <v>13790</v>
      </c>
      <c r="F196" s="146">
        <f t="shared" si="7"/>
        <v>24773</v>
      </c>
      <c r="G196" s="159">
        <f t="shared" si="9"/>
        <v>18122</v>
      </c>
      <c r="H196" s="155">
        <v>146</v>
      </c>
    </row>
    <row r="197" spans="1:8">
      <c r="A197" s="96">
        <v>206</v>
      </c>
      <c r="B197" s="59">
        <f t="shared" si="8"/>
        <v>22.59</v>
      </c>
      <c r="C197" s="65">
        <v>30</v>
      </c>
      <c r="D197" s="146">
        <v>23700</v>
      </c>
      <c r="E197" s="155">
        <v>13790</v>
      </c>
      <c r="F197" s="146">
        <f t="shared" si="7"/>
        <v>24750</v>
      </c>
      <c r="G197" s="159">
        <f t="shared" si="9"/>
        <v>18106</v>
      </c>
      <c r="H197" s="155">
        <v>146</v>
      </c>
    </row>
    <row r="198" spans="1:8">
      <c r="A198" s="96">
        <v>207</v>
      </c>
      <c r="B198" s="59">
        <f t="shared" si="8"/>
        <v>22.61</v>
      </c>
      <c r="C198" s="65">
        <v>30</v>
      </c>
      <c r="D198" s="146">
        <v>23700</v>
      </c>
      <c r="E198" s="155">
        <v>13790</v>
      </c>
      <c r="F198" s="146">
        <f t="shared" si="7"/>
        <v>24735</v>
      </c>
      <c r="G198" s="159">
        <f t="shared" si="9"/>
        <v>18095</v>
      </c>
      <c r="H198" s="155">
        <v>146</v>
      </c>
    </row>
    <row r="199" spans="1:8">
      <c r="A199" s="96">
        <v>208</v>
      </c>
      <c r="B199" s="59">
        <f t="shared" si="8"/>
        <v>22.63</v>
      </c>
      <c r="C199" s="65">
        <v>30</v>
      </c>
      <c r="D199" s="146">
        <v>23700</v>
      </c>
      <c r="E199" s="155">
        <v>13790</v>
      </c>
      <c r="F199" s="146">
        <f t="shared" si="7"/>
        <v>24720</v>
      </c>
      <c r="G199" s="159">
        <f t="shared" si="9"/>
        <v>18083</v>
      </c>
      <c r="H199" s="155">
        <v>146</v>
      </c>
    </row>
    <row r="200" spans="1:8">
      <c r="A200" s="96">
        <v>209</v>
      </c>
      <c r="B200" s="59">
        <f t="shared" si="8"/>
        <v>22.66</v>
      </c>
      <c r="C200" s="65">
        <v>30</v>
      </c>
      <c r="D200" s="146">
        <v>23700</v>
      </c>
      <c r="E200" s="155">
        <v>13790</v>
      </c>
      <c r="F200" s="146">
        <f t="shared" si="7"/>
        <v>24697</v>
      </c>
      <c r="G200" s="159">
        <f t="shared" si="9"/>
        <v>18067</v>
      </c>
      <c r="H200" s="155">
        <v>146</v>
      </c>
    </row>
    <row r="201" spans="1:8">
      <c r="A201" s="96">
        <v>210</v>
      </c>
      <c r="B201" s="59">
        <f t="shared" si="8"/>
        <v>22.68</v>
      </c>
      <c r="C201" s="65">
        <v>30</v>
      </c>
      <c r="D201" s="146">
        <v>23700</v>
      </c>
      <c r="E201" s="155">
        <v>13790</v>
      </c>
      <c r="F201" s="146">
        <f t="shared" si="7"/>
        <v>24682</v>
      </c>
      <c r="G201" s="159">
        <f t="shared" si="9"/>
        <v>18056</v>
      </c>
      <c r="H201" s="155">
        <v>146</v>
      </c>
    </row>
    <row r="202" spans="1:8">
      <c r="A202" s="96">
        <v>211</v>
      </c>
      <c r="B202" s="59">
        <f t="shared" si="8"/>
        <v>22.7</v>
      </c>
      <c r="C202" s="65">
        <v>30</v>
      </c>
      <c r="D202" s="146">
        <v>23700</v>
      </c>
      <c r="E202" s="155">
        <v>13790</v>
      </c>
      <c r="F202" s="146">
        <f t="shared" si="7"/>
        <v>24667</v>
      </c>
      <c r="G202" s="159">
        <f t="shared" si="9"/>
        <v>18045</v>
      </c>
      <c r="H202" s="155">
        <v>146</v>
      </c>
    </row>
    <row r="203" spans="1:8">
      <c r="A203" s="96">
        <v>212</v>
      </c>
      <c r="B203" s="59">
        <f t="shared" si="8"/>
        <v>22.72</v>
      </c>
      <c r="C203" s="65">
        <v>30</v>
      </c>
      <c r="D203" s="146">
        <v>23700</v>
      </c>
      <c r="E203" s="155">
        <v>13790</v>
      </c>
      <c r="F203" s="146">
        <f t="shared" si="7"/>
        <v>24652</v>
      </c>
      <c r="G203" s="159">
        <f t="shared" si="9"/>
        <v>18034</v>
      </c>
      <c r="H203" s="155">
        <v>146</v>
      </c>
    </row>
    <row r="204" spans="1:8">
      <c r="A204" s="96">
        <v>213</v>
      </c>
      <c r="B204" s="59">
        <f t="shared" si="8"/>
        <v>22.75</v>
      </c>
      <c r="C204" s="65">
        <v>30</v>
      </c>
      <c r="D204" s="146">
        <v>23700</v>
      </c>
      <c r="E204" s="155">
        <v>13790</v>
      </c>
      <c r="F204" s="146">
        <f t="shared" si="7"/>
        <v>24629</v>
      </c>
      <c r="G204" s="159">
        <f t="shared" si="9"/>
        <v>18017</v>
      </c>
      <c r="H204" s="155">
        <v>146</v>
      </c>
    </row>
    <row r="205" spans="1:8">
      <c r="A205" s="96">
        <v>214</v>
      </c>
      <c r="B205" s="59">
        <f t="shared" si="8"/>
        <v>22.77</v>
      </c>
      <c r="C205" s="65">
        <v>30</v>
      </c>
      <c r="D205" s="146">
        <v>23700</v>
      </c>
      <c r="E205" s="155">
        <v>13790</v>
      </c>
      <c r="F205" s="146">
        <f t="shared" si="7"/>
        <v>24615</v>
      </c>
      <c r="G205" s="159">
        <f t="shared" si="9"/>
        <v>18006</v>
      </c>
      <c r="H205" s="155">
        <v>146</v>
      </c>
    </row>
    <row r="206" spans="1:8">
      <c r="A206" s="96">
        <v>215</v>
      </c>
      <c r="B206" s="59">
        <f t="shared" si="8"/>
        <v>22.79</v>
      </c>
      <c r="C206" s="65">
        <v>30</v>
      </c>
      <c r="D206" s="146">
        <v>23700</v>
      </c>
      <c r="E206" s="155">
        <v>13790</v>
      </c>
      <c r="F206" s="146">
        <f t="shared" ref="F206:F269" si="10">ROUND(12*1.3589*(1/B206*D206+1/C206*E206)+H206,0)</f>
        <v>24600</v>
      </c>
      <c r="G206" s="159">
        <f t="shared" si="9"/>
        <v>17995</v>
      </c>
      <c r="H206" s="155">
        <v>146</v>
      </c>
    </row>
    <row r="207" spans="1:8">
      <c r="A207" s="96">
        <v>216</v>
      </c>
      <c r="B207" s="59">
        <f t="shared" ref="B207:B266" si="11">ROUND(0.73*(6.558*LN(A207)-4),2)</f>
        <v>22.81</v>
      </c>
      <c r="C207" s="65">
        <v>30</v>
      </c>
      <c r="D207" s="146">
        <v>23700</v>
      </c>
      <c r="E207" s="155">
        <v>13790</v>
      </c>
      <c r="F207" s="146">
        <f t="shared" si="10"/>
        <v>24585</v>
      </c>
      <c r="G207" s="159">
        <f t="shared" si="9"/>
        <v>17984</v>
      </c>
      <c r="H207" s="155">
        <v>146</v>
      </c>
    </row>
    <row r="208" spans="1:8">
      <c r="A208" s="96">
        <v>217</v>
      </c>
      <c r="B208" s="59">
        <f t="shared" si="11"/>
        <v>22.84</v>
      </c>
      <c r="C208" s="65">
        <v>30</v>
      </c>
      <c r="D208" s="146">
        <v>23700</v>
      </c>
      <c r="E208" s="155">
        <v>13790</v>
      </c>
      <c r="F208" s="146">
        <f t="shared" si="10"/>
        <v>24562</v>
      </c>
      <c r="G208" s="159">
        <f t="shared" si="9"/>
        <v>17968</v>
      </c>
      <c r="H208" s="155">
        <v>146</v>
      </c>
    </row>
    <row r="209" spans="1:8">
      <c r="A209" s="96">
        <v>218</v>
      </c>
      <c r="B209" s="59">
        <f t="shared" si="11"/>
        <v>22.86</v>
      </c>
      <c r="C209" s="65">
        <v>30</v>
      </c>
      <c r="D209" s="146">
        <v>23700</v>
      </c>
      <c r="E209" s="155">
        <v>13790</v>
      </c>
      <c r="F209" s="146">
        <f t="shared" si="10"/>
        <v>24548</v>
      </c>
      <c r="G209" s="159">
        <f t="shared" si="9"/>
        <v>17957</v>
      </c>
      <c r="H209" s="155">
        <v>146</v>
      </c>
    </row>
    <row r="210" spans="1:8">
      <c r="A210" s="96">
        <v>219</v>
      </c>
      <c r="B210" s="59">
        <f t="shared" si="11"/>
        <v>22.88</v>
      </c>
      <c r="C210" s="65">
        <v>30</v>
      </c>
      <c r="D210" s="146">
        <v>23700</v>
      </c>
      <c r="E210" s="155">
        <v>13790</v>
      </c>
      <c r="F210" s="146">
        <f t="shared" si="10"/>
        <v>24533</v>
      </c>
      <c r="G210" s="159">
        <f t="shared" si="9"/>
        <v>17946</v>
      </c>
      <c r="H210" s="155">
        <v>146</v>
      </c>
    </row>
    <row r="211" spans="1:8">
      <c r="A211" s="96">
        <v>220</v>
      </c>
      <c r="B211" s="59">
        <f t="shared" si="11"/>
        <v>22.9</v>
      </c>
      <c r="C211" s="65">
        <v>30</v>
      </c>
      <c r="D211" s="146">
        <v>23700</v>
      </c>
      <c r="E211" s="155">
        <v>13790</v>
      </c>
      <c r="F211" s="146">
        <f t="shared" si="10"/>
        <v>24518</v>
      </c>
      <c r="G211" s="159">
        <f t="shared" si="9"/>
        <v>17935</v>
      </c>
      <c r="H211" s="155">
        <v>146</v>
      </c>
    </row>
    <row r="212" spans="1:8">
      <c r="A212" s="96">
        <v>221</v>
      </c>
      <c r="B212" s="59">
        <f t="shared" si="11"/>
        <v>22.92</v>
      </c>
      <c r="C212" s="65">
        <v>30</v>
      </c>
      <c r="D212" s="146">
        <v>23700</v>
      </c>
      <c r="E212" s="155">
        <v>13790</v>
      </c>
      <c r="F212" s="146">
        <f t="shared" si="10"/>
        <v>24503</v>
      </c>
      <c r="G212" s="159">
        <f t="shared" si="9"/>
        <v>17924</v>
      </c>
      <c r="H212" s="155">
        <v>146</v>
      </c>
    </row>
    <row r="213" spans="1:8">
      <c r="A213" s="96">
        <v>222</v>
      </c>
      <c r="B213" s="59">
        <f t="shared" si="11"/>
        <v>22.94</v>
      </c>
      <c r="C213" s="65">
        <v>30</v>
      </c>
      <c r="D213" s="146">
        <v>23700</v>
      </c>
      <c r="E213" s="155">
        <v>13790</v>
      </c>
      <c r="F213" s="146">
        <f t="shared" si="10"/>
        <v>24489</v>
      </c>
      <c r="G213" s="159">
        <f t="shared" si="9"/>
        <v>17914</v>
      </c>
      <c r="H213" s="155">
        <v>146</v>
      </c>
    </row>
    <row r="214" spans="1:8">
      <c r="A214" s="96">
        <v>223</v>
      </c>
      <c r="B214" s="59">
        <f t="shared" si="11"/>
        <v>22.97</v>
      </c>
      <c r="C214" s="65">
        <v>30</v>
      </c>
      <c r="D214" s="146">
        <v>23700</v>
      </c>
      <c r="E214" s="155">
        <v>13790</v>
      </c>
      <c r="F214" s="146">
        <f t="shared" si="10"/>
        <v>24467</v>
      </c>
      <c r="G214" s="159">
        <f t="shared" si="9"/>
        <v>17897</v>
      </c>
      <c r="H214" s="155">
        <v>146</v>
      </c>
    </row>
    <row r="215" spans="1:8">
      <c r="A215" s="96">
        <v>224</v>
      </c>
      <c r="B215" s="59">
        <f t="shared" si="11"/>
        <v>22.99</v>
      </c>
      <c r="C215" s="65">
        <v>30</v>
      </c>
      <c r="D215" s="146">
        <v>23700</v>
      </c>
      <c r="E215" s="155">
        <v>13790</v>
      </c>
      <c r="F215" s="146">
        <f t="shared" si="10"/>
        <v>24452</v>
      </c>
      <c r="G215" s="159">
        <f t="shared" si="9"/>
        <v>17887</v>
      </c>
      <c r="H215" s="155">
        <v>146</v>
      </c>
    </row>
    <row r="216" spans="1:8">
      <c r="A216" s="96">
        <v>225</v>
      </c>
      <c r="B216" s="59">
        <f t="shared" si="11"/>
        <v>23.01</v>
      </c>
      <c r="C216" s="65">
        <v>30</v>
      </c>
      <c r="D216" s="146">
        <v>23700</v>
      </c>
      <c r="E216" s="155">
        <v>13790</v>
      </c>
      <c r="F216" s="146">
        <f t="shared" si="10"/>
        <v>24437</v>
      </c>
      <c r="G216" s="159">
        <f t="shared" si="9"/>
        <v>17876</v>
      </c>
      <c r="H216" s="155">
        <v>146</v>
      </c>
    </row>
    <row r="217" spans="1:8">
      <c r="A217" s="96">
        <v>226</v>
      </c>
      <c r="B217" s="59">
        <f t="shared" si="11"/>
        <v>23.03</v>
      </c>
      <c r="C217" s="65">
        <v>30</v>
      </c>
      <c r="D217" s="146">
        <v>23700</v>
      </c>
      <c r="E217" s="155">
        <v>13790</v>
      </c>
      <c r="F217" s="146">
        <f t="shared" si="10"/>
        <v>24423</v>
      </c>
      <c r="G217" s="159">
        <f t="shared" si="9"/>
        <v>17865</v>
      </c>
      <c r="H217" s="155">
        <v>146</v>
      </c>
    </row>
    <row r="218" spans="1:8">
      <c r="A218" s="96">
        <v>227</v>
      </c>
      <c r="B218" s="59">
        <f t="shared" si="11"/>
        <v>23.05</v>
      </c>
      <c r="C218" s="65">
        <v>30</v>
      </c>
      <c r="D218" s="146">
        <v>23700</v>
      </c>
      <c r="E218" s="155">
        <v>13790</v>
      </c>
      <c r="F218" s="146">
        <f t="shared" si="10"/>
        <v>24408</v>
      </c>
      <c r="G218" s="159">
        <f t="shared" si="9"/>
        <v>17854</v>
      </c>
      <c r="H218" s="155">
        <v>146</v>
      </c>
    </row>
    <row r="219" spans="1:8">
      <c r="A219" s="96">
        <v>228</v>
      </c>
      <c r="B219" s="59">
        <f t="shared" si="11"/>
        <v>23.07</v>
      </c>
      <c r="C219" s="65">
        <v>30</v>
      </c>
      <c r="D219" s="146">
        <v>23700</v>
      </c>
      <c r="E219" s="155">
        <v>13790</v>
      </c>
      <c r="F219" s="146">
        <f t="shared" si="10"/>
        <v>24394</v>
      </c>
      <c r="G219" s="159">
        <f t="shared" si="9"/>
        <v>17844</v>
      </c>
      <c r="H219" s="155">
        <v>146</v>
      </c>
    </row>
    <row r="220" spans="1:8">
      <c r="A220" s="96">
        <v>229</v>
      </c>
      <c r="B220" s="59">
        <f t="shared" si="11"/>
        <v>23.09</v>
      </c>
      <c r="C220" s="65">
        <v>30</v>
      </c>
      <c r="D220" s="146">
        <v>23700</v>
      </c>
      <c r="E220" s="155">
        <v>13790</v>
      </c>
      <c r="F220" s="146">
        <f t="shared" si="10"/>
        <v>24379</v>
      </c>
      <c r="G220" s="159">
        <f t="shared" si="9"/>
        <v>17833</v>
      </c>
      <c r="H220" s="155">
        <v>146</v>
      </c>
    </row>
    <row r="221" spans="1:8">
      <c r="A221" s="96">
        <v>230</v>
      </c>
      <c r="B221" s="59">
        <f t="shared" si="11"/>
        <v>23.11</v>
      </c>
      <c r="C221" s="65">
        <v>30</v>
      </c>
      <c r="D221" s="146">
        <v>23700</v>
      </c>
      <c r="E221" s="155">
        <v>13790</v>
      </c>
      <c r="F221" s="146">
        <f t="shared" si="10"/>
        <v>24365</v>
      </c>
      <c r="G221" s="159">
        <f t="shared" si="9"/>
        <v>17822</v>
      </c>
      <c r="H221" s="155">
        <v>146</v>
      </c>
    </row>
    <row r="222" spans="1:8">
      <c r="A222" s="96">
        <v>231</v>
      </c>
      <c r="B222" s="59">
        <f t="shared" si="11"/>
        <v>23.13</v>
      </c>
      <c r="C222" s="65">
        <v>30</v>
      </c>
      <c r="D222" s="146">
        <v>23700</v>
      </c>
      <c r="E222" s="155">
        <v>13790</v>
      </c>
      <c r="F222" s="146">
        <f t="shared" si="10"/>
        <v>24350</v>
      </c>
      <c r="G222" s="159">
        <f t="shared" si="9"/>
        <v>17812</v>
      </c>
      <c r="H222" s="155">
        <v>146</v>
      </c>
    </row>
    <row r="223" spans="1:8">
      <c r="A223" s="96">
        <v>232</v>
      </c>
      <c r="B223" s="59">
        <f t="shared" si="11"/>
        <v>23.16</v>
      </c>
      <c r="C223" s="65">
        <v>30</v>
      </c>
      <c r="D223" s="146">
        <v>23700</v>
      </c>
      <c r="E223" s="155">
        <v>13790</v>
      </c>
      <c r="F223" s="146">
        <f t="shared" si="10"/>
        <v>24329</v>
      </c>
      <c r="G223" s="159">
        <f t="shared" si="9"/>
        <v>17796</v>
      </c>
      <c r="H223" s="155">
        <v>146</v>
      </c>
    </row>
    <row r="224" spans="1:8">
      <c r="A224" s="96">
        <v>233</v>
      </c>
      <c r="B224" s="59">
        <f t="shared" si="11"/>
        <v>23.18</v>
      </c>
      <c r="C224" s="65">
        <v>30</v>
      </c>
      <c r="D224" s="146">
        <v>23700</v>
      </c>
      <c r="E224" s="155">
        <v>13790</v>
      </c>
      <c r="F224" s="146">
        <f t="shared" si="10"/>
        <v>24314</v>
      </c>
      <c r="G224" s="159">
        <f t="shared" si="9"/>
        <v>17785</v>
      </c>
      <c r="H224" s="155">
        <v>146</v>
      </c>
    </row>
    <row r="225" spans="1:8">
      <c r="A225" s="96">
        <v>234</v>
      </c>
      <c r="B225" s="59">
        <f t="shared" si="11"/>
        <v>23.2</v>
      </c>
      <c r="C225" s="65">
        <v>30</v>
      </c>
      <c r="D225" s="146">
        <v>23700</v>
      </c>
      <c r="E225" s="155">
        <v>13790</v>
      </c>
      <c r="F225" s="146">
        <f t="shared" si="10"/>
        <v>24300</v>
      </c>
      <c r="G225" s="159">
        <f t="shared" si="9"/>
        <v>17775</v>
      </c>
      <c r="H225" s="155">
        <v>146</v>
      </c>
    </row>
    <row r="226" spans="1:8">
      <c r="A226" s="96">
        <v>235</v>
      </c>
      <c r="B226" s="59">
        <f t="shared" si="11"/>
        <v>23.22</v>
      </c>
      <c r="C226" s="65">
        <v>30</v>
      </c>
      <c r="D226" s="146">
        <v>23700</v>
      </c>
      <c r="E226" s="155">
        <v>13790</v>
      </c>
      <c r="F226" s="146">
        <f t="shared" si="10"/>
        <v>24286</v>
      </c>
      <c r="G226" s="159">
        <f t="shared" si="9"/>
        <v>17764</v>
      </c>
      <c r="H226" s="155">
        <v>146</v>
      </c>
    </row>
    <row r="227" spans="1:8">
      <c r="A227" s="96">
        <v>236</v>
      </c>
      <c r="B227" s="59">
        <f t="shared" si="11"/>
        <v>23.24</v>
      </c>
      <c r="C227" s="65">
        <v>30</v>
      </c>
      <c r="D227" s="146">
        <v>23700</v>
      </c>
      <c r="E227" s="155">
        <v>13790</v>
      </c>
      <c r="F227" s="146">
        <f t="shared" si="10"/>
        <v>24271</v>
      </c>
      <c r="G227" s="159">
        <f t="shared" si="9"/>
        <v>17754</v>
      </c>
      <c r="H227" s="155">
        <v>146</v>
      </c>
    </row>
    <row r="228" spans="1:8">
      <c r="A228" s="96">
        <v>237</v>
      </c>
      <c r="B228" s="59">
        <f t="shared" si="11"/>
        <v>23.26</v>
      </c>
      <c r="C228" s="65">
        <v>30</v>
      </c>
      <c r="D228" s="146">
        <v>23700</v>
      </c>
      <c r="E228" s="155">
        <v>13790</v>
      </c>
      <c r="F228" s="146">
        <f t="shared" si="10"/>
        <v>24257</v>
      </c>
      <c r="G228" s="159">
        <f t="shared" si="9"/>
        <v>17743</v>
      </c>
      <c r="H228" s="155">
        <v>146</v>
      </c>
    </row>
    <row r="229" spans="1:8">
      <c r="A229" s="96">
        <v>238</v>
      </c>
      <c r="B229" s="59">
        <f t="shared" si="11"/>
        <v>23.28</v>
      </c>
      <c r="C229" s="65">
        <v>30</v>
      </c>
      <c r="D229" s="146">
        <v>23700</v>
      </c>
      <c r="E229" s="155">
        <v>13790</v>
      </c>
      <c r="F229" s="146">
        <f t="shared" si="10"/>
        <v>24243</v>
      </c>
      <c r="G229" s="159">
        <f t="shared" si="9"/>
        <v>17732</v>
      </c>
      <c r="H229" s="155">
        <v>146</v>
      </c>
    </row>
    <row r="230" spans="1:8">
      <c r="A230" s="96">
        <v>239</v>
      </c>
      <c r="B230" s="59">
        <f t="shared" si="11"/>
        <v>23.3</v>
      </c>
      <c r="C230" s="65">
        <v>30</v>
      </c>
      <c r="D230" s="146">
        <v>23700</v>
      </c>
      <c r="E230" s="155">
        <v>13790</v>
      </c>
      <c r="F230" s="146">
        <f t="shared" si="10"/>
        <v>24228</v>
      </c>
      <c r="G230" s="159">
        <f t="shared" si="9"/>
        <v>17722</v>
      </c>
      <c r="H230" s="155">
        <v>146</v>
      </c>
    </row>
    <row r="231" spans="1:8">
      <c r="A231" s="96">
        <v>240</v>
      </c>
      <c r="B231" s="59">
        <f t="shared" si="11"/>
        <v>23.32</v>
      </c>
      <c r="C231" s="65">
        <v>30</v>
      </c>
      <c r="D231" s="146">
        <v>23700</v>
      </c>
      <c r="E231" s="155">
        <v>13790</v>
      </c>
      <c r="F231" s="146">
        <f t="shared" si="10"/>
        <v>24214</v>
      </c>
      <c r="G231" s="159">
        <f t="shared" si="9"/>
        <v>17712</v>
      </c>
      <c r="H231" s="155">
        <v>146</v>
      </c>
    </row>
    <row r="232" spans="1:8">
      <c r="A232" s="96">
        <v>241</v>
      </c>
      <c r="B232" s="59">
        <f t="shared" si="11"/>
        <v>23.34</v>
      </c>
      <c r="C232" s="65">
        <v>30</v>
      </c>
      <c r="D232" s="146">
        <v>23700</v>
      </c>
      <c r="E232" s="155">
        <v>13790</v>
      </c>
      <c r="F232" s="146">
        <f t="shared" si="10"/>
        <v>24200</v>
      </c>
      <c r="G232" s="159">
        <f t="shared" si="9"/>
        <v>17701</v>
      </c>
      <c r="H232" s="155">
        <v>146</v>
      </c>
    </row>
    <row r="233" spans="1:8">
      <c r="A233" s="96">
        <v>242</v>
      </c>
      <c r="B233" s="59">
        <f t="shared" si="11"/>
        <v>23.36</v>
      </c>
      <c r="C233" s="65">
        <v>30</v>
      </c>
      <c r="D233" s="146">
        <v>23700</v>
      </c>
      <c r="E233" s="155">
        <v>13790</v>
      </c>
      <c r="F233" s="146">
        <f t="shared" si="10"/>
        <v>24186</v>
      </c>
      <c r="G233" s="159">
        <f t="shared" si="9"/>
        <v>17691</v>
      </c>
      <c r="H233" s="155">
        <v>146</v>
      </c>
    </row>
    <row r="234" spans="1:8">
      <c r="A234" s="96">
        <v>243</v>
      </c>
      <c r="B234" s="59">
        <f t="shared" si="11"/>
        <v>23.38</v>
      </c>
      <c r="C234" s="65">
        <v>30</v>
      </c>
      <c r="D234" s="146">
        <v>23700</v>
      </c>
      <c r="E234" s="155">
        <v>13790</v>
      </c>
      <c r="F234" s="146">
        <f t="shared" si="10"/>
        <v>24172</v>
      </c>
      <c r="G234" s="159">
        <f t="shared" si="9"/>
        <v>17680</v>
      </c>
      <c r="H234" s="155">
        <v>146</v>
      </c>
    </row>
    <row r="235" spans="1:8">
      <c r="A235" s="96">
        <v>244</v>
      </c>
      <c r="B235" s="59">
        <f t="shared" si="11"/>
        <v>23.4</v>
      </c>
      <c r="C235" s="65">
        <v>30</v>
      </c>
      <c r="D235" s="146">
        <v>23700</v>
      </c>
      <c r="E235" s="155">
        <v>13790</v>
      </c>
      <c r="F235" s="146">
        <f t="shared" si="10"/>
        <v>24158</v>
      </c>
      <c r="G235" s="159">
        <f t="shared" si="9"/>
        <v>17670</v>
      </c>
      <c r="H235" s="155">
        <v>146</v>
      </c>
    </row>
    <row r="236" spans="1:8">
      <c r="A236" s="96">
        <v>245</v>
      </c>
      <c r="B236" s="59">
        <f t="shared" si="11"/>
        <v>23.42</v>
      </c>
      <c r="C236" s="65">
        <v>30</v>
      </c>
      <c r="D236" s="146">
        <v>23700</v>
      </c>
      <c r="E236" s="155">
        <v>13790</v>
      </c>
      <c r="F236" s="146">
        <f t="shared" si="10"/>
        <v>24143</v>
      </c>
      <c r="G236" s="159">
        <f t="shared" si="9"/>
        <v>17659</v>
      </c>
      <c r="H236" s="155">
        <v>146</v>
      </c>
    </row>
    <row r="237" spans="1:8">
      <c r="A237" s="96">
        <v>246</v>
      </c>
      <c r="B237" s="59">
        <f t="shared" si="11"/>
        <v>23.44</v>
      </c>
      <c r="C237" s="65">
        <v>30</v>
      </c>
      <c r="D237" s="146">
        <v>23700</v>
      </c>
      <c r="E237" s="155">
        <v>13790</v>
      </c>
      <c r="F237" s="146">
        <f t="shared" si="10"/>
        <v>24129</v>
      </c>
      <c r="G237" s="159">
        <f t="shared" si="9"/>
        <v>17649</v>
      </c>
      <c r="H237" s="155">
        <v>146</v>
      </c>
    </row>
    <row r="238" spans="1:8">
      <c r="A238" s="96">
        <v>247</v>
      </c>
      <c r="B238" s="59">
        <f t="shared" si="11"/>
        <v>23.46</v>
      </c>
      <c r="C238" s="65">
        <v>30</v>
      </c>
      <c r="D238" s="146">
        <v>23700</v>
      </c>
      <c r="E238" s="155">
        <v>13790</v>
      </c>
      <c r="F238" s="146">
        <f t="shared" si="10"/>
        <v>24115</v>
      </c>
      <c r="G238" s="159">
        <f t="shared" si="9"/>
        <v>17639</v>
      </c>
      <c r="H238" s="155">
        <v>146</v>
      </c>
    </row>
    <row r="239" spans="1:8">
      <c r="A239" s="96">
        <v>248</v>
      </c>
      <c r="B239" s="59">
        <f t="shared" si="11"/>
        <v>23.47</v>
      </c>
      <c r="C239" s="65">
        <v>30</v>
      </c>
      <c r="D239" s="146">
        <v>23700</v>
      </c>
      <c r="E239" s="155">
        <v>13790</v>
      </c>
      <c r="F239" s="146">
        <f t="shared" si="10"/>
        <v>24108</v>
      </c>
      <c r="G239" s="159">
        <f t="shared" si="9"/>
        <v>17634</v>
      </c>
      <c r="H239" s="155">
        <v>146</v>
      </c>
    </row>
    <row r="240" spans="1:8">
      <c r="A240" s="96">
        <v>249</v>
      </c>
      <c r="B240" s="59">
        <f t="shared" si="11"/>
        <v>23.49</v>
      </c>
      <c r="C240" s="65">
        <v>30</v>
      </c>
      <c r="D240" s="146">
        <v>23700</v>
      </c>
      <c r="E240" s="155">
        <v>13790</v>
      </c>
      <c r="F240" s="146">
        <f t="shared" si="10"/>
        <v>24094</v>
      </c>
      <c r="G240" s="159">
        <f t="shared" si="9"/>
        <v>17623</v>
      </c>
      <c r="H240" s="155">
        <v>146</v>
      </c>
    </row>
    <row r="241" spans="1:8">
      <c r="A241" s="96">
        <v>250</v>
      </c>
      <c r="B241" s="59">
        <f t="shared" si="11"/>
        <v>23.51</v>
      </c>
      <c r="C241" s="65">
        <v>30</v>
      </c>
      <c r="D241" s="146">
        <v>23700</v>
      </c>
      <c r="E241" s="155">
        <v>13790</v>
      </c>
      <c r="F241" s="146">
        <f t="shared" si="10"/>
        <v>24080</v>
      </c>
      <c r="G241" s="159">
        <f t="shared" si="9"/>
        <v>17613</v>
      </c>
      <c r="H241" s="155">
        <v>146</v>
      </c>
    </row>
    <row r="242" spans="1:8">
      <c r="A242" s="96">
        <v>251</v>
      </c>
      <c r="B242" s="59">
        <f t="shared" si="11"/>
        <v>23.53</v>
      </c>
      <c r="C242" s="65">
        <v>30</v>
      </c>
      <c r="D242" s="146">
        <v>23700</v>
      </c>
      <c r="E242" s="155">
        <v>13790</v>
      </c>
      <c r="F242" s="146">
        <f t="shared" si="10"/>
        <v>24066</v>
      </c>
      <c r="G242" s="159">
        <f t="shared" si="9"/>
        <v>17603</v>
      </c>
      <c r="H242" s="155">
        <v>146</v>
      </c>
    </row>
    <row r="243" spans="1:8">
      <c r="A243" s="96">
        <v>252</v>
      </c>
      <c r="B243" s="59">
        <f t="shared" si="11"/>
        <v>23.55</v>
      </c>
      <c r="C243" s="65">
        <v>30</v>
      </c>
      <c r="D243" s="146">
        <v>23700</v>
      </c>
      <c r="E243" s="155">
        <v>13790</v>
      </c>
      <c r="F243" s="146">
        <f t="shared" si="10"/>
        <v>24052</v>
      </c>
      <c r="G243" s="159">
        <f t="shared" si="9"/>
        <v>17592</v>
      </c>
      <c r="H243" s="155">
        <v>146</v>
      </c>
    </row>
    <row r="244" spans="1:8">
      <c r="A244" s="96">
        <v>253</v>
      </c>
      <c r="B244" s="59">
        <f t="shared" si="11"/>
        <v>23.57</v>
      </c>
      <c r="C244" s="65">
        <v>30</v>
      </c>
      <c r="D244" s="146">
        <v>23700</v>
      </c>
      <c r="E244" s="155">
        <v>13790</v>
      </c>
      <c r="F244" s="146">
        <f t="shared" si="10"/>
        <v>24038</v>
      </c>
      <c r="G244" s="159">
        <f t="shared" si="9"/>
        <v>17582</v>
      </c>
      <c r="H244" s="155">
        <v>146</v>
      </c>
    </row>
    <row r="245" spans="1:8">
      <c r="A245" s="96">
        <v>254</v>
      </c>
      <c r="B245" s="59">
        <f t="shared" si="11"/>
        <v>23.59</v>
      </c>
      <c r="C245" s="65">
        <v>30</v>
      </c>
      <c r="D245" s="146">
        <v>23700</v>
      </c>
      <c r="E245" s="155">
        <v>13790</v>
      </c>
      <c r="F245" s="146">
        <f t="shared" si="10"/>
        <v>24025</v>
      </c>
      <c r="G245" s="159">
        <f t="shared" si="9"/>
        <v>17572</v>
      </c>
      <c r="H245" s="155">
        <v>146</v>
      </c>
    </row>
    <row r="246" spans="1:8">
      <c r="A246" s="96">
        <v>255</v>
      </c>
      <c r="B246" s="59">
        <f t="shared" si="11"/>
        <v>23.61</v>
      </c>
      <c r="C246" s="65">
        <v>30</v>
      </c>
      <c r="D246" s="146">
        <v>23700</v>
      </c>
      <c r="E246" s="155">
        <v>13790</v>
      </c>
      <c r="F246" s="146">
        <f t="shared" si="10"/>
        <v>24011</v>
      </c>
      <c r="G246" s="159">
        <f t="shared" si="9"/>
        <v>17562</v>
      </c>
      <c r="H246" s="155">
        <v>146</v>
      </c>
    </row>
    <row r="247" spans="1:8">
      <c r="A247" s="96">
        <v>256</v>
      </c>
      <c r="B247" s="59">
        <f t="shared" si="11"/>
        <v>23.63</v>
      </c>
      <c r="C247" s="65">
        <v>30</v>
      </c>
      <c r="D247" s="146">
        <v>23700</v>
      </c>
      <c r="E247" s="155">
        <v>13790</v>
      </c>
      <c r="F247" s="146">
        <f t="shared" si="10"/>
        <v>23997</v>
      </c>
      <c r="G247" s="159">
        <f t="shared" si="9"/>
        <v>17552</v>
      </c>
      <c r="H247" s="155">
        <v>146</v>
      </c>
    </row>
    <row r="248" spans="1:8">
      <c r="A248" s="96">
        <v>257</v>
      </c>
      <c r="B248" s="59">
        <f t="shared" si="11"/>
        <v>23.65</v>
      </c>
      <c r="C248" s="65">
        <v>30</v>
      </c>
      <c r="D248" s="146">
        <v>23700</v>
      </c>
      <c r="E248" s="155">
        <v>13790</v>
      </c>
      <c r="F248" s="146">
        <f t="shared" si="10"/>
        <v>23983</v>
      </c>
      <c r="G248" s="159">
        <f t="shared" ref="G248:G311" si="12">ROUND(12*(1/B248*D248+1/C248*E248),0)</f>
        <v>17541</v>
      </c>
      <c r="H248" s="155">
        <v>146</v>
      </c>
    </row>
    <row r="249" spans="1:8">
      <c r="A249" s="96">
        <v>258</v>
      </c>
      <c r="B249" s="59">
        <f t="shared" si="11"/>
        <v>23.66</v>
      </c>
      <c r="C249" s="65">
        <v>30</v>
      </c>
      <c r="D249" s="146">
        <v>23700</v>
      </c>
      <c r="E249" s="155">
        <v>13790</v>
      </c>
      <c r="F249" s="146">
        <f t="shared" si="10"/>
        <v>23976</v>
      </c>
      <c r="G249" s="159">
        <f t="shared" si="12"/>
        <v>17536</v>
      </c>
      <c r="H249" s="155">
        <v>146</v>
      </c>
    </row>
    <row r="250" spans="1:8">
      <c r="A250" s="96">
        <v>259</v>
      </c>
      <c r="B250" s="59">
        <f t="shared" si="11"/>
        <v>23.68</v>
      </c>
      <c r="C250" s="65">
        <v>30</v>
      </c>
      <c r="D250" s="146">
        <v>23700</v>
      </c>
      <c r="E250" s="155">
        <v>13790</v>
      </c>
      <c r="F250" s="146">
        <f t="shared" si="10"/>
        <v>23962</v>
      </c>
      <c r="G250" s="159">
        <f t="shared" si="12"/>
        <v>17526</v>
      </c>
      <c r="H250" s="155">
        <v>146</v>
      </c>
    </row>
    <row r="251" spans="1:8">
      <c r="A251" s="96">
        <v>260</v>
      </c>
      <c r="B251" s="59">
        <f t="shared" si="11"/>
        <v>23.7</v>
      </c>
      <c r="C251" s="65">
        <v>30</v>
      </c>
      <c r="D251" s="146">
        <v>23700</v>
      </c>
      <c r="E251" s="155">
        <v>13790</v>
      </c>
      <c r="F251" s="146">
        <f t="shared" si="10"/>
        <v>23948</v>
      </c>
      <c r="G251" s="159">
        <f t="shared" si="12"/>
        <v>17516</v>
      </c>
      <c r="H251" s="155">
        <v>146</v>
      </c>
    </row>
    <row r="252" spans="1:8">
      <c r="A252" s="96">
        <v>261</v>
      </c>
      <c r="B252" s="59">
        <f t="shared" si="11"/>
        <v>23.72</v>
      </c>
      <c r="C252" s="65">
        <v>30</v>
      </c>
      <c r="D252" s="146">
        <v>23700</v>
      </c>
      <c r="E252" s="155">
        <v>13790</v>
      </c>
      <c r="F252" s="146">
        <f t="shared" si="10"/>
        <v>23935</v>
      </c>
      <c r="G252" s="159">
        <f t="shared" si="12"/>
        <v>17506</v>
      </c>
      <c r="H252" s="155">
        <v>146</v>
      </c>
    </row>
    <row r="253" spans="1:8">
      <c r="A253" s="96">
        <v>262</v>
      </c>
      <c r="B253" s="59">
        <f t="shared" si="11"/>
        <v>23.74</v>
      </c>
      <c r="C253" s="65">
        <v>30</v>
      </c>
      <c r="D253" s="146">
        <v>23700</v>
      </c>
      <c r="E253" s="155">
        <v>13790</v>
      </c>
      <c r="F253" s="146">
        <f t="shared" si="10"/>
        <v>23921</v>
      </c>
      <c r="G253" s="159">
        <f t="shared" si="12"/>
        <v>17496</v>
      </c>
      <c r="H253" s="155">
        <v>146</v>
      </c>
    </row>
    <row r="254" spans="1:8">
      <c r="A254" s="96">
        <v>263</v>
      </c>
      <c r="B254" s="59">
        <f t="shared" si="11"/>
        <v>23.76</v>
      </c>
      <c r="C254" s="65">
        <v>30</v>
      </c>
      <c r="D254" s="146">
        <v>23700</v>
      </c>
      <c r="E254" s="155">
        <v>13790</v>
      </c>
      <c r="F254" s="146">
        <f t="shared" si="10"/>
        <v>23907</v>
      </c>
      <c r="G254" s="159">
        <f t="shared" si="12"/>
        <v>17486</v>
      </c>
      <c r="H254" s="155">
        <v>146</v>
      </c>
    </row>
    <row r="255" spans="1:8">
      <c r="A255" s="96">
        <v>264</v>
      </c>
      <c r="B255" s="59">
        <f t="shared" si="11"/>
        <v>23.77</v>
      </c>
      <c r="C255" s="65">
        <v>30</v>
      </c>
      <c r="D255" s="146">
        <v>23700</v>
      </c>
      <c r="E255" s="155">
        <v>13790</v>
      </c>
      <c r="F255" s="146">
        <f t="shared" si="10"/>
        <v>23900</v>
      </c>
      <c r="G255" s="159">
        <f t="shared" si="12"/>
        <v>17481</v>
      </c>
      <c r="H255" s="155">
        <v>146</v>
      </c>
    </row>
    <row r="256" spans="1:8">
      <c r="A256" s="96">
        <v>265</v>
      </c>
      <c r="B256" s="59">
        <f t="shared" si="11"/>
        <v>23.79</v>
      </c>
      <c r="C256" s="65">
        <v>30</v>
      </c>
      <c r="D256" s="146">
        <v>23700</v>
      </c>
      <c r="E256" s="155">
        <v>13790</v>
      </c>
      <c r="F256" s="146">
        <f t="shared" si="10"/>
        <v>23887</v>
      </c>
      <c r="G256" s="159">
        <f t="shared" si="12"/>
        <v>17471</v>
      </c>
      <c r="H256" s="155">
        <v>146</v>
      </c>
    </row>
    <row r="257" spans="1:8">
      <c r="A257" s="96">
        <v>266</v>
      </c>
      <c r="B257" s="59">
        <f t="shared" si="11"/>
        <v>23.81</v>
      </c>
      <c r="C257" s="65">
        <v>30</v>
      </c>
      <c r="D257" s="146">
        <v>23700</v>
      </c>
      <c r="E257" s="155">
        <v>13790</v>
      </c>
      <c r="F257" s="146">
        <f t="shared" si="10"/>
        <v>23873</v>
      </c>
      <c r="G257" s="159">
        <f t="shared" si="12"/>
        <v>17461</v>
      </c>
      <c r="H257" s="155">
        <v>146</v>
      </c>
    </row>
    <row r="258" spans="1:8">
      <c r="A258" s="96">
        <v>267</v>
      </c>
      <c r="B258" s="59">
        <f t="shared" si="11"/>
        <v>23.83</v>
      </c>
      <c r="C258" s="65">
        <v>30</v>
      </c>
      <c r="D258" s="146">
        <v>23700</v>
      </c>
      <c r="E258" s="155">
        <v>13790</v>
      </c>
      <c r="F258" s="146">
        <f t="shared" si="10"/>
        <v>23860</v>
      </c>
      <c r="G258" s="159">
        <f t="shared" si="12"/>
        <v>17451</v>
      </c>
      <c r="H258" s="155">
        <v>146</v>
      </c>
    </row>
    <row r="259" spans="1:8">
      <c r="A259" s="96">
        <v>268</v>
      </c>
      <c r="B259" s="59">
        <f t="shared" si="11"/>
        <v>23.85</v>
      </c>
      <c r="C259" s="65">
        <v>30</v>
      </c>
      <c r="D259" s="146">
        <v>23700</v>
      </c>
      <c r="E259" s="155">
        <v>13790</v>
      </c>
      <c r="F259" s="146">
        <f t="shared" si="10"/>
        <v>23846</v>
      </c>
      <c r="G259" s="159">
        <f t="shared" si="12"/>
        <v>17441</v>
      </c>
      <c r="H259" s="155">
        <v>146</v>
      </c>
    </row>
    <row r="260" spans="1:8">
      <c r="A260" s="96">
        <v>269</v>
      </c>
      <c r="B260" s="59">
        <f t="shared" si="11"/>
        <v>23.86</v>
      </c>
      <c r="C260" s="65">
        <v>30</v>
      </c>
      <c r="D260" s="146">
        <v>23700</v>
      </c>
      <c r="E260" s="155">
        <v>13790</v>
      </c>
      <c r="F260" s="146">
        <f t="shared" si="10"/>
        <v>23839</v>
      </c>
      <c r="G260" s="159">
        <f t="shared" si="12"/>
        <v>17436</v>
      </c>
      <c r="H260" s="155">
        <v>146</v>
      </c>
    </row>
    <row r="261" spans="1:8">
      <c r="A261" s="96">
        <v>270</v>
      </c>
      <c r="B261" s="59">
        <f t="shared" si="11"/>
        <v>23.88</v>
      </c>
      <c r="C261" s="65">
        <v>30</v>
      </c>
      <c r="D261" s="146">
        <v>23700</v>
      </c>
      <c r="E261" s="155">
        <v>13790</v>
      </c>
      <c r="F261" s="146">
        <f t="shared" si="10"/>
        <v>23826</v>
      </c>
      <c r="G261" s="159">
        <f t="shared" si="12"/>
        <v>17426</v>
      </c>
      <c r="H261" s="155">
        <v>146</v>
      </c>
    </row>
    <row r="262" spans="1:8">
      <c r="A262" s="96">
        <v>271</v>
      </c>
      <c r="B262" s="59">
        <f t="shared" si="11"/>
        <v>23.9</v>
      </c>
      <c r="C262" s="65">
        <v>30</v>
      </c>
      <c r="D262" s="146">
        <v>23700</v>
      </c>
      <c r="E262" s="155">
        <v>13790</v>
      </c>
      <c r="F262" s="146">
        <f t="shared" si="10"/>
        <v>23812</v>
      </c>
      <c r="G262" s="159">
        <f t="shared" si="12"/>
        <v>17416</v>
      </c>
      <c r="H262" s="155">
        <v>146</v>
      </c>
    </row>
    <row r="263" spans="1:8">
      <c r="A263" s="96">
        <v>272</v>
      </c>
      <c r="B263" s="59">
        <f t="shared" si="11"/>
        <v>23.92</v>
      </c>
      <c r="C263" s="65">
        <v>30</v>
      </c>
      <c r="D263" s="146">
        <v>23700</v>
      </c>
      <c r="E263" s="155">
        <v>13790</v>
      </c>
      <c r="F263" s="146">
        <f t="shared" si="10"/>
        <v>23799</v>
      </c>
      <c r="G263" s="159">
        <f t="shared" si="12"/>
        <v>17406</v>
      </c>
      <c r="H263" s="155">
        <v>146</v>
      </c>
    </row>
    <row r="264" spans="1:8">
      <c r="A264" s="96">
        <v>273</v>
      </c>
      <c r="B264" s="59">
        <f t="shared" si="11"/>
        <v>23.93</v>
      </c>
      <c r="C264" s="65">
        <v>30</v>
      </c>
      <c r="D264" s="146">
        <v>23700</v>
      </c>
      <c r="E264" s="155">
        <v>13790</v>
      </c>
      <c r="F264" s="146">
        <f t="shared" si="10"/>
        <v>23792</v>
      </c>
      <c r="G264" s="159">
        <f t="shared" si="12"/>
        <v>17401</v>
      </c>
      <c r="H264" s="155">
        <v>146</v>
      </c>
    </row>
    <row r="265" spans="1:8">
      <c r="A265" s="96">
        <v>274</v>
      </c>
      <c r="B265" s="59">
        <f t="shared" si="11"/>
        <v>23.95</v>
      </c>
      <c r="C265" s="65">
        <v>30</v>
      </c>
      <c r="D265" s="146">
        <v>23700</v>
      </c>
      <c r="E265" s="155">
        <v>13790</v>
      </c>
      <c r="F265" s="146">
        <f t="shared" si="10"/>
        <v>23778</v>
      </c>
      <c r="G265" s="159">
        <f t="shared" si="12"/>
        <v>17391</v>
      </c>
      <c r="H265" s="155">
        <v>146</v>
      </c>
    </row>
    <row r="266" spans="1:8">
      <c r="A266" s="96">
        <v>275</v>
      </c>
      <c r="B266" s="59">
        <f t="shared" si="11"/>
        <v>23.97</v>
      </c>
      <c r="C266" s="65">
        <v>30</v>
      </c>
      <c r="D266" s="146">
        <v>23700</v>
      </c>
      <c r="E266" s="155">
        <v>13790</v>
      </c>
      <c r="F266" s="146">
        <f t="shared" si="10"/>
        <v>23765</v>
      </c>
      <c r="G266" s="159">
        <f t="shared" si="12"/>
        <v>17381</v>
      </c>
      <c r="H266" s="155">
        <v>146</v>
      </c>
    </row>
    <row r="267" spans="1:8">
      <c r="A267" s="96">
        <v>276</v>
      </c>
      <c r="B267" s="59">
        <v>24</v>
      </c>
      <c r="C267" s="65">
        <v>30</v>
      </c>
      <c r="D267" s="146">
        <v>23700</v>
      </c>
      <c r="E267" s="155">
        <v>13790</v>
      </c>
      <c r="F267" s="146">
        <f t="shared" si="10"/>
        <v>23745</v>
      </c>
      <c r="G267" s="159">
        <f t="shared" si="12"/>
        <v>17366</v>
      </c>
      <c r="H267" s="155">
        <v>146</v>
      </c>
    </row>
    <row r="268" spans="1:8">
      <c r="A268" s="96">
        <v>277</v>
      </c>
      <c r="B268" s="59">
        <v>24</v>
      </c>
      <c r="C268" s="65">
        <v>30</v>
      </c>
      <c r="D268" s="146">
        <v>23700</v>
      </c>
      <c r="E268" s="155">
        <v>13790</v>
      </c>
      <c r="F268" s="146">
        <f t="shared" si="10"/>
        <v>23745</v>
      </c>
      <c r="G268" s="159">
        <f t="shared" si="12"/>
        <v>17366</v>
      </c>
      <c r="H268" s="155">
        <v>146</v>
      </c>
    </row>
    <row r="269" spans="1:8">
      <c r="A269" s="96">
        <v>278</v>
      </c>
      <c r="B269" s="59">
        <v>24</v>
      </c>
      <c r="C269" s="65">
        <v>30</v>
      </c>
      <c r="D269" s="146">
        <v>23700</v>
      </c>
      <c r="E269" s="155">
        <v>13790</v>
      </c>
      <c r="F269" s="146">
        <f t="shared" si="10"/>
        <v>23745</v>
      </c>
      <c r="G269" s="159">
        <f t="shared" si="12"/>
        <v>17366</v>
      </c>
      <c r="H269" s="155">
        <v>146</v>
      </c>
    </row>
    <row r="270" spans="1:8">
      <c r="A270" s="96">
        <v>279</v>
      </c>
      <c r="B270" s="59">
        <v>24</v>
      </c>
      <c r="C270" s="65">
        <v>30</v>
      </c>
      <c r="D270" s="146">
        <v>23700</v>
      </c>
      <c r="E270" s="155">
        <v>13790</v>
      </c>
      <c r="F270" s="146">
        <f t="shared" ref="F270:F312" si="13">ROUND(12*1.3589*(1/B270*D270+1/C270*E270)+H270,0)</f>
        <v>23745</v>
      </c>
      <c r="G270" s="159">
        <f t="shared" si="12"/>
        <v>17366</v>
      </c>
      <c r="H270" s="155">
        <v>146</v>
      </c>
    </row>
    <row r="271" spans="1:8">
      <c r="A271" s="96">
        <v>280</v>
      </c>
      <c r="B271" s="59">
        <v>24</v>
      </c>
      <c r="C271" s="65">
        <v>30</v>
      </c>
      <c r="D271" s="146">
        <v>23700</v>
      </c>
      <c r="E271" s="155">
        <v>13790</v>
      </c>
      <c r="F271" s="146">
        <f t="shared" si="13"/>
        <v>23745</v>
      </c>
      <c r="G271" s="159">
        <f t="shared" si="12"/>
        <v>17366</v>
      </c>
      <c r="H271" s="155">
        <v>146</v>
      </c>
    </row>
    <row r="272" spans="1:8">
      <c r="A272" s="96">
        <v>281</v>
      </c>
      <c r="B272" s="59">
        <v>24</v>
      </c>
      <c r="C272" s="65">
        <v>30</v>
      </c>
      <c r="D272" s="146">
        <v>23700</v>
      </c>
      <c r="E272" s="155">
        <v>13790</v>
      </c>
      <c r="F272" s="146">
        <f t="shared" si="13"/>
        <v>23745</v>
      </c>
      <c r="G272" s="159">
        <f t="shared" si="12"/>
        <v>17366</v>
      </c>
      <c r="H272" s="155">
        <v>146</v>
      </c>
    </row>
    <row r="273" spans="1:8">
      <c r="A273" s="96">
        <v>282</v>
      </c>
      <c r="B273" s="59">
        <v>24</v>
      </c>
      <c r="C273" s="65">
        <v>30</v>
      </c>
      <c r="D273" s="146">
        <v>23700</v>
      </c>
      <c r="E273" s="155">
        <v>13790</v>
      </c>
      <c r="F273" s="146">
        <f t="shared" si="13"/>
        <v>23745</v>
      </c>
      <c r="G273" s="159">
        <f t="shared" si="12"/>
        <v>17366</v>
      </c>
      <c r="H273" s="155">
        <v>146</v>
      </c>
    </row>
    <row r="274" spans="1:8">
      <c r="A274" s="96">
        <v>283</v>
      </c>
      <c r="B274" s="59">
        <v>24</v>
      </c>
      <c r="C274" s="65">
        <v>30</v>
      </c>
      <c r="D274" s="146">
        <v>23700</v>
      </c>
      <c r="E274" s="155">
        <v>13790</v>
      </c>
      <c r="F274" s="146">
        <f t="shared" si="13"/>
        <v>23745</v>
      </c>
      <c r="G274" s="159">
        <f t="shared" si="12"/>
        <v>17366</v>
      </c>
      <c r="H274" s="155">
        <v>146</v>
      </c>
    </row>
    <row r="275" spans="1:8">
      <c r="A275" s="96">
        <v>284</v>
      </c>
      <c r="B275" s="59">
        <v>24</v>
      </c>
      <c r="C275" s="65">
        <v>30</v>
      </c>
      <c r="D275" s="146">
        <v>23700</v>
      </c>
      <c r="E275" s="155">
        <v>13790</v>
      </c>
      <c r="F275" s="146">
        <f t="shared" si="13"/>
        <v>23745</v>
      </c>
      <c r="G275" s="159">
        <f t="shared" si="12"/>
        <v>17366</v>
      </c>
      <c r="H275" s="155">
        <v>146</v>
      </c>
    </row>
    <row r="276" spans="1:8">
      <c r="A276" s="96">
        <v>285</v>
      </c>
      <c r="B276" s="59">
        <v>24</v>
      </c>
      <c r="C276" s="65">
        <v>30</v>
      </c>
      <c r="D276" s="146">
        <v>23700</v>
      </c>
      <c r="E276" s="155">
        <v>13790</v>
      </c>
      <c r="F276" s="146">
        <f t="shared" si="13"/>
        <v>23745</v>
      </c>
      <c r="G276" s="159">
        <f t="shared" si="12"/>
        <v>17366</v>
      </c>
      <c r="H276" s="155">
        <v>146</v>
      </c>
    </row>
    <row r="277" spans="1:8">
      <c r="A277" s="96">
        <v>286</v>
      </c>
      <c r="B277" s="59">
        <v>24</v>
      </c>
      <c r="C277" s="65">
        <v>30</v>
      </c>
      <c r="D277" s="146">
        <v>23700</v>
      </c>
      <c r="E277" s="155">
        <v>13790</v>
      </c>
      <c r="F277" s="146">
        <f t="shared" si="13"/>
        <v>23745</v>
      </c>
      <c r="G277" s="159">
        <f t="shared" si="12"/>
        <v>17366</v>
      </c>
      <c r="H277" s="155">
        <v>146</v>
      </c>
    </row>
    <row r="278" spans="1:8">
      <c r="A278" s="96">
        <v>287</v>
      </c>
      <c r="B278" s="59">
        <v>24</v>
      </c>
      <c r="C278" s="65">
        <v>30</v>
      </c>
      <c r="D278" s="146">
        <v>23700</v>
      </c>
      <c r="E278" s="155">
        <v>13790</v>
      </c>
      <c r="F278" s="146">
        <f t="shared" si="13"/>
        <v>23745</v>
      </c>
      <c r="G278" s="159">
        <f t="shared" si="12"/>
        <v>17366</v>
      </c>
      <c r="H278" s="155">
        <v>146</v>
      </c>
    </row>
    <row r="279" spans="1:8">
      <c r="A279" s="96">
        <v>288</v>
      </c>
      <c r="B279" s="59">
        <v>24</v>
      </c>
      <c r="C279" s="65">
        <v>30</v>
      </c>
      <c r="D279" s="146">
        <v>23700</v>
      </c>
      <c r="E279" s="155">
        <v>13790</v>
      </c>
      <c r="F279" s="146">
        <f t="shared" si="13"/>
        <v>23745</v>
      </c>
      <c r="G279" s="159">
        <f t="shared" si="12"/>
        <v>17366</v>
      </c>
      <c r="H279" s="155">
        <v>146</v>
      </c>
    </row>
    <row r="280" spans="1:8">
      <c r="A280" s="96">
        <v>289</v>
      </c>
      <c r="B280" s="59">
        <v>24</v>
      </c>
      <c r="C280" s="65">
        <v>30</v>
      </c>
      <c r="D280" s="146">
        <v>23700</v>
      </c>
      <c r="E280" s="155">
        <v>13790</v>
      </c>
      <c r="F280" s="146">
        <f t="shared" si="13"/>
        <v>23745</v>
      </c>
      <c r="G280" s="159">
        <f t="shared" si="12"/>
        <v>17366</v>
      </c>
      <c r="H280" s="155">
        <v>146</v>
      </c>
    </row>
    <row r="281" spans="1:8">
      <c r="A281" s="96">
        <v>290</v>
      </c>
      <c r="B281" s="59">
        <v>24</v>
      </c>
      <c r="C281" s="65">
        <v>30</v>
      </c>
      <c r="D281" s="146">
        <v>23700</v>
      </c>
      <c r="E281" s="155">
        <v>13790</v>
      </c>
      <c r="F281" s="146">
        <f t="shared" si="13"/>
        <v>23745</v>
      </c>
      <c r="G281" s="159">
        <f t="shared" si="12"/>
        <v>17366</v>
      </c>
      <c r="H281" s="155">
        <v>146</v>
      </c>
    </row>
    <row r="282" spans="1:8">
      <c r="A282" s="96">
        <v>291</v>
      </c>
      <c r="B282" s="59">
        <v>24</v>
      </c>
      <c r="C282" s="65">
        <v>30</v>
      </c>
      <c r="D282" s="146">
        <v>23700</v>
      </c>
      <c r="E282" s="155">
        <v>13790</v>
      </c>
      <c r="F282" s="146">
        <f t="shared" si="13"/>
        <v>23745</v>
      </c>
      <c r="G282" s="159">
        <f t="shared" si="12"/>
        <v>17366</v>
      </c>
      <c r="H282" s="155">
        <v>146</v>
      </c>
    </row>
    <row r="283" spans="1:8">
      <c r="A283" s="96">
        <v>292</v>
      </c>
      <c r="B283" s="59">
        <v>24</v>
      </c>
      <c r="C283" s="65">
        <v>30</v>
      </c>
      <c r="D283" s="146">
        <v>23700</v>
      </c>
      <c r="E283" s="155">
        <v>13790</v>
      </c>
      <c r="F283" s="146">
        <f t="shared" si="13"/>
        <v>23745</v>
      </c>
      <c r="G283" s="159">
        <f t="shared" si="12"/>
        <v>17366</v>
      </c>
      <c r="H283" s="155">
        <v>146</v>
      </c>
    </row>
    <row r="284" spans="1:8">
      <c r="A284" s="96">
        <v>293</v>
      </c>
      <c r="B284" s="59">
        <v>24</v>
      </c>
      <c r="C284" s="65">
        <v>30</v>
      </c>
      <c r="D284" s="146">
        <v>23700</v>
      </c>
      <c r="E284" s="155">
        <v>13790</v>
      </c>
      <c r="F284" s="146">
        <f t="shared" si="13"/>
        <v>23745</v>
      </c>
      <c r="G284" s="159">
        <f t="shared" si="12"/>
        <v>17366</v>
      </c>
      <c r="H284" s="155">
        <v>146</v>
      </c>
    </row>
    <row r="285" spans="1:8">
      <c r="A285" s="96">
        <v>294</v>
      </c>
      <c r="B285" s="59">
        <v>24</v>
      </c>
      <c r="C285" s="65">
        <v>30</v>
      </c>
      <c r="D285" s="146">
        <v>23700</v>
      </c>
      <c r="E285" s="155">
        <v>13790</v>
      </c>
      <c r="F285" s="146">
        <f t="shared" si="13"/>
        <v>23745</v>
      </c>
      <c r="G285" s="159">
        <f t="shared" si="12"/>
        <v>17366</v>
      </c>
      <c r="H285" s="155">
        <v>146</v>
      </c>
    </row>
    <row r="286" spans="1:8">
      <c r="A286" s="96">
        <v>295</v>
      </c>
      <c r="B286" s="59">
        <v>24</v>
      </c>
      <c r="C286" s="65">
        <v>30</v>
      </c>
      <c r="D286" s="146">
        <v>23700</v>
      </c>
      <c r="E286" s="155">
        <v>13790</v>
      </c>
      <c r="F286" s="146">
        <f t="shared" si="13"/>
        <v>23745</v>
      </c>
      <c r="G286" s="159">
        <f t="shared" si="12"/>
        <v>17366</v>
      </c>
      <c r="H286" s="155">
        <v>146</v>
      </c>
    </row>
    <row r="287" spans="1:8">
      <c r="A287" s="96">
        <v>296</v>
      </c>
      <c r="B287" s="59">
        <v>24</v>
      </c>
      <c r="C287" s="65">
        <v>30</v>
      </c>
      <c r="D287" s="146">
        <v>23700</v>
      </c>
      <c r="E287" s="155">
        <v>13790</v>
      </c>
      <c r="F287" s="146">
        <f t="shared" si="13"/>
        <v>23745</v>
      </c>
      <c r="G287" s="159">
        <f t="shared" si="12"/>
        <v>17366</v>
      </c>
      <c r="H287" s="155">
        <v>146</v>
      </c>
    </row>
    <row r="288" spans="1:8">
      <c r="A288" s="96">
        <v>297</v>
      </c>
      <c r="B288" s="59">
        <v>24</v>
      </c>
      <c r="C288" s="65">
        <v>30</v>
      </c>
      <c r="D288" s="146">
        <v>23700</v>
      </c>
      <c r="E288" s="155">
        <v>13790</v>
      </c>
      <c r="F288" s="146">
        <f t="shared" si="13"/>
        <v>23745</v>
      </c>
      <c r="G288" s="159">
        <f t="shared" si="12"/>
        <v>17366</v>
      </c>
      <c r="H288" s="155">
        <v>146</v>
      </c>
    </row>
    <row r="289" spans="1:8">
      <c r="A289" s="96">
        <v>298</v>
      </c>
      <c r="B289" s="59">
        <v>24</v>
      </c>
      <c r="C289" s="65">
        <v>30</v>
      </c>
      <c r="D289" s="146">
        <v>23700</v>
      </c>
      <c r="E289" s="155">
        <v>13790</v>
      </c>
      <c r="F289" s="146">
        <f t="shared" si="13"/>
        <v>23745</v>
      </c>
      <c r="G289" s="159">
        <f t="shared" si="12"/>
        <v>17366</v>
      </c>
      <c r="H289" s="155">
        <v>146</v>
      </c>
    </row>
    <row r="290" spans="1:8">
      <c r="A290" s="96">
        <v>299</v>
      </c>
      <c r="B290" s="59">
        <v>24</v>
      </c>
      <c r="C290" s="65">
        <v>30</v>
      </c>
      <c r="D290" s="146">
        <v>23700</v>
      </c>
      <c r="E290" s="155">
        <v>13790</v>
      </c>
      <c r="F290" s="146">
        <f t="shared" si="13"/>
        <v>23745</v>
      </c>
      <c r="G290" s="159">
        <f t="shared" si="12"/>
        <v>17366</v>
      </c>
      <c r="H290" s="155">
        <v>146</v>
      </c>
    </row>
    <row r="291" spans="1:8">
      <c r="A291" s="96">
        <v>300</v>
      </c>
      <c r="B291" s="59">
        <v>24</v>
      </c>
      <c r="C291" s="65">
        <v>30</v>
      </c>
      <c r="D291" s="146">
        <v>23700</v>
      </c>
      <c r="E291" s="155">
        <v>13790</v>
      </c>
      <c r="F291" s="146">
        <f t="shared" si="13"/>
        <v>23745</v>
      </c>
      <c r="G291" s="159">
        <f t="shared" si="12"/>
        <v>17366</v>
      </c>
      <c r="H291" s="155">
        <v>146</v>
      </c>
    </row>
    <row r="292" spans="1:8">
      <c r="A292" s="96">
        <v>301</v>
      </c>
      <c r="B292" s="59">
        <v>24</v>
      </c>
      <c r="C292" s="65">
        <v>30</v>
      </c>
      <c r="D292" s="146">
        <v>23700</v>
      </c>
      <c r="E292" s="155">
        <v>13790</v>
      </c>
      <c r="F292" s="146">
        <f t="shared" si="13"/>
        <v>23745</v>
      </c>
      <c r="G292" s="159">
        <f t="shared" si="12"/>
        <v>17366</v>
      </c>
      <c r="H292" s="155">
        <v>146</v>
      </c>
    </row>
    <row r="293" spans="1:8">
      <c r="A293" s="96">
        <v>302</v>
      </c>
      <c r="B293" s="59">
        <v>24</v>
      </c>
      <c r="C293" s="65">
        <v>30</v>
      </c>
      <c r="D293" s="146">
        <v>23700</v>
      </c>
      <c r="E293" s="155">
        <v>13790</v>
      </c>
      <c r="F293" s="146">
        <f t="shared" si="13"/>
        <v>23745</v>
      </c>
      <c r="G293" s="159">
        <f t="shared" si="12"/>
        <v>17366</v>
      </c>
      <c r="H293" s="155">
        <v>146</v>
      </c>
    </row>
    <row r="294" spans="1:8">
      <c r="A294" s="96">
        <v>303</v>
      </c>
      <c r="B294" s="59">
        <v>24</v>
      </c>
      <c r="C294" s="65">
        <v>30</v>
      </c>
      <c r="D294" s="146">
        <v>23700</v>
      </c>
      <c r="E294" s="155">
        <v>13790</v>
      </c>
      <c r="F294" s="146">
        <f t="shared" si="13"/>
        <v>23745</v>
      </c>
      <c r="G294" s="159">
        <f t="shared" si="12"/>
        <v>17366</v>
      </c>
      <c r="H294" s="155">
        <v>146</v>
      </c>
    </row>
    <row r="295" spans="1:8">
      <c r="A295" s="96">
        <v>304</v>
      </c>
      <c r="B295" s="59">
        <v>24</v>
      </c>
      <c r="C295" s="65">
        <v>30</v>
      </c>
      <c r="D295" s="146">
        <v>23700</v>
      </c>
      <c r="E295" s="155">
        <v>13790</v>
      </c>
      <c r="F295" s="146">
        <f t="shared" si="13"/>
        <v>23745</v>
      </c>
      <c r="G295" s="159">
        <f t="shared" si="12"/>
        <v>17366</v>
      </c>
      <c r="H295" s="155">
        <v>146</v>
      </c>
    </row>
    <row r="296" spans="1:8">
      <c r="A296" s="96">
        <v>305</v>
      </c>
      <c r="B296" s="59">
        <v>24</v>
      </c>
      <c r="C296" s="65">
        <v>30</v>
      </c>
      <c r="D296" s="146">
        <v>23700</v>
      </c>
      <c r="E296" s="155">
        <v>13790</v>
      </c>
      <c r="F296" s="146">
        <f t="shared" si="13"/>
        <v>23745</v>
      </c>
      <c r="G296" s="159">
        <f t="shared" si="12"/>
        <v>17366</v>
      </c>
      <c r="H296" s="155">
        <v>146</v>
      </c>
    </row>
    <row r="297" spans="1:8">
      <c r="A297" s="96">
        <v>306</v>
      </c>
      <c r="B297" s="59">
        <v>24</v>
      </c>
      <c r="C297" s="65">
        <v>30</v>
      </c>
      <c r="D297" s="146">
        <v>23700</v>
      </c>
      <c r="E297" s="155">
        <v>13790</v>
      </c>
      <c r="F297" s="146">
        <f t="shared" si="13"/>
        <v>23745</v>
      </c>
      <c r="G297" s="159">
        <f t="shared" si="12"/>
        <v>17366</v>
      </c>
      <c r="H297" s="155">
        <v>146</v>
      </c>
    </row>
    <row r="298" spans="1:8">
      <c r="A298" s="96">
        <v>307</v>
      </c>
      <c r="B298" s="59">
        <v>24</v>
      </c>
      <c r="C298" s="65">
        <v>30</v>
      </c>
      <c r="D298" s="146">
        <v>23700</v>
      </c>
      <c r="E298" s="155">
        <v>13790</v>
      </c>
      <c r="F298" s="146">
        <f t="shared" si="13"/>
        <v>23745</v>
      </c>
      <c r="G298" s="159">
        <f t="shared" si="12"/>
        <v>17366</v>
      </c>
      <c r="H298" s="155">
        <v>146</v>
      </c>
    </row>
    <row r="299" spans="1:8">
      <c r="A299" s="96">
        <v>308</v>
      </c>
      <c r="B299" s="59">
        <v>24</v>
      </c>
      <c r="C299" s="65">
        <v>30</v>
      </c>
      <c r="D299" s="146">
        <v>23700</v>
      </c>
      <c r="E299" s="155">
        <v>13790</v>
      </c>
      <c r="F299" s="146">
        <f t="shared" si="13"/>
        <v>23745</v>
      </c>
      <c r="G299" s="159">
        <f t="shared" si="12"/>
        <v>17366</v>
      </c>
      <c r="H299" s="155">
        <v>146</v>
      </c>
    </row>
    <row r="300" spans="1:8">
      <c r="A300" s="96">
        <v>309</v>
      </c>
      <c r="B300" s="59">
        <v>24</v>
      </c>
      <c r="C300" s="65">
        <v>30</v>
      </c>
      <c r="D300" s="146">
        <v>23700</v>
      </c>
      <c r="E300" s="155">
        <v>13790</v>
      </c>
      <c r="F300" s="146">
        <f t="shared" si="13"/>
        <v>23745</v>
      </c>
      <c r="G300" s="159">
        <f t="shared" si="12"/>
        <v>17366</v>
      </c>
      <c r="H300" s="155">
        <v>146</v>
      </c>
    </row>
    <row r="301" spans="1:8">
      <c r="A301" s="96">
        <v>310</v>
      </c>
      <c r="B301" s="59">
        <v>24</v>
      </c>
      <c r="C301" s="65">
        <v>30</v>
      </c>
      <c r="D301" s="146">
        <v>23700</v>
      </c>
      <c r="E301" s="155">
        <v>13790</v>
      </c>
      <c r="F301" s="146">
        <f t="shared" si="13"/>
        <v>23745</v>
      </c>
      <c r="G301" s="159">
        <f t="shared" si="12"/>
        <v>17366</v>
      </c>
      <c r="H301" s="155">
        <v>146</v>
      </c>
    </row>
    <row r="302" spans="1:8">
      <c r="A302" s="96">
        <v>311</v>
      </c>
      <c r="B302" s="59">
        <v>24</v>
      </c>
      <c r="C302" s="65">
        <v>30</v>
      </c>
      <c r="D302" s="146">
        <v>23700</v>
      </c>
      <c r="E302" s="155">
        <v>13790</v>
      </c>
      <c r="F302" s="146">
        <f t="shared" si="13"/>
        <v>23745</v>
      </c>
      <c r="G302" s="159">
        <f t="shared" si="12"/>
        <v>17366</v>
      </c>
      <c r="H302" s="155">
        <v>146</v>
      </c>
    </row>
    <row r="303" spans="1:8">
      <c r="A303" s="96">
        <v>312</v>
      </c>
      <c r="B303" s="59">
        <v>24</v>
      </c>
      <c r="C303" s="65">
        <v>30</v>
      </c>
      <c r="D303" s="146">
        <v>23700</v>
      </c>
      <c r="E303" s="155">
        <v>13790</v>
      </c>
      <c r="F303" s="146">
        <f t="shared" si="13"/>
        <v>23745</v>
      </c>
      <c r="G303" s="159">
        <f t="shared" si="12"/>
        <v>17366</v>
      </c>
      <c r="H303" s="155">
        <v>146</v>
      </c>
    </row>
    <row r="304" spans="1:8">
      <c r="A304" s="96">
        <v>313</v>
      </c>
      <c r="B304" s="59">
        <v>24</v>
      </c>
      <c r="C304" s="65">
        <v>30</v>
      </c>
      <c r="D304" s="146">
        <v>23700</v>
      </c>
      <c r="E304" s="155">
        <v>13790</v>
      </c>
      <c r="F304" s="146">
        <f t="shared" si="13"/>
        <v>23745</v>
      </c>
      <c r="G304" s="159">
        <f t="shared" si="12"/>
        <v>17366</v>
      </c>
      <c r="H304" s="155">
        <v>146</v>
      </c>
    </row>
    <row r="305" spans="1:8">
      <c r="A305" s="96">
        <v>314</v>
      </c>
      <c r="B305" s="59">
        <v>24</v>
      </c>
      <c r="C305" s="65">
        <v>30</v>
      </c>
      <c r="D305" s="146">
        <v>23700</v>
      </c>
      <c r="E305" s="155">
        <v>13790</v>
      </c>
      <c r="F305" s="146">
        <f t="shared" si="13"/>
        <v>23745</v>
      </c>
      <c r="G305" s="159">
        <f t="shared" si="12"/>
        <v>17366</v>
      </c>
      <c r="H305" s="155">
        <v>146</v>
      </c>
    </row>
    <row r="306" spans="1:8">
      <c r="A306" s="96">
        <v>315</v>
      </c>
      <c r="B306" s="59">
        <v>24</v>
      </c>
      <c r="C306" s="65">
        <v>30</v>
      </c>
      <c r="D306" s="146">
        <v>23700</v>
      </c>
      <c r="E306" s="155">
        <v>13790</v>
      </c>
      <c r="F306" s="146">
        <f t="shared" si="13"/>
        <v>23745</v>
      </c>
      <c r="G306" s="159">
        <f t="shared" si="12"/>
        <v>17366</v>
      </c>
      <c r="H306" s="155">
        <v>146</v>
      </c>
    </row>
    <row r="307" spans="1:8">
      <c r="A307" s="96">
        <v>316</v>
      </c>
      <c r="B307" s="59">
        <v>24</v>
      </c>
      <c r="C307" s="65">
        <v>30</v>
      </c>
      <c r="D307" s="146">
        <v>23700</v>
      </c>
      <c r="E307" s="155">
        <v>13790</v>
      </c>
      <c r="F307" s="146">
        <f t="shared" si="13"/>
        <v>23745</v>
      </c>
      <c r="G307" s="159">
        <f t="shared" si="12"/>
        <v>17366</v>
      </c>
      <c r="H307" s="155">
        <v>146</v>
      </c>
    </row>
    <row r="308" spans="1:8">
      <c r="A308" s="96">
        <v>317</v>
      </c>
      <c r="B308" s="59">
        <v>24</v>
      </c>
      <c r="C308" s="65">
        <v>30</v>
      </c>
      <c r="D308" s="146">
        <v>23700</v>
      </c>
      <c r="E308" s="155">
        <v>13790</v>
      </c>
      <c r="F308" s="146">
        <f t="shared" si="13"/>
        <v>23745</v>
      </c>
      <c r="G308" s="159">
        <f t="shared" si="12"/>
        <v>17366</v>
      </c>
      <c r="H308" s="155">
        <v>146</v>
      </c>
    </row>
    <row r="309" spans="1:8">
      <c r="A309" s="96">
        <v>318</v>
      </c>
      <c r="B309" s="59">
        <v>24</v>
      </c>
      <c r="C309" s="65">
        <v>30</v>
      </c>
      <c r="D309" s="146">
        <v>23700</v>
      </c>
      <c r="E309" s="155">
        <v>13790</v>
      </c>
      <c r="F309" s="146">
        <f t="shared" si="13"/>
        <v>23745</v>
      </c>
      <c r="G309" s="159">
        <f t="shared" si="12"/>
        <v>17366</v>
      </c>
      <c r="H309" s="155">
        <v>146</v>
      </c>
    </row>
    <row r="310" spans="1:8">
      <c r="A310" s="96">
        <v>319</v>
      </c>
      <c r="B310" s="59">
        <v>24</v>
      </c>
      <c r="C310" s="65">
        <v>30</v>
      </c>
      <c r="D310" s="146">
        <v>23700</v>
      </c>
      <c r="E310" s="155">
        <v>13790</v>
      </c>
      <c r="F310" s="146">
        <f t="shared" si="13"/>
        <v>23745</v>
      </c>
      <c r="G310" s="159">
        <f t="shared" si="12"/>
        <v>17366</v>
      </c>
      <c r="H310" s="155">
        <v>146</v>
      </c>
    </row>
    <row r="311" spans="1:8">
      <c r="A311" s="96">
        <v>320</v>
      </c>
      <c r="B311" s="59">
        <v>24</v>
      </c>
      <c r="C311" s="65">
        <v>30</v>
      </c>
      <c r="D311" s="146">
        <v>23700</v>
      </c>
      <c r="E311" s="155">
        <v>13790</v>
      </c>
      <c r="F311" s="146">
        <f t="shared" si="13"/>
        <v>23745</v>
      </c>
      <c r="G311" s="159">
        <f t="shared" si="12"/>
        <v>17366</v>
      </c>
      <c r="H311" s="155">
        <v>146</v>
      </c>
    </row>
    <row r="312" spans="1:8" ht="13.5" thickBot="1">
      <c r="A312" s="97">
        <v>321</v>
      </c>
      <c r="B312" s="66">
        <v>24</v>
      </c>
      <c r="C312" s="67">
        <v>30</v>
      </c>
      <c r="D312" s="152">
        <v>23700</v>
      </c>
      <c r="E312" s="149">
        <v>13790</v>
      </c>
      <c r="F312" s="152">
        <f t="shared" si="13"/>
        <v>23745</v>
      </c>
      <c r="G312" s="161">
        <f t="shared" ref="G312" si="14">ROUND(12*(1/B312*D312+1/C312*E312),0)</f>
        <v>17366</v>
      </c>
      <c r="H312" s="149">
        <v>146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>
    <pageSetUpPr fitToPage="1"/>
  </sheetPr>
  <dimension ref="A1:I182"/>
  <sheetViews>
    <sheetView workbookViewId="0">
      <pane ySplit="10" topLeftCell="A11" activePane="bottomLeft" state="frozenSplit"/>
      <selection pane="bottomLeft" activeCell="N14" sqref="N14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22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>
      <c r="A4" s="71" t="s">
        <v>184</v>
      </c>
      <c r="B4" s="34"/>
      <c r="C4" s="34"/>
      <c r="D4" s="34"/>
      <c r="E4" s="34"/>
      <c r="F4" s="34"/>
      <c r="G4" s="34"/>
      <c r="I4" s="30"/>
    </row>
    <row r="5" spans="1:9" ht="6.7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F6" s="38" t="s">
        <v>159</v>
      </c>
      <c r="G6" s="38"/>
      <c r="I6" s="30"/>
    </row>
    <row r="7" spans="1:9" ht="15.75">
      <c r="A7" s="39"/>
      <c r="B7" s="36"/>
      <c r="C7" s="61" t="s">
        <v>185</v>
      </c>
      <c r="D7" s="62"/>
      <c r="E7" s="63"/>
      <c r="F7" s="61">
        <v>32</v>
      </c>
      <c r="G7" s="61"/>
      <c r="I7" s="30"/>
    </row>
    <row r="8" spans="1:9" ht="6" customHeight="1" thickBot="1">
      <c r="A8" s="504"/>
      <c r="B8" s="504"/>
      <c r="C8" s="46"/>
      <c r="D8" s="47"/>
      <c r="E8" s="48"/>
      <c r="F8" s="48"/>
      <c r="G8" s="48"/>
      <c r="I8" s="30"/>
    </row>
    <row r="9" spans="1:9" ht="15.75">
      <c r="A9" s="31"/>
      <c r="B9" s="49" t="s">
        <v>197</v>
      </c>
      <c r="C9" s="50"/>
      <c r="D9" s="49" t="s">
        <v>198</v>
      </c>
      <c r="E9" s="50"/>
      <c r="F9" s="51" t="s">
        <v>199</v>
      </c>
      <c r="G9" s="150"/>
      <c r="H9" s="50"/>
    </row>
    <row r="10" spans="1:9" ht="45.75" thickBot="1">
      <c r="A10" s="52" t="s">
        <v>31</v>
      </c>
      <c r="B10" s="53" t="s">
        <v>158</v>
      </c>
      <c r="C10" s="54" t="s">
        <v>159</v>
      </c>
      <c r="D10" s="55" t="s">
        <v>201</v>
      </c>
      <c r="E10" s="56" t="s">
        <v>202</v>
      </c>
      <c r="F10" s="55" t="s">
        <v>199</v>
      </c>
      <c r="G10" s="160" t="s">
        <v>627</v>
      </c>
      <c r="H10" s="56" t="s">
        <v>204</v>
      </c>
    </row>
    <row r="11" spans="1:9">
      <c r="A11" s="126">
        <v>1</v>
      </c>
      <c r="B11" s="69">
        <f t="shared" ref="B11:B42" si="0">ROUND((1.1233*LN(A11)+17)*1.11,2)</f>
        <v>18.87</v>
      </c>
      <c r="C11" s="65">
        <v>32</v>
      </c>
      <c r="D11" s="153">
        <v>23700</v>
      </c>
      <c r="E11" s="154">
        <v>13790</v>
      </c>
      <c r="F11" s="153">
        <f>ROUND(12*1.3589*(1/B11*D11+1/C11*E11)+H11,0)</f>
        <v>27602</v>
      </c>
      <c r="G11" s="181">
        <f t="shared" ref="G11:G74" si="1">ROUND(12*(1/B11*D11+1/C11*E11),0)</f>
        <v>20243</v>
      </c>
      <c r="H11" s="154">
        <v>94</v>
      </c>
    </row>
    <row r="12" spans="1:9">
      <c r="A12" s="96">
        <v>2</v>
      </c>
      <c r="B12" s="69">
        <f t="shared" si="0"/>
        <v>19.73</v>
      </c>
      <c r="C12" s="65">
        <v>32</v>
      </c>
      <c r="D12" s="146">
        <v>23700</v>
      </c>
      <c r="E12" s="155">
        <v>13790</v>
      </c>
      <c r="F12" s="146">
        <f t="shared" ref="F12:F75" si="2">ROUND(12*1.3589*(1/B12*D12+1/C12*E12)+H12,0)</f>
        <v>26709</v>
      </c>
      <c r="G12" s="183">
        <f t="shared" si="1"/>
        <v>19586</v>
      </c>
      <c r="H12" s="155">
        <v>94</v>
      </c>
    </row>
    <row r="13" spans="1:9">
      <c r="A13" s="96">
        <v>3</v>
      </c>
      <c r="B13" s="69">
        <f t="shared" si="0"/>
        <v>20.239999999999998</v>
      </c>
      <c r="C13" s="65">
        <v>32</v>
      </c>
      <c r="D13" s="146">
        <v>23700</v>
      </c>
      <c r="E13" s="155">
        <v>13790</v>
      </c>
      <c r="F13" s="146">
        <f t="shared" si="2"/>
        <v>26216</v>
      </c>
      <c r="G13" s="183">
        <f t="shared" si="1"/>
        <v>19223</v>
      </c>
      <c r="H13" s="155">
        <v>94</v>
      </c>
    </row>
    <row r="14" spans="1:9">
      <c r="A14" s="126">
        <v>4</v>
      </c>
      <c r="B14" s="69">
        <f t="shared" si="0"/>
        <v>20.6</v>
      </c>
      <c r="C14" s="65">
        <v>32</v>
      </c>
      <c r="D14" s="146">
        <v>23700</v>
      </c>
      <c r="E14" s="155">
        <v>13790</v>
      </c>
      <c r="F14" s="146">
        <f t="shared" si="2"/>
        <v>25882</v>
      </c>
      <c r="G14" s="183">
        <f t="shared" si="1"/>
        <v>18977</v>
      </c>
      <c r="H14" s="155">
        <v>94</v>
      </c>
    </row>
    <row r="15" spans="1:9">
      <c r="A15" s="96">
        <v>5</v>
      </c>
      <c r="B15" s="69">
        <f t="shared" si="0"/>
        <v>20.88</v>
      </c>
      <c r="C15" s="65">
        <v>32</v>
      </c>
      <c r="D15" s="146">
        <v>23700</v>
      </c>
      <c r="E15" s="155">
        <v>13790</v>
      </c>
      <c r="F15" s="146">
        <f t="shared" si="2"/>
        <v>25630</v>
      </c>
      <c r="G15" s="183">
        <f t="shared" si="1"/>
        <v>18792</v>
      </c>
      <c r="H15" s="155">
        <v>94</v>
      </c>
    </row>
    <row r="16" spans="1:9">
      <c r="A16" s="96">
        <v>6</v>
      </c>
      <c r="B16" s="69">
        <f t="shared" si="0"/>
        <v>21.1</v>
      </c>
      <c r="C16" s="65">
        <v>32</v>
      </c>
      <c r="D16" s="146">
        <v>23700</v>
      </c>
      <c r="E16" s="155">
        <v>13790</v>
      </c>
      <c r="F16" s="146">
        <f t="shared" si="2"/>
        <v>25437</v>
      </c>
      <c r="G16" s="183">
        <f t="shared" si="1"/>
        <v>18650</v>
      </c>
      <c r="H16" s="155">
        <v>94</v>
      </c>
    </row>
    <row r="17" spans="1:8">
      <c r="A17" s="126">
        <v>7</v>
      </c>
      <c r="B17" s="69">
        <f t="shared" si="0"/>
        <v>21.3</v>
      </c>
      <c r="C17" s="65">
        <v>32</v>
      </c>
      <c r="D17" s="146">
        <v>23700</v>
      </c>
      <c r="E17" s="155">
        <v>13790</v>
      </c>
      <c r="F17" s="146">
        <f t="shared" si="2"/>
        <v>25265</v>
      </c>
      <c r="G17" s="183">
        <f t="shared" si="1"/>
        <v>18523</v>
      </c>
      <c r="H17" s="155">
        <v>94</v>
      </c>
    </row>
    <row r="18" spans="1:8">
      <c r="A18" s="96">
        <v>8</v>
      </c>
      <c r="B18" s="69">
        <f t="shared" si="0"/>
        <v>21.46</v>
      </c>
      <c r="C18" s="65">
        <v>32</v>
      </c>
      <c r="D18" s="146">
        <v>23700</v>
      </c>
      <c r="E18" s="155">
        <v>13790</v>
      </c>
      <c r="F18" s="146">
        <f t="shared" si="2"/>
        <v>25130</v>
      </c>
      <c r="G18" s="183">
        <f t="shared" si="1"/>
        <v>18424</v>
      </c>
      <c r="H18" s="155">
        <v>94</v>
      </c>
    </row>
    <row r="19" spans="1:8">
      <c r="A19" s="96">
        <v>9</v>
      </c>
      <c r="B19" s="69">
        <f t="shared" si="0"/>
        <v>21.61</v>
      </c>
      <c r="C19" s="65">
        <v>32</v>
      </c>
      <c r="D19" s="146">
        <v>23700</v>
      </c>
      <c r="E19" s="155">
        <v>13790</v>
      </c>
      <c r="F19" s="146">
        <f t="shared" si="2"/>
        <v>25005</v>
      </c>
      <c r="G19" s="183">
        <f t="shared" si="1"/>
        <v>18332</v>
      </c>
      <c r="H19" s="155">
        <v>94</v>
      </c>
    </row>
    <row r="20" spans="1:8">
      <c r="A20" s="126">
        <v>10</v>
      </c>
      <c r="B20" s="69">
        <f t="shared" si="0"/>
        <v>21.74</v>
      </c>
      <c r="C20" s="65">
        <v>32</v>
      </c>
      <c r="D20" s="146">
        <v>23700</v>
      </c>
      <c r="E20" s="155">
        <v>13790</v>
      </c>
      <c r="F20" s="146">
        <f t="shared" si="2"/>
        <v>24898</v>
      </c>
      <c r="G20" s="183">
        <f t="shared" si="1"/>
        <v>18253</v>
      </c>
      <c r="H20" s="155">
        <v>94</v>
      </c>
    </row>
    <row r="21" spans="1:8">
      <c r="A21" s="96">
        <v>11</v>
      </c>
      <c r="B21" s="69">
        <f t="shared" si="0"/>
        <v>21.86</v>
      </c>
      <c r="C21" s="65">
        <v>32</v>
      </c>
      <c r="D21" s="146">
        <v>23700</v>
      </c>
      <c r="E21" s="155">
        <v>13790</v>
      </c>
      <c r="F21" s="146">
        <f t="shared" si="2"/>
        <v>24801</v>
      </c>
      <c r="G21" s="183">
        <f t="shared" si="1"/>
        <v>18181</v>
      </c>
      <c r="H21" s="155">
        <v>94</v>
      </c>
    </row>
    <row r="22" spans="1:8">
      <c r="A22" s="96">
        <v>12</v>
      </c>
      <c r="B22" s="69">
        <f t="shared" si="0"/>
        <v>21.97</v>
      </c>
      <c r="C22" s="65">
        <v>32</v>
      </c>
      <c r="D22" s="146">
        <v>23700</v>
      </c>
      <c r="E22" s="155">
        <v>13790</v>
      </c>
      <c r="F22" s="146">
        <f t="shared" si="2"/>
        <v>24712</v>
      </c>
      <c r="G22" s="183">
        <f t="shared" si="1"/>
        <v>18116</v>
      </c>
      <c r="H22" s="155">
        <v>94</v>
      </c>
    </row>
    <row r="23" spans="1:8">
      <c r="A23" s="126">
        <v>13</v>
      </c>
      <c r="B23" s="69">
        <f t="shared" si="0"/>
        <v>22.07</v>
      </c>
      <c r="C23" s="65">
        <v>32</v>
      </c>
      <c r="D23" s="146">
        <v>23700</v>
      </c>
      <c r="E23" s="155">
        <v>13790</v>
      </c>
      <c r="F23" s="146">
        <f t="shared" si="2"/>
        <v>24632</v>
      </c>
      <c r="G23" s="183">
        <f t="shared" si="1"/>
        <v>18058</v>
      </c>
      <c r="H23" s="155">
        <v>94</v>
      </c>
    </row>
    <row r="24" spans="1:8">
      <c r="A24" s="96">
        <v>14</v>
      </c>
      <c r="B24" s="69">
        <f t="shared" si="0"/>
        <v>22.16</v>
      </c>
      <c r="C24" s="65">
        <v>32</v>
      </c>
      <c r="D24" s="146">
        <v>23700</v>
      </c>
      <c r="E24" s="155">
        <v>13790</v>
      </c>
      <c r="F24" s="146">
        <f t="shared" si="2"/>
        <v>24561</v>
      </c>
      <c r="G24" s="183">
        <f t="shared" si="1"/>
        <v>18005</v>
      </c>
      <c r="H24" s="155">
        <v>94</v>
      </c>
    </row>
    <row r="25" spans="1:8">
      <c r="A25" s="96">
        <v>15</v>
      </c>
      <c r="B25" s="69">
        <f t="shared" si="0"/>
        <v>22.25</v>
      </c>
      <c r="C25" s="65">
        <v>32</v>
      </c>
      <c r="D25" s="146">
        <v>23700</v>
      </c>
      <c r="E25" s="155">
        <v>13790</v>
      </c>
      <c r="F25" s="146">
        <f t="shared" si="2"/>
        <v>24491</v>
      </c>
      <c r="G25" s="183">
        <f t="shared" si="1"/>
        <v>17953</v>
      </c>
      <c r="H25" s="155">
        <v>94</v>
      </c>
    </row>
    <row r="26" spans="1:8">
      <c r="A26" s="126">
        <v>16</v>
      </c>
      <c r="B26" s="69">
        <f t="shared" si="0"/>
        <v>22.33</v>
      </c>
      <c r="C26" s="65">
        <v>32</v>
      </c>
      <c r="D26" s="146">
        <v>23700</v>
      </c>
      <c r="E26" s="155">
        <v>13790</v>
      </c>
      <c r="F26" s="146">
        <f t="shared" si="2"/>
        <v>24428</v>
      </c>
      <c r="G26" s="183">
        <f t="shared" si="1"/>
        <v>17907</v>
      </c>
      <c r="H26" s="155">
        <v>94</v>
      </c>
    </row>
    <row r="27" spans="1:8">
      <c r="A27" s="96">
        <v>17</v>
      </c>
      <c r="B27" s="69">
        <f t="shared" si="0"/>
        <v>22.4</v>
      </c>
      <c r="C27" s="65">
        <v>32</v>
      </c>
      <c r="D27" s="146">
        <v>23700</v>
      </c>
      <c r="E27" s="155">
        <v>13790</v>
      </c>
      <c r="F27" s="146">
        <f t="shared" si="2"/>
        <v>24374</v>
      </c>
      <c r="G27" s="183">
        <f t="shared" si="1"/>
        <v>17868</v>
      </c>
      <c r="H27" s="155">
        <v>94</v>
      </c>
    </row>
    <row r="28" spans="1:8">
      <c r="A28" s="96">
        <v>18</v>
      </c>
      <c r="B28" s="69">
        <f t="shared" si="0"/>
        <v>22.47</v>
      </c>
      <c r="C28" s="65">
        <v>32</v>
      </c>
      <c r="D28" s="146">
        <v>23700</v>
      </c>
      <c r="E28" s="155">
        <v>13790</v>
      </c>
      <c r="F28" s="146">
        <f t="shared" si="2"/>
        <v>24321</v>
      </c>
      <c r="G28" s="183">
        <f t="shared" si="1"/>
        <v>17828</v>
      </c>
      <c r="H28" s="155">
        <v>94</v>
      </c>
    </row>
    <row r="29" spans="1:8">
      <c r="A29" s="126">
        <v>19</v>
      </c>
      <c r="B29" s="69">
        <f t="shared" si="0"/>
        <v>22.54</v>
      </c>
      <c r="C29" s="65">
        <v>32</v>
      </c>
      <c r="D29" s="146">
        <v>23700</v>
      </c>
      <c r="E29" s="155">
        <v>13790</v>
      </c>
      <c r="F29" s="146">
        <f t="shared" si="2"/>
        <v>24267</v>
      </c>
      <c r="G29" s="183">
        <f t="shared" si="1"/>
        <v>17789</v>
      </c>
      <c r="H29" s="155">
        <v>94</v>
      </c>
    </row>
    <row r="30" spans="1:8">
      <c r="A30" s="96">
        <v>20</v>
      </c>
      <c r="B30" s="69">
        <f t="shared" si="0"/>
        <v>22.61</v>
      </c>
      <c r="C30" s="65">
        <v>32</v>
      </c>
      <c r="D30" s="146">
        <v>23700</v>
      </c>
      <c r="E30" s="155">
        <v>13790</v>
      </c>
      <c r="F30" s="146">
        <f t="shared" si="2"/>
        <v>24214</v>
      </c>
      <c r="G30" s="183">
        <f t="shared" si="1"/>
        <v>17750</v>
      </c>
      <c r="H30" s="155">
        <v>94</v>
      </c>
    </row>
    <row r="31" spans="1:8">
      <c r="A31" s="96">
        <v>21</v>
      </c>
      <c r="B31" s="69">
        <f t="shared" si="0"/>
        <v>22.67</v>
      </c>
      <c r="C31" s="65">
        <v>32</v>
      </c>
      <c r="D31" s="146">
        <v>23700</v>
      </c>
      <c r="E31" s="155">
        <v>13790</v>
      </c>
      <c r="F31" s="146">
        <f t="shared" si="2"/>
        <v>24169</v>
      </c>
      <c r="G31" s="183">
        <f t="shared" si="1"/>
        <v>17716</v>
      </c>
      <c r="H31" s="155">
        <v>94</v>
      </c>
    </row>
    <row r="32" spans="1:8">
      <c r="A32" s="126">
        <v>22</v>
      </c>
      <c r="B32" s="69">
        <f t="shared" si="0"/>
        <v>22.72</v>
      </c>
      <c r="C32" s="65">
        <v>32</v>
      </c>
      <c r="D32" s="146">
        <v>23700</v>
      </c>
      <c r="E32" s="155">
        <v>13790</v>
      </c>
      <c r="F32" s="146">
        <f t="shared" si="2"/>
        <v>24131</v>
      </c>
      <c r="G32" s="183">
        <f t="shared" si="1"/>
        <v>17689</v>
      </c>
      <c r="H32" s="155">
        <v>94</v>
      </c>
    </row>
    <row r="33" spans="1:8">
      <c r="A33" s="96">
        <v>23</v>
      </c>
      <c r="B33" s="69">
        <f t="shared" si="0"/>
        <v>22.78</v>
      </c>
      <c r="C33" s="65">
        <v>32</v>
      </c>
      <c r="D33" s="146">
        <v>23700</v>
      </c>
      <c r="E33" s="155">
        <v>13790</v>
      </c>
      <c r="F33" s="146">
        <f t="shared" si="2"/>
        <v>24087</v>
      </c>
      <c r="G33" s="183">
        <f t="shared" si="1"/>
        <v>17656</v>
      </c>
      <c r="H33" s="155">
        <v>94</v>
      </c>
    </row>
    <row r="34" spans="1:8">
      <c r="A34" s="96">
        <v>24</v>
      </c>
      <c r="B34" s="69">
        <f t="shared" si="0"/>
        <v>22.83</v>
      </c>
      <c r="C34" s="65">
        <v>32</v>
      </c>
      <c r="D34" s="146">
        <v>23700</v>
      </c>
      <c r="E34" s="155">
        <v>13790</v>
      </c>
      <c r="F34" s="146">
        <f t="shared" si="2"/>
        <v>24049</v>
      </c>
      <c r="G34" s="183">
        <f t="shared" si="1"/>
        <v>17629</v>
      </c>
      <c r="H34" s="155">
        <v>94</v>
      </c>
    </row>
    <row r="35" spans="1:8">
      <c r="A35" s="126">
        <v>25</v>
      </c>
      <c r="B35" s="69">
        <f t="shared" si="0"/>
        <v>22.88</v>
      </c>
      <c r="C35" s="65">
        <v>32</v>
      </c>
      <c r="D35" s="146">
        <v>23700</v>
      </c>
      <c r="E35" s="155">
        <v>13790</v>
      </c>
      <c r="F35" s="146">
        <f t="shared" si="2"/>
        <v>24012</v>
      </c>
      <c r="G35" s="183">
        <f t="shared" si="1"/>
        <v>17601</v>
      </c>
      <c r="H35" s="155">
        <v>94</v>
      </c>
    </row>
    <row r="36" spans="1:8">
      <c r="A36" s="96">
        <v>26</v>
      </c>
      <c r="B36" s="69">
        <f t="shared" si="0"/>
        <v>22.93</v>
      </c>
      <c r="C36" s="65">
        <v>32</v>
      </c>
      <c r="D36" s="146">
        <v>23700</v>
      </c>
      <c r="E36" s="155">
        <v>13790</v>
      </c>
      <c r="F36" s="146">
        <f t="shared" si="2"/>
        <v>23976</v>
      </c>
      <c r="G36" s="183">
        <f t="shared" si="1"/>
        <v>17574</v>
      </c>
      <c r="H36" s="155">
        <v>94</v>
      </c>
    </row>
    <row r="37" spans="1:8">
      <c r="A37" s="96">
        <v>27</v>
      </c>
      <c r="B37" s="69">
        <f t="shared" si="0"/>
        <v>22.98</v>
      </c>
      <c r="C37" s="65">
        <v>32</v>
      </c>
      <c r="D37" s="146">
        <v>23700</v>
      </c>
      <c r="E37" s="155">
        <v>13790</v>
      </c>
      <c r="F37" s="146">
        <f t="shared" si="2"/>
        <v>23939</v>
      </c>
      <c r="G37" s="183">
        <f t="shared" si="1"/>
        <v>17547</v>
      </c>
      <c r="H37" s="155">
        <v>94</v>
      </c>
    </row>
    <row r="38" spans="1:8">
      <c r="A38" s="126">
        <v>28</v>
      </c>
      <c r="B38" s="69">
        <f t="shared" si="0"/>
        <v>23.02</v>
      </c>
      <c r="C38" s="65">
        <v>32</v>
      </c>
      <c r="D38" s="146">
        <v>23700</v>
      </c>
      <c r="E38" s="155">
        <v>13790</v>
      </c>
      <c r="F38" s="146">
        <f t="shared" si="2"/>
        <v>23910</v>
      </c>
      <c r="G38" s="183">
        <f t="shared" si="1"/>
        <v>17526</v>
      </c>
      <c r="H38" s="155">
        <v>94</v>
      </c>
    </row>
    <row r="39" spans="1:8">
      <c r="A39" s="96">
        <v>29</v>
      </c>
      <c r="B39" s="69">
        <f t="shared" si="0"/>
        <v>23.07</v>
      </c>
      <c r="C39" s="65">
        <v>32</v>
      </c>
      <c r="D39" s="146">
        <v>23700</v>
      </c>
      <c r="E39" s="155">
        <v>13790</v>
      </c>
      <c r="F39" s="146">
        <f t="shared" si="2"/>
        <v>23873</v>
      </c>
      <c r="G39" s="183">
        <f t="shared" si="1"/>
        <v>17499</v>
      </c>
      <c r="H39" s="155">
        <v>94</v>
      </c>
    </row>
    <row r="40" spans="1:8">
      <c r="A40" s="96">
        <v>30</v>
      </c>
      <c r="B40" s="69">
        <f t="shared" si="0"/>
        <v>23.11</v>
      </c>
      <c r="C40" s="65">
        <v>32</v>
      </c>
      <c r="D40" s="146">
        <v>23700</v>
      </c>
      <c r="E40" s="155">
        <v>13790</v>
      </c>
      <c r="F40" s="146">
        <f t="shared" si="2"/>
        <v>23844</v>
      </c>
      <c r="G40" s="183">
        <f t="shared" si="1"/>
        <v>17478</v>
      </c>
      <c r="H40" s="155">
        <v>94</v>
      </c>
    </row>
    <row r="41" spans="1:8">
      <c r="A41" s="126">
        <v>31</v>
      </c>
      <c r="B41" s="69">
        <f t="shared" si="0"/>
        <v>23.15</v>
      </c>
      <c r="C41" s="65">
        <v>32</v>
      </c>
      <c r="D41" s="146">
        <v>23700</v>
      </c>
      <c r="E41" s="155">
        <v>13790</v>
      </c>
      <c r="F41" s="146">
        <f t="shared" si="2"/>
        <v>23815</v>
      </c>
      <c r="G41" s="183">
        <f t="shared" si="1"/>
        <v>17456</v>
      </c>
      <c r="H41" s="155">
        <v>94</v>
      </c>
    </row>
    <row r="42" spans="1:8">
      <c r="A42" s="96">
        <v>32</v>
      </c>
      <c r="B42" s="69">
        <f t="shared" si="0"/>
        <v>23.19</v>
      </c>
      <c r="C42" s="65">
        <v>32</v>
      </c>
      <c r="D42" s="146">
        <v>23700</v>
      </c>
      <c r="E42" s="155">
        <v>13790</v>
      </c>
      <c r="F42" s="146">
        <f t="shared" si="2"/>
        <v>23787</v>
      </c>
      <c r="G42" s="183">
        <f t="shared" si="1"/>
        <v>17435</v>
      </c>
      <c r="H42" s="155">
        <v>94</v>
      </c>
    </row>
    <row r="43" spans="1:8">
      <c r="A43" s="96">
        <v>33</v>
      </c>
      <c r="B43" s="69">
        <f t="shared" ref="B43:B74" si="3">ROUND((1.1233*LN(A43)+17)*1.11,2)</f>
        <v>23.23</v>
      </c>
      <c r="C43" s="65">
        <v>32</v>
      </c>
      <c r="D43" s="146">
        <v>23700</v>
      </c>
      <c r="E43" s="155">
        <v>13790</v>
      </c>
      <c r="F43" s="146">
        <f t="shared" si="2"/>
        <v>23758</v>
      </c>
      <c r="G43" s="183">
        <f t="shared" si="1"/>
        <v>17414</v>
      </c>
      <c r="H43" s="155">
        <v>94</v>
      </c>
    </row>
    <row r="44" spans="1:8">
      <c r="A44" s="126">
        <v>34</v>
      </c>
      <c r="B44" s="69">
        <f t="shared" si="3"/>
        <v>23.27</v>
      </c>
      <c r="C44" s="65">
        <v>32</v>
      </c>
      <c r="D44" s="146">
        <v>23700</v>
      </c>
      <c r="E44" s="155">
        <v>13790</v>
      </c>
      <c r="F44" s="146">
        <f t="shared" si="2"/>
        <v>23729</v>
      </c>
      <c r="G44" s="183">
        <f t="shared" si="1"/>
        <v>17393</v>
      </c>
      <c r="H44" s="155">
        <v>94</v>
      </c>
    </row>
    <row r="45" spans="1:8">
      <c r="A45" s="96">
        <v>35</v>
      </c>
      <c r="B45" s="69">
        <f t="shared" si="3"/>
        <v>23.3</v>
      </c>
      <c r="C45" s="65">
        <v>32</v>
      </c>
      <c r="D45" s="146">
        <v>23700</v>
      </c>
      <c r="E45" s="155">
        <v>13790</v>
      </c>
      <c r="F45" s="146">
        <f t="shared" si="2"/>
        <v>23708</v>
      </c>
      <c r="G45" s="183">
        <f t="shared" si="1"/>
        <v>17377</v>
      </c>
      <c r="H45" s="155">
        <v>94</v>
      </c>
    </row>
    <row r="46" spans="1:8">
      <c r="A46" s="96">
        <v>36</v>
      </c>
      <c r="B46" s="69">
        <f t="shared" si="3"/>
        <v>23.34</v>
      </c>
      <c r="C46" s="65">
        <v>32</v>
      </c>
      <c r="D46" s="146">
        <v>23700</v>
      </c>
      <c r="E46" s="155">
        <v>13790</v>
      </c>
      <c r="F46" s="146">
        <f t="shared" si="2"/>
        <v>23680</v>
      </c>
      <c r="G46" s="183">
        <f t="shared" si="1"/>
        <v>17356</v>
      </c>
      <c r="H46" s="155">
        <v>94</v>
      </c>
    </row>
    <row r="47" spans="1:8">
      <c r="A47" s="126">
        <v>37</v>
      </c>
      <c r="B47" s="69">
        <f t="shared" si="3"/>
        <v>23.37</v>
      </c>
      <c r="C47" s="65">
        <v>32</v>
      </c>
      <c r="D47" s="146">
        <v>23700</v>
      </c>
      <c r="E47" s="155">
        <v>13790</v>
      </c>
      <c r="F47" s="146">
        <f t="shared" si="2"/>
        <v>23658</v>
      </c>
      <c r="G47" s="183">
        <f t="shared" si="1"/>
        <v>17341</v>
      </c>
      <c r="H47" s="155">
        <v>94</v>
      </c>
    </row>
    <row r="48" spans="1:8">
      <c r="A48" s="96">
        <v>38</v>
      </c>
      <c r="B48" s="69">
        <f t="shared" si="3"/>
        <v>23.41</v>
      </c>
      <c r="C48" s="65">
        <v>32</v>
      </c>
      <c r="D48" s="146">
        <v>23700</v>
      </c>
      <c r="E48" s="155">
        <v>13790</v>
      </c>
      <c r="F48" s="146">
        <f t="shared" si="2"/>
        <v>23630</v>
      </c>
      <c r="G48" s="183">
        <f t="shared" si="1"/>
        <v>17320</v>
      </c>
      <c r="H48" s="155">
        <v>94</v>
      </c>
    </row>
    <row r="49" spans="1:8">
      <c r="A49" s="96">
        <v>39</v>
      </c>
      <c r="B49" s="69">
        <f t="shared" si="3"/>
        <v>23.44</v>
      </c>
      <c r="C49" s="65">
        <v>32</v>
      </c>
      <c r="D49" s="146">
        <v>23700</v>
      </c>
      <c r="E49" s="155">
        <v>13790</v>
      </c>
      <c r="F49" s="146">
        <f t="shared" si="2"/>
        <v>23609</v>
      </c>
      <c r="G49" s="183">
        <f t="shared" si="1"/>
        <v>17304</v>
      </c>
      <c r="H49" s="155">
        <v>94</v>
      </c>
    </row>
    <row r="50" spans="1:8">
      <c r="A50" s="126">
        <v>40</v>
      </c>
      <c r="B50" s="69">
        <f t="shared" si="3"/>
        <v>23.47</v>
      </c>
      <c r="C50" s="65">
        <v>32</v>
      </c>
      <c r="D50" s="146">
        <v>23700</v>
      </c>
      <c r="E50" s="155">
        <v>13790</v>
      </c>
      <c r="F50" s="146">
        <f t="shared" si="2"/>
        <v>23588</v>
      </c>
      <c r="G50" s="183">
        <f t="shared" si="1"/>
        <v>17289</v>
      </c>
      <c r="H50" s="155">
        <v>94</v>
      </c>
    </row>
    <row r="51" spans="1:8">
      <c r="A51" s="96">
        <v>41</v>
      </c>
      <c r="B51" s="69">
        <f t="shared" si="3"/>
        <v>23.5</v>
      </c>
      <c r="C51" s="65">
        <v>32</v>
      </c>
      <c r="D51" s="146">
        <v>23700</v>
      </c>
      <c r="E51" s="155">
        <v>13790</v>
      </c>
      <c r="F51" s="146">
        <f t="shared" si="2"/>
        <v>23567</v>
      </c>
      <c r="G51" s="183">
        <f t="shared" si="1"/>
        <v>17273</v>
      </c>
      <c r="H51" s="155">
        <v>94</v>
      </c>
    </row>
    <row r="52" spans="1:8">
      <c r="A52" s="96">
        <v>42</v>
      </c>
      <c r="B52" s="69">
        <f t="shared" si="3"/>
        <v>23.53</v>
      </c>
      <c r="C52" s="65">
        <v>32</v>
      </c>
      <c r="D52" s="146">
        <v>23700</v>
      </c>
      <c r="E52" s="155">
        <v>13790</v>
      </c>
      <c r="F52" s="146">
        <f t="shared" si="2"/>
        <v>23546</v>
      </c>
      <c r="G52" s="183">
        <f t="shared" si="1"/>
        <v>17258</v>
      </c>
      <c r="H52" s="155">
        <v>94</v>
      </c>
    </row>
    <row r="53" spans="1:8">
      <c r="A53" s="126">
        <v>43</v>
      </c>
      <c r="B53" s="69">
        <f t="shared" si="3"/>
        <v>23.56</v>
      </c>
      <c r="C53" s="65">
        <v>32</v>
      </c>
      <c r="D53" s="146">
        <v>23700</v>
      </c>
      <c r="E53" s="155">
        <v>13790</v>
      </c>
      <c r="F53" s="146">
        <f t="shared" si="2"/>
        <v>23525</v>
      </c>
      <c r="G53" s="183">
        <f t="shared" si="1"/>
        <v>17243</v>
      </c>
      <c r="H53" s="155">
        <v>94</v>
      </c>
    </row>
    <row r="54" spans="1:8">
      <c r="A54" s="96">
        <v>44</v>
      </c>
      <c r="B54" s="69">
        <f t="shared" si="3"/>
        <v>23.59</v>
      </c>
      <c r="C54" s="65">
        <v>32</v>
      </c>
      <c r="D54" s="146">
        <v>23700</v>
      </c>
      <c r="E54" s="155">
        <v>13790</v>
      </c>
      <c r="F54" s="146">
        <f t="shared" si="2"/>
        <v>23504</v>
      </c>
      <c r="G54" s="183">
        <f t="shared" si="1"/>
        <v>17227</v>
      </c>
      <c r="H54" s="155">
        <v>94</v>
      </c>
    </row>
    <row r="55" spans="1:8">
      <c r="A55" s="96">
        <v>45</v>
      </c>
      <c r="B55" s="69">
        <f t="shared" si="3"/>
        <v>23.62</v>
      </c>
      <c r="C55" s="65">
        <v>32</v>
      </c>
      <c r="D55" s="146">
        <v>23700</v>
      </c>
      <c r="E55" s="155">
        <v>13790</v>
      </c>
      <c r="F55" s="146">
        <f t="shared" si="2"/>
        <v>23483</v>
      </c>
      <c r="G55" s="183">
        <f t="shared" si="1"/>
        <v>17212</v>
      </c>
      <c r="H55" s="155">
        <v>94</v>
      </c>
    </row>
    <row r="56" spans="1:8">
      <c r="A56" s="126">
        <v>46</v>
      </c>
      <c r="B56" s="69">
        <f t="shared" si="3"/>
        <v>23.64</v>
      </c>
      <c r="C56" s="65">
        <v>32</v>
      </c>
      <c r="D56" s="146">
        <v>23700</v>
      </c>
      <c r="E56" s="155">
        <v>13790</v>
      </c>
      <c r="F56" s="146">
        <f t="shared" si="2"/>
        <v>23469</v>
      </c>
      <c r="G56" s="183">
        <f t="shared" si="1"/>
        <v>17202</v>
      </c>
      <c r="H56" s="155">
        <v>94</v>
      </c>
    </row>
    <row r="57" spans="1:8">
      <c r="A57" s="96">
        <v>47</v>
      </c>
      <c r="B57" s="69">
        <f t="shared" si="3"/>
        <v>23.67</v>
      </c>
      <c r="C57" s="65">
        <v>32</v>
      </c>
      <c r="D57" s="146">
        <v>23700</v>
      </c>
      <c r="E57" s="155">
        <v>13790</v>
      </c>
      <c r="F57" s="146">
        <f t="shared" si="2"/>
        <v>23449</v>
      </c>
      <c r="G57" s="183">
        <f t="shared" si="1"/>
        <v>17186</v>
      </c>
      <c r="H57" s="155">
        <v>94</v>
      </c>
    </row>
    <row r="58" spans="1:8">
      <c r="A58" s="96">
        <v>48</v>
      </c>
      <c r="B58" s="69">
        <f t="shared" si="3"/>
        <v>23.7</v>
      </c>
      <c r="C58" s="65">
        <v>32</v>
      </c>
      <c r="D58" s="146">
        <v>23700</v>
      </c>
      <c r="E58" s="155">
        <v>13790</v>
      </c>
      <c r="F58" s="146">
        <f t="shared" si="2"/>
        <v>23428</v>
      </c>
      <c r="G58" s="183">
        <f t="shared" si="1"/>
        <v>17171</v>
      </c>
      <c r="H58" s="155">
        <v>94</v>
      </c>
    </row>
    <row r="59" spans="1:8">
      <c r="A59" s="126">
        <v>49</v>
      </c>
      <c r="B59" s="69">
        <f t="shared" si="3"/>
        <v>23.72</v>
      </c>
      <c r="C59" s="65">
        <v>32</v>
      </c>
      <c r="D59" s="146">
        <v>23700</v>
      </c>
      <c r="E59" s="155">
        <v>13790</v>
      </c>
      <c r="F59" s="146">
        <f t="shared" si="2"/>
        <v>23414</v>
      </c>
      <c r="G59" s="183">
        <f t="shared" si="1"/>
        <v>17161</v>
      </c>
      <c r="H59" s="155">
        <v>94</v>
      </c>
    </row>
    <row r="60" spans="1:8">
      <c r="A60" s="96">
        <v>50</v>
      </c>
      <c r="B60" s="69">
        <f t="shared" si="3"/>
        <v>23.75</v>
      </c>
      <c r="C60" s="65">
        <v>32</v>
      </c>
      <c r="D60" s="146">
        <v>23700</v>
      </c>
      <c r="E60" s="155">
        <v>13790</v>
      </c>
      <c r="F60" s="146">
        <f t="shared" si="2"/>
        <v>23394</v>
      </c>
      <c r="G60" s="183">
        <f t="shared" si="1"/>
        <v>17146</v>
      </c>
      <c r="H60" s="155">
        <v>94</v>
      </c>
    </row>
    <row r="61" spans="1:8">
      <c r="A61" s="96">
        <v>51</v>
      </c>
      <c r="B61" s="69">
        <f t="shared" si="3"/>
        <v>23.77</v>
      </c>
      <c r="C61" s="65">
        <v>32</v>
      </c>
      <c r="D61" s="146">
        <v>23700</v>
      </c>
      <c r="E61" s="155">
        <v>13790</v>
      </c>
      <c r="F61" s="146">
        <f t="shared" si="2"/>
        <v>23380</v>
      </c>
      <c r="G61" s="183">
        <f t="shared" si="1"/>
        <v>17136</v>
      </c>
      <c r="H61" s="155">
        <v>94</v>
      </c>
    </row>
    <row r="62" spans="1:8">
      <c r="A62" s="126">
        <v>52</v>
      </c>
      <c r="B62" s="69">
        <f t="shared" si="3"/>
        <v>23.8</v>
      </c>
      <c r="C62" s="65">
        <v>32</v>
      </c>
      <c r="D62" s="146">
        <v>23700</v>
      </c>
      <c r="E62" s="155">
        <v>13790</v>
      </c>
      <c r="F62" s="146">
        <f t="shared" si="2"/>
        <v>23359</v>
      </c>
      <c r="G62" s="183">
        <f t="shared" si="1"/>
        <v>17121</v>
      </c>
      <c r="H62" s="155">
        <v>94</v>
      </c>
    </row>
    <row r="63" spans="1:8">
      <c r="A63" s="96">
        <v>53</v>
      </c>
      <c r="B63" s="69">
        <f t="shared" si="3"/>
        <v>23.82</v>
      </c>
      <c r="C63" s="65">
        <v>32</v>
      </c>
      <c r="D63" s="146">
        <v>23700</v>
      </c>
      <c r="E63" s="155">
        <v>13790</v>
      </c>
      <c r="F63" s="146">
        <f t="shared" si="2"/>
        <v>23346</v>
      </c>
      <c r="G63" s="183">
        <f t="shared" si="1"/>
        <v>17111</v>
      </c>
      <c r="H63" s="155">
        <v>94</v>
      </c>
    </row>
    <row r="64" spans="1:8">
      <c r="A64" s="96">
        <v>54</v>
      </c>
      <c r="B64" s="69">
        <f t="shared" si="3"/>
        <v>23.84</v>
      </c>
      <c r="C64" s="65">
        <v>32</v>
      </c>
      <c r="D64" s="146">
        <v>23700</v>
      </c>
      <c r="E64" s="155">
        <v>13790</v>
      </c>
      <c r="F64" s="146">
        <f t="shared" si="2"/>
        <v>23332</v>
      </c>
      <c r="G64" s="183">
        <f t="shared" si="1"/>
        <v>17101</v>
      </c>
      <c r="H64" s="155">
        <v>94</v>
      </c>
    </row>
    <row r="65" spans="1:8">
      <c r="A65" s="126">
        <v>55</v>
      </c>
      <c r="B65" s="69">
        <f t="shared" si="3"/>
        <v>23.87</v>
      </c>
      <c r="C65" s="65">
        <v>32</v>
      </c>
      <c r="D65" s="146">
        <v>23700</v>
      </c>
      <c r="E65" s="155">
        <v>13790</v>
      </c>
      <c r="F65" s="146">
        <f t="shared" si="2"/>
        <v>23312</v>
      </c>
      <c r="G65" s="183">
        <f t="shared" si="1"/>
        <v>17086</v>
      </c>
      <c r="H65" s="155">
        <v>94</v>
      </c>
    </row>
    <row r="66" spans="1:8">
      <c r="A66" s="96">
        <v>56</v>
      </c>
      <c r="B66" s="69">
        <f t="shared" si="3"/>
        <v>23.89</v>
      </c>
      <c r="C66" s="65">
        <v>32</v>
      </c>
      <c r="D66" s="146">
        <v>23700</v>
      </c>
      <c r="E66" s="155">
        <v>13790</v>
      </c>
      <c r="F66" s="146">
        <f t="shared" si="2"/>
        <v>23298</v>
      </c>
      <c r="G66" s="183">
        <f t="shared" si="1"/>
        <v>17076</v>
      </c>
      <c r="H66" s="155">
        <v>94</v>
      </c>
    </row>
    <row r="67" spans="1:8">
      <c r="A67" s="96">
        <v>57</v>
      </c>
      <c r="B67" s="69">
        <f t="shared" si="3"/>
        <v>23.91</v>
      </c>
      <c r="C67" s="65">
        <v>32</v>
      </c>
      <c r="D67" s="146">
        <v>23700</v>
      </c>
      <c r="E67" s="155">
        <v>13790</v>
      </c>
      <c r="F67" s="146">
        <f t="shared" si="2"/>
        <v>23285</v>
      </c>
      <c r="G67" s="183">
        <f t="shared" si="1"/>
        <v>17066</v>
      </c>
      <c r="H67" s="155">
        <v>94</v>
      </c>
    </row>
    <row r="68" spans="1:8">
      <c r="A68" s="126">
        <v>58</v>
      </c>
      <c r="B68" s="69">
        <f t="shared" si="3"/>
        <v>23.93</v>
      </c>
      <c r="C68" s="65">
        <v>32</v>
      </c>
      <c r="D68" s="146">
        <v>23700</v>
      </c>
      <c r="E68" s="155">
        <v>13790</v>
      </c>
      <c r="F68" s="146">
        <f t="shared" si="2"/>
        <v>23271</v>
      </c>
      <c r="G68" s="183">
        <f t="shared" si="1"/>
        <v>17056</v>
      </c>
      <c r="H68" s="155">
        <v>94</v>
      </c>
    </row>
    <row r="69" spans="1:8">
      <c r="A69" s="96">
        <v>59</v>
      </c>
      <c r="B69" s="69">
        <f t="shared" si="3"/>
        <v>23.95</v>
      </c>
      <c r="C69" s="65">
        <v>32</v>
      </c>
      <c r="D69" s="146">
        <v>23700</v>
      </c>
      <c r="E69" s="155">
        <v>13790</v>
      </c>
      <c r="F69" s="146">
        <f t="shared" si="2"/>
        <v>23258</v>
      </c>
      <c r="G69" s="183">
        <f t="shared" si="1"/>
        <v>17046</v>
      </c>
      <c r="H69" s="155">
        <v>94</v>
      </c>
    </row>
    <row r="70" spans="1:8">
      <c r="A70" s="96">
        <v>60</v>
      </c>
      <c r="B70" s="69">
        <f t="shared" si="3"/>
        <v>23.98</v>
      </c>
      <c r="C70" s="65">
        <v>32</v>
      </c>
      <c r="D70" s="146">
        <v>23700</v>
      </c>
      <c r="E70" s="155">
        <v>13790</v>
      </c>
      <c r="F70" s="146">
        <f t="shared" si="2"/>
        <v>23238</v>
      </c>
      <c r="G70" s="183">
        <f t="shared" si="1"/>
        <v>17031</v>
      </c>
      <c r="H70" s="155">
        <v>94</v>
      </c>
    </row>
    <row r="71" spans="1:8">
      <c r="A71" s="126">
        <v>61</v>
      </c>
      <c r="B71" s="69">
        <f t="shared" si="3"/>
        <v>24</v>
      </c>
      <c r="C71" s="65">
        <v>32</v>
      </c>
      <c r="D71" s="146">
        <v>23700</v>
      </c>
      <c r="E71" s="155">
        <v>13790</v>
      </c>
      <c r="F71" s="146">
        <f t="shared" si="2"/>
        <v>23224</v>
      </c>
      <c r="G71" s="183">
        <f t="shared" si="1"/>
        <v>17021</v>
      </c>
      <c r="H71" s="155">
        <v>94</v>
      </c>
    </row>
    <row r="72" spans="1:8">
      <c r="A72" s="96">
        <v>62</v>
      </c>
      <c r="B72" s="69">
        <f t="shared" si="3"/>
        <v>24.02</v>
      </c>
      <c r="C72" s="65">
        <v>32</v>
      </c>
      <c r="D72" s="146">
        <v>23700</v>
      </c>
      <c r="E72" s="155">
        <v>13790</v>
      </c>
      <c r="F72" s="146">
        <f t="shared" si="2"/>
        <v>23211</v>
      </c>
      <c r="G72" s="183">
        <f t="shared" si="1"/>
        <v>17011</v>
      </c>
      <c r="H72" s="155">
        <v>94</v>
      </c>
    </row>
    <row r="73" spans="1:8">
      <c r="A73" s="96">
        <v>63</v>
      </c>
      <c r="B73" s="69">
        <f t="shared" si="3"/>
        <v>24.04</v>
      </c>
      <c r="C73" s="65">
        <v>32</v>
      </c>
      <c r="D73" s="146">
        <v>23700</v>
      </c>
      <c r="E73" s="155">
        <v>13790</v>
      </c>
      <c r="F73" s="146">
        <f t="shared" si="2"/>
        <v>23197</v>
      </c>
      <c r="G73" s="183">
        <f t="shared" si="1"/>
        <v>17002</v>
      </c>
      <c r="H73" s="155">
        <v>94</v>
      </c>
    </row>
    <row r="74" spans="1:8">
      <c r="A74" s="126">
        <v>64</v>
      </c>
      <c r="B74" s="69">
        <f t="shared" si="3"/>
        <v>24.06</v>
      </c>
      <c r="C74" s="65">
        <v>32</v>
      </c>
      <c r="D74" s="146">
        <v>23700</v>
      </c>
      <c r="E74" s="155">
        <v>13790</v>
      </c>
      <c r="F74" s="146">
        <f t="shared" si="2"/>
        <v>23184</v>
      </c>
      <c r="G74" s="183">
        <f t="shared" si="1"/>
        <v>16992</v>
      </c>
      <c r="H74" s="155">
        <v>94</v>
      </c>
    </row>
    <row r="75" spans="1:8">
      <c r="A75" s="96">
        <v>65</v>
      </c>
      <c r="B75" s="69">
        <f t="shared" ref="B75:B106" si="4">ROUND((1.1233*LN(A75)+17)*1.11,2)</f>
        <v>24.07</v>
      </c>
      <c r="C75" s="65">
        <v>32</v>
      </c>
      <c r="D75" s="146">
        <v>23700</v>
      </c>
      <c r="E75" s="155">
        <v>13790</v>
      </c>
      <c r="F75" s="146">
        <f t="shared" si="2"/>
        <v>23177</v>
      </c>
      <c r="G75" s="183">
        <f t="shared" ref="G75:G138" si="5">ROUND(12*(1/B75*D75+1/C75*E75),0)</f>
        <v>16987</v>
      </c>
      <c r="H75" s="155">
        <v>94</v>
      </c>
    </row>
    <row r="76" spans="1:8">
      <c r="A76" s="96">
        <v>66</v>
      </c>
      <c r="B76" s="69">
        <f t="shared" si="4"/>
        <v>24.09</v>
      </c>
      <c r="C76" s="65">
        <v>32</v>
      </c>
      <c r="D76" s="146">
        <v>23700</v>
      </c>
      <c r="E76" s="155">
        <v>13790</v>
      </c>
      <c r="F76" s="146">
        <f t="shared" ref="F76:F139" si="6">ROUND(12*1.3589*(1/B76*D76+1/C76*E76)+H76,0)</f>
        <v>23164</v>
      </c>
      <c r="G76" s="183">
        <f t="shared" si="5"/>
        <v>16977</v>
      </c>
      <c r="H76" s="155">
        <v>94</v>
      </c>
    </row>
    <row r="77" spans="1:8">
      <c r="A77" s="126">
        <v>67</v>
      </c>
      <c r="B77" s="69">
        <f t="shared" si="4"/>
        <v>24.11</v>
      </c>
      <c r="C77" s="65">
        <v>32</v>
      </c>
      <c r="D77" s="146">
        <v>23700</v>
      </c>
      <c r="E77" s="155">
        <v>13790</v>
      </c>
      <c r="F77" s="146">
        <f t="shared" si="6"/>
        <v>23151</v>
      </c>
      <c r="G77" s="183">
        <f t="shared" si="5"/>
        <v>16967</v>
      </c>
      <c r="H77" s="155">
        <v>94</v>
      </c>
    </row>
    <row r="78" spans="1:8">
      <c r="A78" s="96">
        <v>68</v>
      </c>
      <c r="B78" s="69">
        <f t="shared" si="4"/>
        <v>24.13</v>
      </c>
      <c r="C78" s="65">
        <v>32</v>
      </c>
      <c r="D78" s="146">
        <v>23700</v>
      </c>
      <c r="E78" s="155">
        <v>13790</v>
      </c>
      <c r="F78" s="146">
        <f t="shared" si="6"/>
        <v>23137</v>
      </c>
      <c r="G78" s="183">
        <f t="shared" si="5"/>
        <v>16957</v>
      </c>
      <c r="H78" s="155">
        <v>94</v>
      </c>
    </row>
    <row r="79" spans="1:8">
      <c r="A79" s="96">
        <v>69</v>
      </c>
      <c r="B79" s="69">
        <f t="shared" si="4"/>
        <v>24.15</v>
      </c>
      <c r="C79" s="65">
        <v>32</v>
      </c>
      <c r="D79" s="146">
        <v>23700</v>
      </c>
      <c r="E79" s="155">
        <v>13790</v>
      </c>
      <c r="F79" s="146">
        <f t="shared" si="6"/>
        <v>23124</v>
      </c>
      <c r="G79" s="183">
        <f t="shared" si="5"/>
        <v>16948</v>
      </c>
      <c r="H79" s="155">
        <v>94</v>
      </c>
    </row>
    <row r="80" spans="1:8">
      <c r="A80" s="126">
        <v>70</v>
      </c>
      <c r="B80" s="69">
        <f t="shared" si="4"/>
        <v>24.17</v>
      </c>
      <c r="C80" s="65">
        <v>32</v>
      </c>
      <c r="D80" s="146">
        <v>23700</v>
      </c>
      <c r="E80" s="155">
        <v>13790</v>
      </c>
      <c r="F80" s="146">
        <f t="shared" si="6"/>
        <v>23111</v>
      </c>
      <c r="G80" s="183">
        <f t="shared" si="5"/>
        <v>16938</v>
      </c>
      <c r="H80" s="155">
        <v>94</v>
      </c>
    </row>
    <row r="81" spans="1:8">
      <c r="A81" s="96">
        <v>71</v>
      </c>
      <c r="B81" s="69">
        <f t="shared" si="4"/>
        <v>24.18</v>
      </c>
      <c r="C81" s="65">
        <v>32</v>
      </c>
      <c r="D81" s="146">
        <v>23700</v>
      </c>
      <c r="E81" s="155">
        <v>13790</v>
      </c>
      <c r="F81" s="146">
        <f t="shared" si="6"/>
        <v>23104</v>
      </c>
      <c r="G81" s="183">
        <f t="shared" si="5"/>
        <v>16933</v>
      </c>
      <c r="H81" s="155">
        <v>94</v>
      </c>
    </row>
    <row r="82" spans="1:8">
      <c r="A82" s="96">
        <v>72</v>
      </c>
      <c r="B82" s="69">
        <f t="shared" si="4"/>
        <v>24.2</v>
      </c>
      <c r="C82" s="65">
        <v>32</v>
      </c>
      <c r="D82" s="146">
        <v>23700</v>
      </c>
      <c r="E82" s="155">
        <v>13790</v>
      </c>
      <c r="F82" s="146">
        <f t="shared" si="6"/>
        <v>23091</v>
      </c>
      <c r="G82" s="183">
        <f t="shared" si="5"/>
        <v>16923</v>
      </c>
      <c r="H82" s="155">
        <v>94</v>
      </c>
    </row>
    <row r="83" spans="1:8">
      <c r="A83" s="126">
        <v>73</v>
      </c>
      <c r="B83" s="69">
        <f t="shared" si="4"/>
        <v>24.22</v>
      </c>
      <c r="C83" s="65">
        <v>32</v>
      </c>
      <c r="D83" s="146">
        <v>23700</v>
      </c>
      <c r="E83" s="155">
        <v>13790</v>
      </c>
      <c r="F83" s="146">
        <f t="shared" si="6"/>
        <v>23078</v>
      </c>
      <c r="G83" s="183">
        <f t="shared" si="5"/>
        <v>16914</v>
      </c>
      <c r="H83" s="155">
        <v>94</v>
      </c>
    </row>
    <row r="84" spans="1:8">
      <c r="A84" s="96">
        <v>74</v>
      </c>
      <c r="B84" s="69">
        <f t="shared" si="4"/>
        <v>24.24</v>
      </c>
      <c r="C84" s="65">
        <v>32</v>
      </c>
      <c r="D84" s="146">
        <v>23700</v>
      </c>
      <c r="E84" s="155">
        <v>13790</v>
      </c>
      <c r="F84" s="146">
        <f t="shared" si="6"/>
        <v>23065</v>
      </c>
      <c r="G84" s="183">
        <f t="shared" si="5"/>
        <v>16904</v>
      </c>
      <c r="H84" s="155">
        <v>94</v>
      </c>
    </row>
    <row r="85" spans="1:8">
      <c r="A85" s="96">
        <v>75</v>
      </c>
      <c r="B85" s="69">
        <f t="shared" si="4"/>
        <v>24.25</v>
      </c>
      <c r="C85" s="65">
        <v>32</v>
      </c>
      <c r="D85" s="146">
        <v>23700</v>
      </c>
      <c r="E85" s="155">
        <v>13790</v>
      </c>
      <c r="F85" s="146">
        <f t="shared" si="6"/>
        <v>23058</v>
      </c>
      <c r="G85" s="183">
        <f t="shared" si="5"/>
        <v>16899</v>
      </c>
      <c r="H85" s="155">
        <v>94</v>
      </c>
    </row>
    <row r="86" spans="1:8">
      <c r="A86" s="126">
        <v>76</v>
      </c>
      <c r="B86" s="69">
        <f t="shared" si="4"/>
        <v>24.27</v>
      </c>
      <c r="C86" s="65">
        <v>32</v>
      </c>
      <c r="D86" s="146">
        <v>23700</v>
      </c>
      <c r="E86" s="155">
        <v>13790</v>
      </c>
      <c r="F86" s="146">
        <f t="shared" si="6"/>
        <v>23045</v>
      </c>
      <c r="G86" s="183">
        <f t="shared" si="5"/>
        <v>16889</v>
      </c>
      <c r="H86" s="155">
        <v>94</v>
      </c>
    </row>
    <row r="87" spans="1:8">
      <c r="A87" s="96">
        <v>77</v>
      </c>
      <c r="B87" s="69">
        <f t="shared" si="4"/>
        <v>24.29</v>
      </c>
      <c r="C87" s="65">
        <v>32</v>
      </c>
      <c r="D87" s="146">
        <v>23700</v>
      </c>
      <c r="E87" s="155">
        <v>13790</v>
      </c>
      <c r="F87" s="146">
        <f t="shared" si="6"/>
        <v>23032</v>
      </c>
      <c r="G87" s="183">
        <f t="shared" si="5"/>
        <v>16880</v>
      </c>
      <c r="H87" s="155">
        <v>94</v>
      </c>
    </row>
    <row r="88" spans="1:8">
      <c r="A88" s="96">
        <v>78</v>
      </c>
      <c r="B88" s="69">
        <f t="shared" si="4"/>
        <v>24.3</v>
      </c>
      <c r="C88" s="65">
        <v>32</v>
      </c>
      <c r="D88" s="146">
        <v>23700</v>
      </c>
      <c r="E88" s="155">
        <v>13790</v>
      </c>
      <c r="F88" s="146">
        <f t="shared" si="6"/>
        <v>23025</v>
      </c>
      <c r="G88" s="183">
        <f t="shared" si="5"/>
        <v>16875</v>
      </c>
      <c r="H88" s="155">
        <v>94</v>
      </c>
    </row>
    <row r="89" spans="1:8">
      <c r="A89" s="126">
        <v>79</v>
      </c>
      <c r="B89" s="69">
        <f t="shared" si="4"/>
        <v>24.32</v>
      </c>
      <c r="C89" s="65">
        <v>32</v>
      </c>
      <c r="D89" s="146">
        <v>23700</v>
      </c>
      <c r="E89" s="155">
        <v>13790</v>
      </c>
      <c r="F89" s="146">
        <f t="shared" si="6"/>
        <v>23012</v>
      </c>
      <c r="G89" s="183">
        <f t="shared" si="5"/>
        <v>16865</v>
      </c>
      <c r="H89" s="155">
        <v>94</v>
      </c>
    </row>
    <row r="90" spans="1:8">
      <c r="A90" s="96">
        <v>80</v>
      </c>
      <c r="B90" s="69">
        <f t="shared" si="4"/>
        <v>24.33</v>
      </c>
      <c r="C90" s="65">
        <v>32</v>
      </c>
      <c r="D90" s="146">
        <v>23700</v>
      </c>
      <c r="E90" s="155">
        <v>13790</v>
      </c>
      <c r="F90" s="146">
        <f t="shared" si="6"/>
        <v>23006</v>
      </c>
      <c r="G90" s="183">
        <f t="shared" si="5"/>
        <v>16861</v>
      </c>
      <c r="H90" s="155">
        <v>94</v>
      </c>
    </row>
    <row r="91" spans="1:8">
      <c r="A91" s="96">
        <v>81</v>
      </c>
      <c r="B91" s="69">
        <f t="shared" si="4"/>
        <v>24.35</v>
      </c>
      <c r="C91" s="65">
        <v>32</v>
      </c>
      <c r="D91" s="146">
        <v>23700</v>
      </c>
      <c r="E91" s="155">
        <v>13790</v>
      </c>
      <c r="F91" s="146">
        <f t="shared" si="6"/>
        <v>22993</v>
      </c>
      <c r="G91" s="183">
        <f t="shared" si="5"/>
        <v>16851</v>
      </c>
      <c r="H91" s="155">
        <v>94</v>
      </c>
    </row>
    <row r="92" spans="1:8">
      <c r="A92" s="126">
        <v>82</v>
      </c>
      <c r="B92" s="69">
        <f t="shared" si="4"/>
        <v>24.36</v>
      </c>
      <c r="C92" s="65">
        <v>32</v>
      </c>
      <c r="D92" s="146">
        <v>23700</v>
      </c>
      <c r="E92" s="155">
        <v>13790</v>
      </c>
      <c r="F92" s="146">
        <f t="shared" si="6"/>
        <v>22986</v>
      </c>
      <c r="G92" s="183">
        <f t="shared" si="5"/>
        <v>16846</v>
      </c>
      <c r="H92" s="155">
        <v>94</v>
      </c>
    </row>
    <row r="93" spans="1:8">
      <c r="A93" s="96">
        <v>83</v>
      </c>
      <c r="B93" s="69">
        <f t="shared" si="4"/>
        <v>24.38</v>
      </c>
      <c r="C93" s="65">
        <v>32</v>
      </c>
      <c r="D93" s="146">
        <v>23700</v>
      </c>
      <c r="E93" s="155">
        <v>13790</v>
      </c>
      <c r="F93" s="146">
        <f t="shared" si="6"/>
        <v>22973</v>
      </c>
      <c r="G93" s="183">
        <f t="shared" si="5"/>
        <v>16837</v>
      </c>
      <c r="H93" s="155">
        <v>94</v>
      </c>
    </row>
    <row r="94" spans="1:8">
      <c r="A94" s="96">
        <v>84</v>
      </c>
      <c r="B94" s="69">
        <f t="shared" si="4"/>
        <v>24.39</v>
      </c>
      <c r="C94" s="65">
        <v>32</v>
      </c>
      <c r="D94" s="146">
        <v>23700</v>
      </c>
      <c r="E94" s="155">
        <v>13790</v>
      </c>
      <c r="F94" s="146">
        <f t="shared" si="6"/>
        <v>22967</v>
      </c>
      <c r="G94" s="183">
        <f t="shared" si="5"/>
        <v>16832</v>
      </c>
      <c r="H94" s="155">
        <v>94</v>
      </c>
    </row>
    <row r="95" spans="1:8">
      <c r="A95" s="126">
        <v>85</v>
      </c>
      <c r="B95" s="69">
        <f t="shared" si="4"/>
        <v>24.41</v>
      </c>
      <c r="C95" s="65">
        <v>32</v>
      </c>
      <c r="D95" s="146">
        <v>23700</v>
      </c>
      <c r="E95" s="155">
        <v>13790</v>
      </c>
      <c r="F95" s="146">
        <f t="shared" si="6"/>
        <v>22954</v>
      </c>
      <c r="G95" s="183">
        <f t="shared" si="5"/>
        <v>16822</v>
      </c>
      <c r="H95" s="155">
        <v>94</v>
      </c>
    </row>
    <row r="96" spans="1:8">
      <c r="A96" s="96">
        <v>86</v>
      </c>
      <c r="B96" s="69">
        <f t="shared" si="4"/>
        <v>24.42</v>
      </c>
      <c r="C96" s="65">
        <v>32</v>
      </c>
      <c r="D96" s="146">
        <v>23700</v>
      </c>
      <c r="E96" s="155">
        <v>13790</v>
      </c>
      <c r="F96" s="146">
        <f t="shared" si="6"/>
        <v>22947</v>
      </c>
      <c r="G96" s="183">
        <f t="shared" si="5"/>
        <v>16817</v>
      </c>
      <c r="H96" s="155">
        <v>94</v>
      </c>
    </row>
    <row r="97" spans="1:8">
      <c r="A97" s="96">
        <v>87</v>
      </c>
      <c r="B97" s="69">
        <f t="shared" si="4"/>
        <v>24.44</v>
      </c>
      <c r="C97" s="65">
        <v>32</v>
      </c>
      <c r="D97" s="146">
        <v>23700</v>
      </c>
      <c r="E97" s="155">
        <v>13790</v>
      </c>
      <c r="F97" s="146">
        <f t="shared" si="6"/>
        <v>22934</v>
      </c>
      <c r="G97" s="183">
        <f t="shared" si="5"/>
        <v>16808</v>
      </c>
      <c r="H97" s="155">
        <v>94</v>
      </c>
    </row>
    <row r="98" spans="1:8">
      <c r="A98" s="126">
        <v>88</v>
      </c>
      <c r="B98" s="69">
        <f t="shared" si="4"/>
        <v>24.45</v>
      </c>
      <c r="C98" s="65">
        <v>32</v>
      </c>
      <c r="D98" s="146">
        <v>23700</v>
      </c>
      <c r="E98" s="155">
        <v>13790</v>
      </c>
      <c r="F98" s="146">
        <f t="shared" si="6"/>
        <v>22928</v>
      </c>
      <c r="G98" s="183">
        <f t="shared" si="5"/>
        <v>16803</v>
      </c>
      <c r="H98" s="155">
        <v>94</v>
      </c>
    </row>
    <row r="99" spans="1:8">
      <c r="A99" s="96">
        <v>89</v>
      </c>
      <c r="B99" s="69">
        <f t="shared" si="4"/>
        <v>24.47</v>
      </c>
      <c r="C99" s="65">
        <v>32</v>
      </c>
      <c r="D99" s="146">
        <v>23700</v>
      </c>
      <c r="E99" s="155">
        <v>13790</v>
      </c>
      <c r="F99" s="146">
        <f t="shared" si="6"/>
        <v>22915</v>
      </c>
      <c r="G99" s="183">
        <f t="shared" si="5"/>
        <v>16794</v>
      </c>
      <c r="H99" s="155">
        <v>94</v>
      </c>
    </row>
    <row r="100" spans="1:8">
      <c r="A100" s="96">
        <v>90</v>
      </c>
      <c r="B100" s="69">
        <f t="shared" si="4"/>
        <v>24.48</v>
      </c>
      <c r="C100" s="65">
        <v>32</v>
      </c>
      <c r="D100" s="146">
        <v>23700</v>
      </c>
      <c r="E100" s="155">
        <v>13790</v>
      </c>
      <c r="F100" s="146">
        <f t="shared" si="6"/>
        <v>22908</v>
      </c>
      <c r="G100" s="183">
        <f t="shared" si="5"/>
        <v>16789</v>
      </c>
      <c r="H100" s="155">
        <v>94</v>
      </c>
    </row>
    <row r="101" spans="1:8">
      <c r="A101" s="126">
        <v>91</v>
      </c>
      <c r="B101" s="69">
        <f t="shared" si="4"/>
        <v>24.49</v>
      </c>
      <c r="C101" s="65">
        <v>32</v>
      </c>
      <c r="D101" s="146">
        <v>23700</v>
      </c>
      <c r="E101" s="155">
        <v>13790</v>
      </c>
      <c r="F101" s="146">
        <f t="shared" si="6"/>
        <v>22902</v>
      </c>
      <c r="G101" s="183">
        <f t="shared" si="5"/>
        <v>16784</v>
      </c>
      <c r="H101" s="155">
        <v>94</v>
      </c>
    </row>
    <row r="102" spans="1:8">
      <c r="A102" s="96">
        <v>92</v>
      </c>
      <c r="B102" s="69">
        <f t="shared" si="4"/>
        <v>24.51</v>
      </c>
      <c r="C102" s="65">
        <v>32</v>
      </c>
      <c r="D102" s="146">
        <v>23700</v>
      </c>
      <c r="E102" s="155">
        <v>13790</v>
      </c>
      <c r="F102" s="146">
        <f t="shared" si="6"/>
        <v>22889</v>
      </c>
      <c r="G102" s="183">
        <f t="shared" si="5"/>
        <v>16775</v>
      </c>
      <c r="H102" s="155">
        <v>94</v>
      </c>
    </row>
    <row r="103" spans="1:8">
      <c r="A103" s="96">
        <v>93</v>
      </c>
      <c r="B103" s="69">
        <f t="shared" si="4"/>
        <v>24.52</v>
      </c>
      <c r="C103" s="65">
        <v>32</v>
      </c>
      <c r="D103" s="146">
        <v>23700</v>
      </c>
      <c r="E103" s="155">
        <v>13790</v>
      </c>
      <c r="F103" s="146">
        <f t="shared" si="6"/>
        <v>22883</v>
      </c>
      <c r="G103" s="183">
        <f t="shared" si="5"/>
        <v>16770</v>
      </c>
      <c r="H103" s="155">
        <v>94</v>
      </c>
    </row>
    <row r="104" spans="1:8">
      <c r="A104" s="126">
        <v>94</v>
      </c>
      <c r="B104" s="69">
        <f t="shared" si="4"/>
        <v>24.53</v>
      </c>
      <c r="C104" s="65">
        <v>32</v>
      </c>
      <c r="D104" s="146">
        <v>23700</v>
      </c>
      <c r="E104" s="155">
        <v>13790</v>
      </c>
      <c r="F104" s="146">
        <f t="shared" si="6"/>
        <v>22876</v>
      </c>
      <c r="G104" s="183">
        <f t="shared" si="5"/>
        <v>16765</v>
      </c>
      <c r="H104" s="155">
        <v>94</v>
      </c>
    </row>
    <row r="105" spans="1:8">
      <c r="A105" s="96">
        <v>95</v>
      </c>
      <c r="B105" s="69">
        <f t="shared" si="4"/>
        <v>24.55</v>
      </c>
      <c r="C105" s="65">
        <v>32</v>
      </c>
      <c r="D105" s="146">
        <v>23700</v>
      </c>
      <c r="E105" s="155">
        <v>13790</v>
      </c>
      <c r="F105" s="146">
        <f t="shared" si="6"/>
        <v>22863</v>
      </c>
      <c r="G105" s="183">
        <f t="shared" si="5"/>
        <v>16756</v>
      </c>
      <c r="H105" s="155">
        <v>94</v>
      </c>
    </row>
    <row r="106" spans="1:8">
      <c r="A106" s="96">
        <v>96</v>
      </c>
      <c r="B106" s="69">
        <f t="shared" si="4"/>
        <v>24.56</v>
      </c>
      <c r="C106" s="65">
        <v>32</v>
      </c>
      <c r="D106" s="146">
        <v>23700</v>
      </c>
      <c r="E106" s="155">
        <v>13790</v>
      </c>
      <c r="F106" s="146">
        <f t="shared" si="6"/>
        <v>22857</v>
      </c>
      <c r="G106" s="183">
        <f t="shared" si="5"/>
        <v>16751</v>
      </c>
      <c r="H106" s="155">
        <v>94</v>
      </c>
    </row>
    <row r="107" spans="1:8">
      <c r="A107" s="126">
        <v>97</v>
      </c>
      <c r="B107" s="69">
        <f t="shared" ref="B107:B138" si="7">ROUND((1.1233*LN(A107)+17)*1.11,2)</f>
        <v>24.57</v>
      </c>
      <c r="C107" s="65">
        <v>32</v>
      </c>
      <c r="D107" s="146">
        <v>23700</v>
      </c>
      <c r="E107" s="155">
        <v>13790</v>
      </c>
      <c r="F107" s="146">
        <f t="shared" si="6"/>
        <v>22851</v>
      </c>
      <c r="G107" s="183">
        <f t="shared" si="5"/>
        <v>16746</v>
      </c>
      <c r="H107" s="155">
        <v>94</v>
      </c>
    </row>
    <row r="108" spans="1:8">
      <c r="A108" s="96">
        <v>98</v>
      </c>
      <c r="B108" s="69">
        <f t="shared" si="7"/>
        <v>24.59</v>
      </c>
      <c r="C108" s="65">
        <v>32</v>
      </c>
      <c r="D108" s="146">
        <v>23700</v>
      </c>
      <c r="E108" s="155">
        <v>13790</v>
      </c>
      <c r="F108" s="146">
        <f t="shared" si="6"/>
        <v>22838</v>
      </c>
      <c r="G108" s="183">
        <f t="shared" si="5"/>
        <v>16737</v>
      </c>
      <c r="H108" s="155">
        <v>94</v>
      </c>
    </row>
    <row r="109" spans="1:8">
      <c r="A109" s="96">
        <v>99</v>
      </c>
      <c r="B109" s="69">
        <f t="shared" si="7"/>
        <v>24.6</v>
      </c>
      <c r="C109" s="65">
        <v>32</v>
      </c>
      <c r="D109" s="146">
        <v>23700</v>
      </c>
      <c r="E109" s="155">
        <v>13790</v>
      </c>
      <c r="F109" s="146">
        <f t="shared" si="6"/>
        <v>22831</v>
      </c>
      <c r="G109" s="183">
        <f t="shared" si="5"/>
        <v>16732</v>
      </c>
      <c r="H109" s="155">
        <v>94</v>
      </c>
    </row>
    <row r="110" spans="1:8">
      <c r="A110" s="126">
        <v>100</v>
      </c>
      <c r="B110" s="69">
        <f t="shared" si="7"/>
        <v>24.61</v>
      </c>
      <c r="C110" s="65">
        <v>32</v>
      </c>
      <c r="D110" s="146">
        <v>23700</v>
      </c>
      <c r="E110" s="155">
        <v>13790</v>
      </c>
      <c r="F110" s="146">
        <f t="shared" si="6"/>
        <v>22825</v>
      </c>
      <c r="G110" s="183">
        <f t="shared" si="5"/>
        <v>16728</v>
      </c>
      <c r="H110" s="155">
        <v>94</v>
      </c>
    </row>
    <row r="111" spans="1:8">
      <c r="A111" s="96">
        <v>101</v>
      </c>
      <c r="B111" s="69">
        <f t="shared" si="7"/>
        <v>24.62</v>
      </c>
      <c r="C111" s="65">
        <v>32</v>
      </c>
      <c r="D111" s="146">
        <v>23700</v>
      </c>
      <c r="E111" s="155">
        <v>13790</v>
      </c>
      <c r="F111" s="146">
        <f t="shared" si="6"/>
        <v>22819</v>
      </c>
      <c r="G111" s="183">
        <f t="shared" si="5"/>
        <v>16723</v>
      </c>
      <c r="H111" s="155">
        <v>94</v>
      </c>
    </row>
    <row r="112" spans="1:8">
      <c r="A112" s="96">
        <v>102</v>
      </c>
      <c r="B112" s="69">
        <f t="shared" si="7"/>
        <v>24.64</v>
      </c>
      <c r="C112" s="65">
        <v>32</v>
      </c>
      <c r="D112" s="146">
        <v>23700</v>
      </c>
      <c r="E112" s="155">
        <v>13790</v>
      </c>
      <c r="F112" s="146">
        <f t="shared" si="6"/>
        <v>22806</v>
      </c>
      <c r="G112" s="183">
        <f t="shared" si="5"/>
        <v>16713</v>
      </c>
      <c r="H112" s="155">
        <v>94</v>
      </c>
    </row>
    <row r="113" spans="1:8">
      <c r="A113" s="126">
        <v>103</v>
      </c>
      <c r="B113" s="69">
        <f t="shared" si="7"/>
        <v>24.65</v>
      </c>
      <c r="C113" s="65">
        <v>32</v>
      </c>
      <c r="D113" s="146">
        <v>23700</v>
      </c>
      <c r="E113" s="155">
        <v>13790</v>
      </c>
      <c r="F113" s="146">
        <f t="shared" si="6"/>
        <v>22800</v>
      </c>
      <c r="G113" s="183">
        <f t="shared" si="5"/>
        <v>16709</v>
      </c>
      <c r="H113" s="155">
        <v>94</v>
      </c>
    </row>
    <row r="114" spans="1:8">
      <c r="A114" s="96">
        <v>104</v>
      </c>
      <c r="B114" s="69">
        <f t="shared" si="7"/>
        <v>24.66</v>
      </c>
      <c r="C114" s="65">
        <v>32</v>
      </c>
      <c r="D114" s="146">
        <v>23700</v>
      </c>
      <c r="E114" s="155">
        <v>13790</v>
      </c>
      <c r="F114" s="146">
        <f t="shared" si="6"/>
        <v>22793</v>
      </c>
      <c r="G114" s="183">
        <f t="shared" si="5"/>
        <v>16704</v>
      </c>
      <c r="H114" s="155">
        <v>94</v>
      </c>
    </row>
    <row r="115" spans="1:8">
      <c r="A115" s="96">
        <v>105</v>
      </c>
      <c r="B115" s="69">
        <f t="shared" si="7"/>
        <v>24.67</v>
      </c>
      <c r="C115" s="65">
        <v>32</v>
      </c>
      <c r="D115" s="146">
        <v>23700</v>
      </c>
      <c r="E115" s="155">
        <v>13790</v>
      </c>
      <c r="F115" s="146">
        <f t="shared" si="6"/>
        <v>22787</v>
      </c>
      <c r="G115" s="183">
        <f t="shared" si="5"/>
        <v>16699</v>
      </c>
      <c r="H115" s="155">
        <v>94</v>
      </c>
    </row>
    <row r="116" spans="1:8">
      <c r="A116" s="126">
        <v>106</v>
      </c>
      <c r="B116" s="69">
        <f t="shared" si="7"/>
        <v>24.68</v>
      </c>
      <c r="C116" s="65">
        <v>32</v>
      </c>
      <c r="D116" s="146">
        <v>23700</v>
      </c>
      <c r="E116" s="155">
        <v>13790</v>
      </c>
      <c r="F116" s="146">
        <f t="shared" si="6"/>
        <v>22780</v>
      </c>
      <c r="G116" s="183">
        <f t="shared" si="5"/>
        <v>16695</v>
      </c>
      <c r="H116" s="155">
        <v>94</v>
      </c>
    </row>
    <row r="117" spans="1:8">
      <c r="A117" s="96">
        <v>107</v>
      </c>
      <c r="B117" s="69">
        <f t="shared" si="7"/>
        <v>24.7</v>
      </c>
      <c r="C117" s="65">
        <v>32</v>
      </c>
      <c r="D117" s="146">
        <v>23700</v>
      </c>
      <c r="E117" s="155">
        <v>13790</v>
      </c>
      <c r="F117" s="146">
        <f t="shared" si="6"/>
        <v>22768</v>
      </c>
      <c r="G117" s="183">
        <f t="shared" si="5"/>
        <v>16685</v>
      </c>
      <c r="H117" s="155">
        <v>94</v>
      </c>
    </row>
    <row r="118" spans="1:8">
      <c r="A118" s="96">
        <v>108</v>
      </c>
      <c r="B118" s="69">
        <f t="shared" si="7"/>
        <v>24.71</v>
      </c>
      <c r="C118" s="65">
        <v>32</v>
      </c>
      <c r="D118" s="146">
        <v>23700</v>
      </c>
      <c r="E118" s="155">
        <v>13790</v>
      </c>
      <c r="F118" s="146">
        <f t="shared" si="6"/>
        <v>22761</v>
      </c>
      <c r="G118" s="183">
        <f t="shared" si="5"/>
        <v>16681</v>
      </c>
      <c r="H118" s="155">
        <v>94</v>
      </c>
    </row>
    <row r="119" spans="1:8">
      <c r="A119" s="126">
        <v>109</v>
      </c>
      <c r="B119" s="69">
        <f t="shared" si="7"/>
        <v>24.72</v>
      </c>
      <c r="C119" s="65">
        <v>32</v>
      </c>
      <c r="D119" s="146">
        <v>23700</v>
      </c>
      <c r="E119" s="155">
        <v>13790</v>
      </c>
      <c r="F119" s="146">
        <f t="shared" si="6"/>
        <v>22755</v>
      </c>
      <c r="G119" s="183">
        <f t="shared" si="5"/>
        <v>16676</v>
      </c>
      <c r="H119" s="155">
        <v>94</v>
      </c>
    </row>
    <row r="120" spans="1:8">
      <c r="A120" s="96">
        <v>110</v>
      </c>
      <c r="B120" s="69">
        <f t="shared" si="7"/>
        <v>24.73</v>
      </c>
      <c r="C120" s="65">
        <v>32</v>
      </c>
      <c r="D120" s="146">
        <v>23700</v>
      </c>
      <c r="E120" s="155">
        <v>13790</v>
      </c>
      <c r="F120" s="146">
        <f t="shared" si="6"/>
        <v>22749</v>
      </c>
      <c r="G120" s="183">
        <f t="shared" si="5"/>
        <v>16671</v>
      </c>
      <c r="H120" s="155">
        <v>94</v>
      </c>
    </row>
    <row r="121" spans="1:8">
      <c r="A121" s="96">
        <v>111</v>
      </c>
      <c r="B121" s="69">
        <f t="shared" si="7"/>
        <v>24.74</v>
      </c>
      <c r="C121" s="65">
        <v>32</v>
      </c>
      <c r="D121" s="146">
        <v>23700</v>
      </c>
      <c r="E121" s="155">
        <v>13790</v>
      </c>
      <c r="F121" s="146">
        <f t="shared" si="6"/>
        <v>22743</v>
      </c>
      <c r="G121" s="183">
        <f t="shared" si="5"/>
        <v>16667</v>
      </c>
      <c r="H121" s="155">
        <v>94</v>
      </c>
    </row>
    <row r="122" spans="1:8">
      <c r="A122" s="126">
        <v>112</v>
      </c>
      <c r="B122" s="69">
        <f t="shared" si="7"/>
        <v>24.75</v>
      </c>
      <c r="C122" s="65">
        <v>32</v>
      </c>
      <c r="D122" s="146">
        <v>23700</v>
      </c>
      <c r="E122" s="155">
        <v>13790</v>
      </c>
      <c r="F122" s="146">
        <f t="shared" si="6"/>
        <v>22736</v>
      </c>
      <c r="G122" s="183">
        <f t="shared" si="5"/>
        <v>16662</v>
      </c>
      <c r="H122" s="155">
        <v>94</v>
      </c>
    </row>
    <row r="123" spans="1:8">
      <c r="A123" s="96">
        <v>113</v>
      </c>
      <c r="B123" s="69">
        <f t="shared" si="7"/>
        <v>24.76</v>
      </c>
      <c r="C123" s="65">
        <v>32</v>
      </c>
      <c r="D123" s="146">
        <v>23700</v>
      </c>
      <c r="E123" s="155">
        <v>13790</v>
      </c>
      <c r="F123" s="146">
        <f t="shared" si="6"/>
        <v>22730</v>
      </c>
      <c r="G123" s="183">
        <f t="shared" si="5"/>
        <v>16658</v>
      </c>
      <c r="H123" s="155">
        <v>94</v>
      </c>
    </row>
    <row r="124" spans="1:8">
      <c r="A124" s="96">
        <v>114</v>
      </c>
      <c r="B124" s="69">
        <f t="shared" si="7"/>
        <v>24.78</v>
      </c>
      <c r="C124" s="65">
        <v>32</v>
      </c>
      <c r="D124" s="146">
        <v>23700</v>
      </c>
      <c r="E124" s="155">
        <v>13790</v>
      </c>
      <c r="F124" s="146">
        <f t="shared" si="6"/>
        <v>22717</v>
      </c>
      <c r="G124" s="183">
        <f t="shared" si="5"/>
        <v>16648</v>
      </c>
      <c r="H124" s="155">
        <v>94</v>
      </c>
    </row>
    <row r="125" spans="1:8">
      <c r="A125" s="126">
        <v>115</v>
      </c>
      <c r="B125" s="69">
        <f t="shared" si="7"/>
        <v>24.79</v>
      </c>
      <c r="C125" s="65">
        <v>32</v>
      </c>
      <c r="D125" s="146">
        <v>23700</v>
      </c>
      <c r="E125" s="155">
        <v>13790</v>
      </c>
      <c r="F125" s="146">
        <f t="shared" si="6"/>
        <v>22711</v>
      </c>
      <c r="G125" s="183">
        <f t="shared" si="5"/>
        <v>16644</v>
      </c>
      <c r="H125" s="155">
        <v>94</v>
      </c>
    </row>
    <row r="126" spans="1:8">
      <c r="A126" s="96">
        <v>116</v>
      </c>
      <c r="B126" s="69">
        <f t="shared" si="7"/>
        <v>24.8</v>
      </c>
      <c r="C126" s="65">
        <v>32</v>
      </c>
      <c r="D126" s="146">
        <v>23700</v>
      </c>
      <c r="E126" s="155">
        <v>13790</v>
      </c>
      <c r="F126" s="146">
        <f t="shared" si="6"/>
        <v>22705</v>
      </c>
      <c r="G126" s="183">
        <f t="shared" si="5"/>
        <v>16639</v>
      </c>
      <c r="H126" s="155">
        <v>94</v>
      </c>
    </row>
    <row r="127" spans="1:8">
      <c r="A127" s="96">
        <v>117</v>
      </c>
      <c r="B127" s="69">
        <f t="shared" si="7"/>
        <v>24.81</v>
      </c>
      <c r="C127" s="65">
        <v>32</v>
      </c>
      <c r="D127" s="146">
        <v>23700</v>
      </c>
      <c r="E127" s="155">
        <v>13790</v>
      </c>
      <c r="F127" s="146">
        <f t="shared" si="6"/>
        <v>22698</v>
      </c>
      <c r="G127" s="183">
        <f t="shared" si="5"/>
        <v>16634</v>
      </c>
      <c r="H127" s="155">
        <v>94</v>
      </c>
    </row>
    <row r="128" spans="1:8">
      <c r="A128" s="126">
        <v>118</v>
      </c>
      <c r="B128" s="69">
        <f t="shared" si="7"/>
        <v>24.82</v>
      </c>
      <c r="C128" s="65">
        <v>32</v>
      </c>
      <c r="D128" s="146">
        <v>23700</v>
      </c>
      <c r="E128" s="155">
        <v>13790</v>
      </c>
      <c r="F128" s="146">
        <f t="shared" si="6"/>
        <v>22692</v>
      </c>
      <c r="G128" s="183">
        <f t="shared" si="5"/>
        <v>16630</v>
      </c>
      <c r="H128" s="155">
        <v>94</v>
      </c>
    </row>
    <row r="129" spans="1:8">
      <c r="A129" s="96">
        <v>119</v>
      </c>
      <c r="B129" s="69">
        <f t="shared" si="7"/>
        <v>24.83</v>
      </c>
      <c r="C129" s="65">
        <v>32</v>
      </c>
      <c r="D129" s="146">
        <v>23700</v>
      </c>
      <c r="E129" s="155">
        <v>13790</v>
      </c>
      <c r="F129" s="146">
        <f t="shared" si="6"/>
        <v>22686</v>
      </c>
      <c r="G129" s="183">
        <f t="shared" si="5"/>
        <v>16625</v>
      </c>
      <c r="H129" s="155">
        <v>94</v>
      </c>
    </row>
    <row r="130" spans="1:8">
      <c r="A130" s="96">
        <v>120</v>
      </c>
      <c r="B130" s="69">
        <f t="shared" si="7"/>
        <v>24.84</v>
      </c>
      <c r="C130" s="65">
        <v>32</v>
      </c>
      <c r="D130" s="146">
        <v>23700</v>
      </c>
      <c r="E130" s="155">
        <v>13790</v>
      </c>
      <c r="F130" s="146">
        <f t="shared" si="6"/>
        <v>22680</v>
      </c>
      <c r="G130" s="183">
        <f t="shared" si="5"/>
        <v>16621</v>
      </c>
      <c r="H130" s="155">
        <v>94</v>
      </c>
    </row>
    <row r="131" spans="1:8">
      <c r="A131" s="126">
        <v>121</v>
      </c>
      <c r="B131" s="69">
        <f t="shared" si="7"/>
        <v>24.85</v>
      </c>
      <c r="C131" s="65">
        <v>32</v>
      </c>
      <c r="D131" s="146">
        <v>23700</v>
      </c>
      <c r="E131" s="155">
        <v>13790</v>
      </c>
      <c r="F131" s="146">
        <f t="shared" si="6"/>
        <v>22673</v>
      </c>
      <c r="G131" s="183">
        <f t="shared" si="5"/>
        <v>16616</v>
      </c>
      <c r="H131" s="155">
        <v>94</v>
      </c>
    </row>
    <row r="132" spans="1:8">
      <c r="A132" s="96">
        <v>122</v>
      </c>
      <c r="B132" s="69">
        <f t="shared" si="7"/>
        <v>24.86</v>
      </c>
      <c r="C132" s="65">
        <v>32</v>
      </c>
      <c r="D132" s="146">
        <v>23700</v>
      </c>
      <c r="E132" s="155">
        <v>13790</v>
      </c>
      <c r="F132" s="146">
        <f t="shared" si="6"/>
        <v>22667</v>
      </c>
      <c r="G132" s="183">
        <f t="shared" si="5"/>
        <v>16611</v>
      </c>
      <c r="H132" s="155">
        <v>94</v>
      </c>
    </row>
    <row r="133" spans="1:8">
      <c r="A133" s="96">
        <v>123</v>
      </c>
      <c r="B133" s="69">
        <f t="shared" si="7"/>
        <v>24.87</v>
      </c>
      <c r="C133" s="65">
        <v>32</v>
      </c>
      <c r="D133" s="146">
        <v>23700</v>
      </c>
      <c r="E133" s="155">
        <v>13790</v>
      </c>
      <c r="F133" s="146">
        <f t="shared" si="6"/>
        <v>22661</v>
      </c>
      <c r="G133" s="183">
        <f t="shared" si="5"/>
        <v>16607</v>
      </c>
      <c r="H133" s="155">
        <v>94</v>
      </c>
    </row>
    <row r="134" spans="1:8">
      <c r="A134" s="126">
        <v>124</v>
      </c>
      <c r="B134" s="69">
        <f t="shared" si="7"/>
        <v>24.88</v>
      </c>
      <c r="C134" s="65">
        <v>32</v>
      </c>
      <c r="D134" s="146">
        <v>23700</v>
      </c>
      <c r="E134" s="155">
        <v>13790</v>
      </c>
      <c r="F134" s="146">
        <f t="shared" si="6"/>
        <v>22655</v>
      </c>
      <c r="G134" s="183">
        <f t="shared" si="5"/>
        <v>16602</v>
      </c>
      <c r="H134" s="155">
        <v>94</v>
      </c>
    </row>
    <row r="135" spans="1:8">
      <c r="A135" s="96">
        <v>125</v>
      </c>
      <c r="B135" s="69">
        <f t="shared" si="7"/>
        <v>24.89</v>
      </c>
      <c r="C135" s="65">
        <v>32</v>
      </c>
      <c r="D135" s="146">
        <v>23700</v>
      </c>
      <c r="E135" s="155">
        <v>13790</v>
      </c>
      <c r="F135" s="146">
        <f t="shared" si="6"/>
        <v>22648</v>
      </c>
      <c r="G135" s="183">
        <f t="shared" si="5"/>
        <v>16598</v>
      </c>
      <c r="H135" s="155">
        <v>94</v>
      </c>
    </row>
    <row r="136" spans="1:8">
      <c r="A136" s="96">
        <v>126</v>
      </c>
      <c r="B136" s="69">
        <f t="shared" si="7"/>
        <v>24.9</v>
      </c>
      <c r="C136" s="65">
        <v>32</v>
      </c>
      <c r="D136" s="146">
        <v>23700</v>
      </c>
      <c r="E136" s="155">
        <v>13790</v>
      </c>
      <c r="F136" s="146">
        <f t="shared" si="6"/>
        <v>22642</v>
      </c>
      <c r="G136" s="183">
        <f t="shared" si="5"/>
        <v>16593</v>
      </c>
      <c r="H136" s="155">
        <v>94</v>
      </c>
    </row>
    <row r="137" spans="1:8">
      <c r="A137" s="126">
        <v>127</v>
      </c>
      <c r="B137" s="69">
        <f t="shared" si="7"/>
        <v>24.91</v>
      </c>
      <c r="C137" s="65">
        <v>32</v>
      </c>
      <c r="D137" s="146">
        <v>23700</v>
      </c>
      <c r="E137" s="155">
        <v>13790</v>
      </c>
      <c r="F137" s="146">
        <f t="shared" si="6"/>
        <v>22636</v>
      </c>
      <c r="G137" s="183">
        <f t="shared" si="5"/>
        <v>16588</v>
      </c>
      <c r="H137" s="155">
        <v>94</v>
      </c>
    </row>
    <row r="138" spans="1:8">
      <c r="A138" s="96">
        <v>128</v>
      </c>
      <c r="B138" s="69">
        <f t="shared" si="7"/>
        <v>24.92</v>
      </c>
      <c r="C138" s="65">
        <v>32</v>
      </c>
      <c r="D138" s="146">
        <v>23700</v>
      </c>
      <c r="E138" s="155">
        <v>13790</v>
      </c>
      <c r="F138" s="146">
        <f t="shared" si="6"/>
        <v>22630</v>
      </c>
      <c r="G138" s="183">
        <f t="shared" si="5"/>
        <v>16584</v>
      </c>
      <c r="H138" s="155">
        <v>94</v>
      </c>
    </row>
    <row r="139" spans="1:8">
      <c r="A139" s="96">
        <v>129</v>
      </c>
      <c r="B139" s="69">
        <f t="shared" ref="B139:B170" si="8">ROUND((1.1233*LN(A139)+17)*1.11,2)</f>
        <v>24.93</v>
      </c>
      <c r="C139" s="65">
        <v>32</v>
      </c>
      <c r="D139" s="146">
        <v>23700</v>
      </c>
      <c r="E139" s="155">
        <v>13790</v>
      </c>
      <c r="F139" s="146">
        <f t="shared" si="6"/>
        <v>22623</v>
      </c>
      <c r="G139" s="183">
        <f t="shared" ref="G139:G182" si="9">ROUND(12*(1/B139*D139+1/C139*E139),0)</f>
        <v>16579</v>
      </c>
      <c r="H139" s="155">
        <v>94</v>
      </c>
    </row>
    <row r="140" spans="1:8">
      <c r="A140" s="126">
        <v>130</v>
      </c>
      <c r="B140" s="69">
        <f t="shared" si="8"/>
        <v>24.94</v>
      </c>
      <c r="C140" s="65">
        <v>32</v>
      </c>
      <c r="D140" s="146">
        <v>23700</v>
      </c>
      <c r="E140" s="155">
        <v>13790</v>
      </c>
      <c r="F140" s="146">
        <f t="shared" ref="F140:F182" si="10">ROUND(12*1.3589*(1/B140*D140+1/C140*E140)+H140,0)</f>
        <v>22617</v>
      </c>
      <c r="G140" s="183">
        <f t="shared" si="9"/>
        <v>16575</v>
      </c>
      <c r="H140" s="155">
        <v>94</v>
      </c>
    </row>
    <row r="141" spans="1:8">
      <c r="A141" s="96">
        <v>131</v>
      </c>
      <c r="B141" s="69">
        <f t="shared" si="8"/>
        <v>24.95</v>
      </c>
      <c r="C141" s="65">
        <v>32</v>
      </c>
      <c r="D141" s="146">
        <v>23700</v>
      </c>
      <c r="E141" s="155">
        <v>13790</v>
      </c>
      <c r="F141" s="146">
        <f t="shared" si="10"/>
        <v>22611</v>
      </c>
      <c r="G141" s="183">
        <f t="shared" si="9"/>
        <v>16570</v>
      </c>
      <c r="H141" s="155">
        <v>94</v>
      </c>
    </row>
    <row r="142" spans="1:8">
      <c r="A142" s="96">
        <v>132</v>
      </c>
      <c r="B142" s="69">
        <f t="shared" si="8"/>
        <v>24.96</v>
      </c>
      <c r="C142" s="65">
        <v>32</v>
      </c>
      <c r="D142" s="146">
        <v>23700</v>
      </c>
      <c r="E142" s="155">
        <v>13790</v>
      </c>
      <c r="F142" s="146">
        <f t="shared" si="10"/>
        <v>22605</v>
      </c>
      <c r="G142" s="183">
        <f t="shared" si="9"/>
        <v>16565</v>
      </c>
      <c r="H142" s="155">
        <v>94</v>
      </c>
    </row>
    <row r="143" spans="1:8">
      <c r="A143" s="126">
        <v>133</v>
      </c>
      <c r="B143" s="69">
        <f t="shared" si="8"/>
        <v>24.97</v>
      </c>
      <c r="C143" s="65">
        <v>32</v>
      </c>
      <c r="D143" s="146">
        <v>23700</v>
      </c>
      <c r="E143" s="155">
        <v>13790</v>
      </c>
      <c r="F143" s="146">
        <f t="shared" si="10"/>
        <v>22599</v>
      </c>
      <c r="G143" s="183">
        <f t="shared" si="9"/>
        <v>16561</v>
      </c>
      <c r="H143" s="155">
        <v>94</v>
      </c>
    </row>
    <row r="144" spans="1:8">
      <c r="A144" s="96">
        <v>134</v>
      </c>
      <c r="B144" s="69">
        <f t="shared" si="8"/>
        <v>24.98</v>
      </c>
      <c r="C144" s="65">
        <v>32</v>
      </c>
      <c r="D144" s="146">
        <v>23700</v>
      </c>
      <c r="E144" s="155">
        <v>13790</v>
      </c>
      <c r="F144" s="146">
        <f t="shared" si="10"/>
        <v>22592</v>
      </c>
      <c r="G144" s="183">
        <f t="shared" si="9"/>
        <v>16556</v>
      </c>
      <c r="H144" s="155">
        <v>94</v>
      </c>
    </row>
    <row r="145" spans="1:8">
      <c r="A145" s="96">
        <v>135</v>
      </c>
      <c r="B145" s="69">
        <f t="shared" si="8"/>
        <v>24.99</v>
      </c>
      <c r="C145" s="65">
        <v>32</v>
      </c>
      <c r="D145" s="146">
        <v>23700</v>
      </c>
      <c r="E145" s="155">
        <v>13790</v>
      </c>
      <c r="F145" s="146">
        <f t="shared" si="10"/>
        <v>22586</v>
      </c>
      <c r="G145" s="183">
        <f t="shared" si="9"/>
        <v>16552</v>
      </c>
      <c r="H145" s="155">
        <v>94</v>
      </c>
    </row>
    <row r="146" spans="1:8">
      <c r="A146" s="126">
        <v>136</v>
      </c>
      <c r="B146" s="69">
        <f t="shared" si="8"/>
        <v>25</v>
      </c>
      <c r="C146" s="65">
        <v>32</v>
      </c>
      <c r="D146" s="146">
        <v>23700</v>
      </c>
      <c r="E146" s="155">
        <v>13790</v>
      </c>
      <c r="F146" s="146">
        <f t="shared" si="10"/>
        <v>22580</v>
      </c>
      <c r="G146" s="183">
        <f t="shared" si="9"/>
        <v>16547</v>
      </c>
      <c r="H146" s="155">
        <v>94</v>
      </c>
    </row>
    <row r="147" spans="1:8">
      <c r="A147" s="96">
        <v>137</v>
      </c>
      <c r="B147" s="69">
        <f t="shared" si="8"/>
        <v>25</v>
      </c>
      <c r="C147" s="65">
        <v>32</v>
      </c>
      <c r="D147" s="146">
        <v>23700</v>
      </c>
      <c r="E147" s="155">
        <v>13790</v>
      </c>
      <c r="F147" s="146">
        <f t="shared" si="10"/>
        <v>22580</v>
      </c>
      <c r="G147" s="183">
        <f t="shared" si="9"/>
        <v>16547</v>
      </c>
      <c r="H147" s="155">
        <v>94</v>
      </c>
    </row>
    <row r="148" spans="1:8">
      <c r="A148" s="96">
        <v>138</v>
      </c>
      <c r="B148" s="69">
        <f t="shared" si="8"/>
        <v>25.01</v>
      </c>
      <c r="C148" s="65">
        <v>32</v>
      </c>
      <c r="D148" s="146">
        <v>23700</v>
      </c>
      <c r="E148" s="155">
        <v>13790</v>
      </c>
      <c r="F148" s="146">
        <f t="shared" si="10"/>
        <v>22574</v>
      </c>
      <c r="G148" s="183">
        <f t="shared" si="9"/>
        <v>16543</v>
      </c>
      <c r="H148" s="155">
        <v>94</v>
      </c>
    </row>
    <row r="149" spans="1:8">
      <c r="A149" s="126">
        <v>139</v>
      </c>
      <c r="B149" s="69">
        <f t="shared" si="8"/>
        <v>25.02</v>
      </c>
      <c r="C149" s="65">
        <v>32</v>
      </c>
      <c r="D149" s="146">
        <v>23700</v>
      </c>
      <c r="E149" s="155">
        <v>13790</v>
      </c>
      <c r="F149" s="146">
        <f t="shared" si="10"/>
        <v>22568</v>
      </c>
      <c r="G149" s="183">
        <f t="shared" si="9"/>
        <v>16538</v>
      </c>
      <c r="H149" s="155">
        <v>94</v>
      </c>
    </row>
    <row r="150" spans="1:8">
      <c r="A150" s="96">
        <v>140</v>
      </c>
      <c r="B150" s="69">
        <f t="shared" si="8"/>
        <v>25.03</v>
      </c>
      <c r="C150" s="65">
        <v>32</v>
      </c>
      <c r="D150" s="146">
        <v>23700</v>
      </c>
      <c r="E150" s="155">
        <v>13790</v>
      </c>
      <c r="F150" s="146">
        <f t="shared" si="10"/>
        <v>22562</v>
      </c>
      <c r="G150" s="183">
        <f t="shared" si="9"/>
        <v>16534</v>
      </c>
      <c r="H150" s="155">
        <v>94</v>
      </c>
    </row>
    <row r="151" spans="1:8">
      <c r="A151" s="96">
        <v>141</v>
      </c>
      <c r="B151" s="69">
        <f t="shared" si="8"/>
        <v>25.04</v>
      </c>
      <c r="C151" s="65">
        <v>32</v>
      </c>
      <c r="D151" s="146">
        <v>23700</v>
      </c>
      <c r="E151" s="155">
        <v>13790</v>
      </c>
      <c r="F151" s="146">
        <f t="shared" si="10"/>
        <v>22555</v>
      </c>
      <c r="G151" s="183">
        <f t="shared" si="9"/>
        <v>16529</v>
      </c>
      <c r="H151" s="155">
        <v>94</v>
      </c>
    </row>
    <row r="152" spans="1:8">
      <c r="A152" s="126">
        <v>142</v>
      </c>
      <c r="B152" s="69">
        <f t="shared" si="8"/>
        <v>25.05</v>
      </c>
      <c r="C152" s="65">
        <v>32</v>
      </c>
      <c r="D152" s="146">
        <v>23700</v>
      </c>
      <c r="E152" s="155">
        <v>13790</v>
      </c>
      <c r="F152" s="146">
        <f t="shared" si="10"/>
        <v>22549</v>
      </c>
      <c r="G152" s="183">
        <f t="shared" si="9"/>
        <v>16525</v>
      </c>
      <c r="H152" s="155">
        <v>94</v>
      </c>
    </row>
    <row r="153" spans="1:8">
      <c r="A153" s="96">
        <v>143</v>
      </c>
      <c r="B153" s="69">
        <f t="shared" si="8"/>
        <v>25.06</v>
      </c>
      <c r="C153" s="65">
        <v>32</v>
      </c>
      <c r="D153" s="146">
        <v>23700</v>
      </c>
      <c r="E153" s="155">
        <v>13790</v>
      </c>
      <c r="F153" s="146">
        <f t="shared" si="10"/>
        <v>22543</v>
      </c>
      <c r="G153" s="183">
        <f t="shared" si="9"/>
        <v>16520</v>
      </c>
      <c r="H153" s="155">
        <v>94</v>
      </c>
    </row>
    <row r="154" spans="1:8">
      <c r="A154" s="96">
        <v>144</v>
      </c>
      <c r="B154" s="69">
        <f t="shared" si="8"/>
        <v>25.07</v>
      </c>
      <c r="C154" s="65">
        <v>32</v>
      </c>
      <c r="D154" s="146">
        <v>23700</v>
      </c>
      <c r="E154" s="155">
        <v>13790</v>
      </c>
      <c r="F154" s="146">
        <f t="shared" si="10"/>
        <v>22537</v>
      </c>
      <c r="G154" s="183">
        <f t="shared" si="9"/>
        <v>16515</v>
      </c>
      <c r="H154" s="155">
        <v>94</v>
      </c>
    </row>
    <row r="155" spans="1:8">
      <c r="A155" s="126">
        <v>145</v>
      </c>
      <c r="B155" s="69">
        <f t="shared" si="8"/>
        <v>25.08</v>
      </c>
      <c r="C155" s="65">
        <v>32</v>
      </c>
      <c r="D155" s="146">
        <v>23700</v>
      </c>
      <c r="E155" s="155">
        <v>13790</v>
      </c>
      <c r="F155" s="146">
        <f t="shared" si="10"/>
        <v>22531</v>
      </c>
      <c r="G155" s="183">
        <f t="shared" si="9"/>
        <v>16511</v>
      </c>
      <c r="H155" s="155">
        <v>94</v>
      </c>
    </row>
    <row r="156" spans="1:8">
      <c r="A156" s="96">
        <v>146</v>
      </c>
      <c r="B156" s="69">
        <f t="shared" si="8"/>
        <v>25.08</v>
      </c>
      <c r="C156" s="65">
        <v>32</v>
      </c>
      <c r="D156" s="146">
        <v>23700</v>
      </c>
      <c r="E156" s="155">
        <v>13790</v>
      </c>
      <c r="F156" s="146">
        <f t="shared" si="10"/>
        <v>22531</v>
      </c>
      <c r="G156" s="183">
        <f t="shared" si="9"/>
        <v>16511</v>
      </c>
      <c r="H156" s="155">
        <v>94</v>
      </c>
    </row>
    <row r="157" spans="1:8">
      <c r="A157" s="96">
        <v>147</v>
      </c>
      <c r="B157" s="69">
        <f t="shared" si="8"/>
        <v>25.09</v>
      </c>
      <c r="C157" s="65">
        <v>32</v>
      </c>
      <c r="D157" s="146">
        <v>23700</v>
      </c>
      <c r="E157" s="155">
        <v>13790</v>
      </c>
      <c r="F157" s="146">
        <f t="shared" si="10"/>
        <v>22525</v>
      </c>
      <c r="G157" s="183">
        <f t="shared" si="9"/>
        <v>16506</v>
      </c>
      <c r="H157" s="155">
        <v>94</v>
      </c>
    </row>
    <row r="158" spans="1:8">
      <c r="A158" s="126">
        <v>148</v>
      </c>
      <c r="B158" s="69">
        <f t="shared" si="8"/>
        <v>25.1</v>
      </c>
      <c r="C158" s="65">
        <v>32</v>
      </c>
      <c r="D158" s="146">
        <v>23700</v>
      </c>
      <c r="E158" s="155">
        <v>13790</v>
      </c>
      <c r="F158" s="146">
        <f t="shared" si="10"/>
        <v>22518</v>
      </c>
      <c r="G158" s="183">
        <f t="shared" si="9"/>
        <v>16502</v>
      </c>
      <c r="H158" s="155">
        <v>94</v>
      </c>
    </row>
    <row r="159" spans="1:8">
      <c r="A159" s="96">
        <v>149</v>
      </c>
      <c r="B159" s="69">
        <f t="shared" si="8"/>
        <v>25.11</v>
      </c>
      <c r="C159" s="65">
        <v>32</v>
      </c>
      <c r="D159" s="146">
        <v>23700</v>
      </c>
      <c r="E159" s="155">
        <v>13790</v>
      </c>
      <c r="F159" s="146">
        <f t="shared" si="10"/>
        <v>22512</v>
      </c>
      <c r="G159" s="183">
        <f t="shared" si="9"/>
        <v>16497</v>
      </c>
      <c r="H159" s="155">
        <v>94</v>
      </c>
    </row>
    <row r="160" spans="1:8">
      <c r="A160" s="96">
        <v>150</v>
      </c>
      <c r="B160" s="69">
        <f t="shared" si="8"/>
        <v>25.12</v>
      </c>
      <c r="C160" s="65">
        <v>32</v>
      </c>
      <c r="D160" s="146">
        <v>23700</v>
      </c>
      <c r="E160" s="155">
        <v>13790</v>
      </c>
      <c r="F160" s="146">
        <f t="shared" si="10"/>
        <v>22506</v>
      </c>
      <c r="G160" s="183">
        <f t="shared" si="9"/>
        <v>16493</v>
      </c>
      <c r="H160" s="155">
        <v>94</v>
      </c>
    </row>
    <row r="161" spans="1:8">
      <c r="A161" s="126">
        <v>151</v>
      </c>
      <c r="B161" s="69">
        <f t="shared" si="8"/>
        <v>25.13</v>
      </c>
      <c r="C161" s="65">
        <v>32</v>
      </c>
      <c r="D161" s="146">
        <v>23700</v>
      </c>
      <c r="E161" s="155">
        <v>13790</v>
      </c>
      <c r="F161" s="146">
        <f t="shared" si="10"/>
        <v>22500</v>
      </c>
      <c r="G161" s="183">
        <f t="shared" si="9"/>
        <v>16488</v>
      </c>
      <c r="H161" s="155">
        <v>94</v>
      </c>
    </row>
    <row r="162" spans="1:8">
      <c r="A162" s="96">
        <v>152</v>
      </c>
      <c r="B162" s="69">
        <f t="shared" si="8"/>
        <v>25.13</v>
      </c>
      <c r="C162" s="65">
        <v>32</v>
      </c>
      <c r="D162" s="146">
        <v>23700</v>
      </c>
      <c r="E162" s="155">
        <v>13790</v>
      </c>
      <c r="F162" s="146">
        <f t="shared" si="10"/>
        <v>22500</v>
      </c>
      <c r="G162" s="183">
        <f t="shared" si="9"/>
        <v>16488</v>
      </c>
      <c r="H162" s="155">
        <v>94</v>
      </c>
    </row>
    <row r="163" spans="1:8">
      <c r="A163" s="96">
        <v>153</v>
      </c>
      <c r="B163" s="69">
        <f t="shared" si="8"/>
        <v>25.14</v>
      </c>
      <c r="C163" s="65">
        <v>32</v>
      </c>
      <c r="D163" s="146">
        <v>23700</v>
      </c>
      <c r="E163" s="155">
        <v>13790</v>
      </c>
      <c r="F163" s="146">
        <f t="shared" si="10"/>
        <v>22494</v>
      </c>
      <c r="G163" s="183">
        <f t="shared" si="9"/>
        <v>16484</v>
      </c>
      <c r="H163" s="155">
        <v>94</v>
      </c>
    </row>
    <row r="164" spans="1:8">
      <c r="A164" s="126">
        <v>154</v>
      </c>
      <c r="B164" s="69">
        <f t="shared" si="8"/>
        <v>25.15</v>
      </c>
      <c r="C164" s="65">
        <v>32</v>
      </c>
      <c r="D164" s="146">
        <v>23700</v>
      </c>
      <c r="E164" s="155">
        <v>13790</v>
      </c>
      <c r="F164" s="146">
        <f t="shared" si="10"/>
        <v>22488</v>
      </c>
      <c r="G164" s="183">
        <f t="shared" si="9"/>
        <v>16479</v>
      </c>
      <c r="H164" s="155">
        <v>94</v>
      </c>
    </row>
    <row r="165" spans="1:8">
      <c r="A165" s="96">
        <v>155</v>
      </c>
      <c r="B165" s="69">
        <f t="shared" si="8"/>
        <v>25.16</v>
      </c>
      <c r="C165" s="65">
        <v>32</v>
      </c>
      <c r="D165" s="146">
        <v>23700</v>
      </c>
      <c r="E165" s="155">
        <v>13790</v>
      </c>
      <c r="F165" s="146">
        <f t="shared" si="10"/>
        <v>22482</v>
      </c>
      <c r="G165" s="183">
        <f t="shared" si="9"/>
        <v>16475</v>
      </c>
      <c r="H165" s="155">
        <v>94</v>
      </c>
    </row>
    <row r="166" spans="1:8">
      <c r="A166" s="96">
        <v>156</v>
      </c>
      <c r="B166" s="69">
        <f t="shared" si="8"/>
        <v>25.17</v>
      </c>
      <c r="C166" s="65">
        <v>32</v>
      </c>
      <c r="D166" s="146">
        <v>23700</v>
      </c>
      <c r="E166" s="155">
        <v>13790</v>
      </c>
      <c r="F166" s="146">
        <f t="shared" si="10"/>
        <v>22476</v>
      </c>
      <c r="G166" s="183">
        <f t="shared" si="9"/>
        <v>16470</v>
      </c>
      <c r="H166" s="155">
        <v>94</v>
      </c>
    </row>
    <row r="167" spans="1:8">
      <c r="A167" s="126">
        <v>157</v>
      </c>
      <c r="B167" s="69">
        <f t="shared" si="8"/>
        <v>25.17</v>
      </c>
      <c r="C167" s="65">
        <v>32</v>
      </c>
      <c r="D167" s="146">
        <v>23700</v>
      </c>
      <c r="E167" s="155">
        <v>13790</v>
      </c>
      <c r="F167" s="146">
        <f t="shared" si="10"/>
        <v>22476</v>
      </c>
      <c r="G167" s="183">
        <f t="shared" si="9"/>
        <v>16470</v>
      </c>
      <c r="H167" s="155">
        <v>94</v>
      </c>
    </row>
    <row r="168" spans="1:8">
      <c r="A168" s="96">
        <v>158</v>
      </c>
      <c r="B168" s="69">
        <f t="shared" si="8"/>
        <v>25.18</v>
      </c>
      <c r="C168" s="65">
        <v>32</v>
      </c>
      <c r="D168" s="146">
        <v>23700</v>
      </c>
      <c r="E168" s="155">
        <v>13790</v>
      </c>
      <c r="F168" s="146">
        <f t="shared" si="10"/>
        <v>22470</v>
      </c>
      <c r="G168" s="183">
        <f t="shared" si="9"/>
        <v>16466</v>
      </c>
      <c r="H168" s="155">
        <v>94</v>
      </c>
    </row>
    <row r="169" spans="1:8">
      <c r="A169" s="96">
        <v>159</v>
      </c>
      <c r="B169" s="69">
        <f t="shared" si="8"/>
        <v>25.19</v>
      </c>
      <c r="C169" s="65">
        <v>32</v>
      </c>
      <c r="D169" s="146">
        <v>23700</v>
      </c>
      <c r="E169" s="155">
        <v>13790</v>
      </c>
      <c r="F169" s="146">
        <f t="shared" si="10"/>
        <v>22463</v>
      </c>
      <c r="G169" s="183">
        <f t="shared" si="9"/>
        <v>16461</v>
      </c>
      <c r="H169" s="155">
        <v>94</v>
      </c>
    </row>
    <row r="170" spans="1:8">
      <c r="A170" s="126">
        <v>160</v>
      </c>
      <c r="B170" s="69">
        <f t="shared" si="8"/>
        <v>25.2</v>
      </c>
      <c r="C170" s="65">
        <v>32</v>
      </c>
      <c r="D170" s="146">
        <v>23700</v>
      </c>
      <c r="E170" s="155">
        <v>13790</v>
      </c>
      <c r="F170" s="146">
        <f t="shared" si="10"/>
        <v>22457</v>
      </c>
      <c r="G170" s="183">
        <f t="shared" si="9"/>
        <v>16457</v>
      </c>
      <c r="H170" s="155">
        <v>94</v>
      </c>
    </row>
    <row r="171" spans="1:8">
      <c r="A171" s="96">
        <v>161</v>
      </c>
      <c r="B171" s="69">
        <f t="shared" ref="B171:B182" si="11">ROUND((1.1233*LN(A171)+17)*1.11,2)</f>
        <v>25.21</v>
      </c>
      <c r="C171" s="65">
        <v>32</v>
      </c>
      <c r="D171" s="146">
        <v>23700</v>
      </c>
      <c r="E171" s="155">
        <v>13790</v>
      </c>
      <c r="F171" s="146">
        <f t="shared" si="10"/>
        <v>22451</v>
      </c>
      <c r="G171" s="183">
        <f t="shared" si="9"/>
        <v>16452</v>
      </c>
      <c r="H171" s="155">
        <v>94</v>
      </c>
    </row>
    <row r="172" spans="1:8">
      <c r="A172" s="96">
        <v>162</v>
      </c>
      <c r="B172" s="69">
        <f t="shared" si="11"/>
        <v>25.21</v>
      </c>
      <c r="C172" s="65">
        <v>32</v>
      </c>
      <c r="D172" s="146">
        <v>23700</v>
      </c>
      <c r="E172" s="155">
        <v>13790</v>
      </c>
      <c r="F172" s="146">
        <f t="shared" si="10"/>
        <v>22451</v>
      </c>
      <c r="G172" s="183">
        <f t="shared" si="9"/>
        <v>16452</v>
      </c>
      <c r="H172" s="155">
        <v>94</v>
      </c>
    </row>
    <row r="173" spans="1:8">
      <c r="A173" s="126">
        <v>163</v>
      </c>
      <c r="B173" s="69">
        <f t="shared" si="11"/>
        <v>25.22</v>
      </c>
      <c r="C173" s="65">
        <v>32</v>
      </c>
      <c r="D173" s="146">
        <v>23700</v>
      </c>
      <c r="E173" s="155">
        <v>13790</v>
      </c>
      <c r="F173" s="146">
        <f t="shared" si="10"/>
        <v>22445</v>
      </c>
      <c r="G173" s="183">
        <f t="shared" si="9"/>
        <v>16448</v>
      </c>
      <c r="H173" s="155">
        <v>94</v>
      </c>
    </row>
    <row r="174" spans="1:8">
      <c r="A174" s="96">
        <v>164</v>
      </c>
      <c r="B174" s="69">
        <f t="shared" si="11"/>
        <v>25.23</v>
      </c>
      <c r="C174" s="65">
        <v>32</v>
      </c>
      <c r="D174" s="146">
        <v>23700</v>
      </c>
      <c r="E174" s="155">
        <v>13790</v>
      </c>
      <c r="F174" s="146">
        <f t="shared" si="10"/>
        <v>22439</v>
      </c>
      <c r="G174" s="183">
        <f t="shared" si="9"/>
        <v>16444</v>
      </c>
      <c r="H174" s="155">
        <v>94</v>
      </c>
    </row>
    <row r="175" spans="1:8">
      <c r="A175" s="96">
        <v>165</v>
      </c>
      <c r="B175" s="69">
        <f t="shared" si="11"/>
        <v>25.24</v>
      </c>
      <c r="C175" s="65">
        <v>32</v>
      </c>
      <c r="D175" s="146">
        <v>23700</v>
      </c>
      <c r="E175" s="155">
        <v>13790</v>
      </c>
      <c r="F175" s="146">
        <f t="shared" si="10"/>
        <v>22433</v>
      </c>
      <c r="G175" s="183">
        <f t="shared" si="9"/>
        <v>16439</v>
      </c>
      <c r="H175" s="155">
        <v>94</v>
      </c>
    </row>
    <row r="176" spans="1:8">
      <c r="A176" s="126">
        <v>166</v>
      </c>
      <c r="B176" s="69">
        <f t="shared" si="11"/>
        <v>25.24</v>
      </c>
      <c r="C176" s="65">
        <v>32</v>
      </c>
      <c r="D176" s="146">
        <v>23700</v>
      </c>
      <c r="E176" s="155">
        <v>13790</v>
      </c>
      <c r="F176" s="146">
        <f t="shared" si="10"/>
        <v>22433</v>
      </c>
      <c r="G176" s="183">
        <f t="shared" si="9"/>
        <v>16439</v>
      </c>
      <c r="H176" s="155">
        <v>94</v>
      </c>
    </row>
    <row r="177" spans="1:8">
      <c r="A177" s="96">
        <v>167</v>
      </c>
      <c r="B177" s="69">
        <f t="shared" si="11"/>
        <v>25.25</v>
      </c>
      <c r="C177" s="65">
        <v>32</v>
      </c>
      <c r="D177" s="146">
        <v>23700</v>
      </c>
      <c r="E177" s="155">
        <v>13790</v>
      </c>
      <c r="F177" s="146">
        <f t="shared" si="10"/>
        <v>22427</v>
      </c>
      <c r="G177" s="183">
        <f t="shared" si="9"/>
        <v>16435</v>
      </c>
      <c r="H177" s="155">
        <v>94</v>
      </c>
    </row>
    <row r="178" spans="1:8">
      <c r="A178" s="96">
        <v>168</v>
      </c>
      <c r="B178" s="69">
        <f t="shared" si="11"/>
        <v>25.26</v>
      </c>
      <c r="C178" s="65">
        <v>32</v>
      </c>
      <c r="D178" s="146">
        <v>23700</v>
      </c>
      <c r="E178" s="155">
        <v>13790</v>
      </c>
      <c r="F178" s="146">
        <f t="shared" si="10"/>
        <v>22421</v>
      </c>
      <c r="G178" s="183">
        <f t="shared" si="9"/>
        <v>16430</v>
      </c>
      <c r="H178" s="155">
        <v>94</v>
      </c>
    </row>
    <row r="179" spans="1:8">
      <c r="A179" s="126">
        <v>169</v>
      </c>
      <c r="B179" s="69">
        <f t="shared" si="11"/>
        <v>25.27</v>
      </c>
      <c r="C179" s="65">
        <v>32</v>
      </c>
      <c r="D179" s="146">
        <v>23700</v>
      </c>
      <c r="E179" s="155">
        <v>13790</v>
      </c>
      <c r="F179" s="146">
        <f t="shared" si="10"/>
        <v>22415</v>
      </c>
      <c r="G179" s="183">
        <f t="shared" si="9"/>
        <v>16426</v>
      </c>
      <c r="H179" s="155">
        <v>94</v>
      </c>
    </row>
    <row r="180" spans="1:8">
      <c r="A180" s="96">
        <v>170</v>
      </c>
      <c r="B180" s="69">
        <f t="shared" si="11"/>
        <v>25.27</v>
      </c>
      <c r="C180" s="65">
        <v>32</v>
      </c>
      <c r="D180" s="146">
        <v>23700</v>
      </c>
      <c r="E180" s="155">
        <v>13790</v>
      </c>
      <c r="F180" s="146">
        <f t="shared" si="10"/>
        <v>22415</v>
      </c>
      <c r="G180" s="183">
        <f t="shared" si="9"/>
        <v>16426</v>
      </c>
      <c r="H180" s="155">
        <v>94</v>
      </c>
    </row>
    <row r="181" spans="1:8">
      <c r="A181" s="96">
        <v>171</v>
      </c>
      <c r="B181" s="69">
        <f t="shared" si="11"/>
        <v>25.28</v>
      </c>
      <c r="C181" s="65">
        <v>32</v>
      </c>
      <c r="D181" s="146">
        <v>23700</v>
      </c>
      <c r="E181" s="155">
        <v>13790</v>
      </c>
      <c r="F181" s="146">
        <f t="shared" si="10"/>
        <v>22409</v>
      </c>
      <c r="G181" s="183">
        <f t="shared" si="9"/>
        <v>16421</v>
      </c>
      <c r="H181" s="155">
        <v>94</v>
      </c>
    </row>
    <row r="182" spans="1:8" ht="13.5" thickBot="1">
      <c r="A182" s="97">
        <v>172</v>
      </c>
      <c r="B182" s="66">
        <f t="shared" si="11"/>
        <v>25.29</v>
      </c>
      <c r="C182" s="67">
        <v>32</v>
      </c>
      <c r="D182" s="152">
        <v>23700</v>
      </c>
      <c r="E182" s="149">
        <v>13790</v>
      </c>
      <c r="F182" s="152">
        <f t="shared" si="10"/>
        <v>22403</v>
      </c>
      <c r="G182" s="184">
        <f t="shared" si="9"/>
        <v>16417</v>
      </c>
      <c r="H182" s="149">
        <v>94</v>
      </c>
    </row>
  </sheetData>
  <mergeCells count="1">
    <mergeCell ref="A8:B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0"/>
  <sheetViews>
    <sheetView tabSelected="1" zoomScaleNormal="100" workbookViewId="0">
      <pane xSplit="2" ySplit="3" topLeftCell="C259" activePane="bottomRight" state="frozenSplit"/>
      <selection pane="topRight" activeCell="A3" sqref="A3:BB8"/>
      <selection pane="bottomLeft" activeCell="A3" sqref="A3:BB8"/>
      <selection pane="bottomRight" activeCell="E274" sqref="E274"/>
    </sheetView>
  </sheetViews>
  <sheetFormatPr defaultRowHeight="12.75" outlineLevelCol="1"/>
  <cols>
    <col min="1" max="1" width="8.7109375" style="296" customWidth="1"/>
    <col min="2" max="2" width="47" style="296" customWidth="1"/>
    <col min="3" max="4" width="16.42578125" style="297" customWidth="1" outlineLevel="1"/>
    <col min="5" max="5" width="13.5703125" style="298" customWidth="1"/>
    <col min="6" max="6" width="13.5703125" style="298" customWidth="1" outlineLevel="1"/>
    <col min="7" max="8" width="10.28515625" style="298" customWidth="1" outlineLevel="1"/>
    <col min="9" max="9" width="7.28515625" style="298" customWidth="1"/>
    <col min="10" max="10" width="8.5703125" style="261" customWidth="1"/>
    <col min="11" max="11" width="7" style="299" customWidth="1"/>
    <col min="14" max="161" width="9.140625" style="262"/>
    <col min="162" max="162" width="8.85546875" style="262" customWidth="1"/>
    <col min="163" max="163" width="40.28515625" style="262" customWidth="1"/>
    <col min="164" max="165" width="16.42578125" style="262" customWidth="1"/>
    <col min="166" max="167" width="13.5703125" style="262" customWidth="1"/>
    <col min="168" max="170" width="10.28515625" style="262" customWidth="1"/>
    <col min="171" max="171" width="7.28515625" style="262" customWidth="1"/>
    <col min="172" max="172" width="4" style="262" bestFit="1" customWidth="1"/>
    <col min="173" max="173" width="5.7109375" style="262" customWidth="1"/>
    <col min="174" max="174" width="5.42578125" style="262" customWidth="1"/>
    <col min="175" max="175" width="6" style="262" customWidth="1"/>
    <col min="176" max="176" width="5.7109375" style="262" customWidth="1"/>
    <col min="177" max="177" width="5.42578125" style="262" customWidth="1"/>
    <col min="178" max="178" width="4.5703125" style="262" customWidth="1"/>
    <col min="179" max="179" width="7.85546875" style="262" customWidth="1"/>
    <col min="180" max="181" width="7.7109375" style="262" customWidth="1"/>
    <col min="182" max="182" width="2" style="262" customWidth="1"/>
    <col min="183" max="183" width="9.140625" style="262" customWidth="1"/>
    <col min="184" max="184" width="5.140625" style="262" customWidth="1"/>
    <col min="185" max="185" width="5.7109375" style="262" customWidth="1"/>
    <col min="186" max="186" width="5.85546875" style="262" customWidth="1"/>
    <col min="187" max="187" width="5.5703125" style="262" customWidth="1"/>
    <col min="188" max="189" width="6" style="262" customWidth="1"/>
    <col min="190" max="190" width="3.7109375" style="262" customWidth="1"/>
    <col min="191" max="191" width="2.5703125" style="262" customWidth="1"/>
    <col min="192" max="192" width="8.5703125" style="262" customWidth="1"/>
    <col min="193" max="193" width="6.42578125" style="262" customWidth="1"/>
    <col min="194" max="194" width="6" style="262" customWidth="1"/>
    <col min="195" max="198" width="9.140625" style="262" customWidth="1"/>
    <col min="199" max="200" width="4.42578125" style="262" customWidth="1"/>
    <col min="201" max="201" width="9.140625" style="262"/>
    <col min="202" max="202" width="11.28515625" style="262" bestFit="1" customWidth="1"/>
    <col min="203" max="417" width="9.140625" style="262"/>
    <col min="418" max="418" width="8.85546875" style="262" customWidth="1"/>
    <col min="419" max="419" width="40.28515625" style="262" customWidth="1"/>
    <col min="420" max="421" width="16.42578125" style="262" customWidth="1"/>
    <col min="422" max="423" width="13.5703125" style="262" customWidth="1"/>
    <col min="424" max="426" width="10.28515625" style="262" customWidth="1"/>
    <col min="427" max="427" width="7.28515625" style="262" customWidth="1"/>
    <col min="428" max="428" width="4" style="262" bestFit="1" customWidth="1"/>
    <col min="429" max="429" width="5.7109375" style="262" customWidth="1"/>
    <col min="430" max="430" width="5.42578125" style="262" customWidth="1"/>
    <col min="431" max="431" width="6" style="262" customWidth="1"/>
    <col min="432" max="432" width="5.7109375" style="262" customWidth="1"/>
    <col min="433" max="433" width="5.42578125" style="262" customWidth="1"/>
    <col min="434" max="434" width="4.5703125" style="262" customWidth="1"/>
    <col min="435" max="435" width="7.85546875" style="262" customWidth="1"/>
    <col min="436" max="437" width="7.7109375" style="262" customWidth="1"/>
    <col min="438" max="438" width="2" style="262" customWidth="1"/>
    <col min="439" max="439" width="9.140625" style="262" customWidth="1"/>
    <col min="440" max="440" width="5.140625" style="262" customWidth="1"/>
    <col min="441" max="441" width="5.7109375" style="262" customWidth="1"/>
    <col min="442" max="442" width="5.85546875" style="262" customWidth="1"/>
    <col min="443" max="443" width="5.5703125" style="262" customWidth="1"/>
    <col min="444" max="445" width="6" style="262" customWidth="1"/>
    <col min="446" max="446" width="3.7109375" style="262" customWidth="1"/>
    <col min="447" max="447" width="2.5703125" style="262" customWidth="1"/>
    <col min="448" max="448" width="8.5703125" style="262" customWidth="1"/>
    <col min="449" max="449" width="6.42578125" style="262" customWidth="1"/>
    <col min="450" max="450" width="6" style="262" customWidth="1"/>
    <col min="451" max="454" width="9.140625" style="262" customWidth="1"/>
    <col min="455" max="456" width="4.42578125" style="262" customWidth="1"/>
    <col min="457" max="457" width="9.140625" style="262"/>
    <col min="458" max="458" width="11.28515625" style="262" bestFit="1" customWidth="1"/>
    <col min="459" max="673" width="9.140625" style="262"/>
    <col min="674" max="674" width="8.85546875" style="262" customWidth="1"/>
    <col min="675" max="675" width="40.28515625" style="262" customWidth="1"/>
    <col min="676" max="677" width="16.42578125" style="262" customWidth="1"/>
    <col min="678" max="679" width="13.5703125" style="262" customWidth="1"/>
    <col min="680" max="682" width="10.28515625" style="262" customWidth="1"/>
    <col min="683" max="683" width="7.28515625" style="262" customWidth="1"/>
    <col min="684" max="684" width="4" style="262" bestFit="1" customWidth="1"/>
    <col min="685" max="685" width="5.7109375" style="262" customWidth="1"/>
    <col min="686" max="686" width="5.42578125" style="262" customWidth="1"/>
    <col min="687" max="687" width="6" style="262" customWidth="1"/>
    <col min="688" max="688" width="5.7109375" style="262" customWidth="1"/>
    <col min="689" max="689" width="5.42578125" style="262" customWidth="1"/>
    <col min="690" max="690" width="4.5703125" style="262" customWidth="1"/>
    <col min="691" max="691" width="7.85546875" style="262" customWidth="1"/>
    <col min="692" max="693" width="7.7109375" style="262" customWidth="1"/>
    <col min="694" max="694" width="2" style="262" customWidth="1"/>
    <col min="695" max="695" width="9.140625" style="262" customWidth="1"/>
    <col min="696" max="696" width="5.140625" style="262" customWidth="1"/>
    <col min="697" max="697" width="5.7109375" style="262" customWidth="1"/>
    <col min="698" max="698" width="5.85546875" style="262" customWidth="1"/>
    <col min="699" max="699" width="5.5703125" style="262" customWidth="1"/>
    <col min="700" max="701" width="6" style="262" customWidth="1"/>
    <col min="702" max="702" width="3.7109375" style="262" customWidth="1"/>
    <col min="703" max="703" width="2.5703125" style="262" customWidth="1"/>
    <col min="704" max="704" width="8.5703125" style="262" customWidth="1"/>
    <col min="705" max="705" width="6.42578125" style="262" customWidth="1"/>
    <col min="706" max="706" width="6" style="262" customWidth="1"/>
    <col min="707" max="710" width="9.140625" style="262" customWidth="1"/>
    <col min="711" max="712" width="4.42578125" style="262" customWidth="1"/>
    <col min="713" max="713" width="9.140625" style="262"/>
    <col min="714" max="714" width="11.28515625" style="262" bestFit="1" customWidth="1"/>
    <col min="715" max="929" width="9.140625" style="262"/>
    <col min="930" max="930" width="8.85546875" style="262" customWidth="1"/>
    <col min="931" max="931" width="40.28515625" style="262" customWidth="1"/>
    <col min="932" max="933" width="16.42578125" style="262" customWidth="1"/>
    <col min="934" max="935" width="13.5703125" style="262" customWidth="1"/>
    <col min="936" max="938" width="10.28515625" style="262" customWidth="1"/>
    <col min="939" max="939" width="7.28515625" style="262" customWidth="1"/>
    <col min="940" max="940" width="4" style="262" bestFit="1" customWidth="1"/>
    <col min="941" max="941" width="5.7109375" style="262" customWidth="1"/>
    <col min="942" max="942" width="5.42578125" style="262" customWidth="1"/>
    <col min="943" max="943" width="6" style="262" customWidth="1"/>
    <col min="944" max="944" width="5.7109375" style="262" customWidth="1"/>
    <col min="945" max="945" width="5.42578125" style="262" customWidth="1"/>
    <col min="946" max="946" width="4.5703125" style="262" customWidth="1"/>
    <col min="947" max="947" width="7.85546875" style="262" customWidth="1"/>
    <col min="948" max="949" width="7.7109375" style="262" customWidth="1"/>
    <col min="950" max="950" width="2" style="262" customWidth="1"/>
    <col min="951" max="951" width="9.140625" style="262" customWidth="1"/>
    <col min="952" max="952" width="5.140625" style="262" customWidth="1"/>
    <col min="953" max="953" width="5.7109375" style="262" customWidth="1"/>
    <col min="954" max="954" width="5.85546875" style="262" customWidth="1"/>
    <col min="955" max="955" width="5.5703125" style="262" customWidth="1"/>
    <col min="956" max="957" width="6" style="262" customWidth="1"/>
    <col min="958" max="958" width="3.7109375" style="262" customWidth="1"/>
    <col min="959" max="959" width="2.5703125" style="262" customWidth="1"/>
    <col min="960" max="960" width="8.5703125" style="262" customWidth="1"/>
    <col min="961" max="961" width="6.42578125" style="262" customWidth="1"/>
    <col min="962" max="962" width="6" style="262" customWidth="1"/>
    <col min="963" max="966" width="9.140625" style="262" customWidth="1"/>
    <col min="967" max="968" width="4.42578125" style="262" customWidth="1"/>
    <col min="969" max="969" width="9.140625" style="262"/>
    <col min="970" max="970" width="11.28515625" style="262" bestFit="1" customWidth="1"/>
    <col min="971" max="1185" width="9.140625" style="262"/>
    <col min="1186" max="1186" width="8.85546875" style="262" customWidth="1"/>
    <col min="1187" max="1187" width="40.28515625" style="262" customWidth="1"/>
    <col min="1188" max="1189" width="16.42578125" style="262" customWidth="1"/>
    <col min="1190" max="1191" width="13.5703125" style="262" customWidth="1"/>
    <col min="1192" max="1194" width="10.28515625" style="262" customWidth="1"/>
    <col min="1195" max="1195" width="7.28515625" style="262" customWidth="1"/>
    <col min="1196" max="1196" width="4" style="262" bestFit="1" customWidth="1"/>
    <col min="1197" max="1197" width="5.7109375" style="262" customWidth="1"/>
    <col min="1198" max="1198" width="5.42578125" style="262" customWidth="1"/>
    <col min="1199" max="1199" width="6" style="262" customWidth="1"/>
    <col min="1200" max="1200" width="5.7109375" style="262" customWidth="1"/>
    <col min="1201" max="1201" width="5.42578125" style="262" customWidth="1"/>
    <col min="1202" max="1202" width="4.5703125" style="262" customWidth="1"/>
    <col min="1203" max="1203" width="7.85546875" style="262" customWidth="1"/>
    <col min="1204" max="1205" width="7.7109375" style="262" customWidth="1"/>
    <col min="1206" max="1206" width="2" style="262" customWidth="1"/>
    <col min="1207" max="1207" width="9.140625" style="262" customWidth="1"/>
    <col min="1208" max="1208" width="5.140625" style="262" customWidth="1"/>
    <col min="1209" max="1209" width="5.7109375" style="262" customWidth="1"/>
    <col min="1210" max="1210" width="5.85546875" style="262" customWidth="1"/>
    <col min="1211" max="1211" width="5.5703125" style="262" customWidth="1"/>
    <col min="1212" max="1213" width="6" style="262" customWidth="1"/>
    <col min="1214" max="1214" width="3.7109375" style="262" customWidth="1"/>
    <col min="1215" max="1215" width="2.5703125" style="262" customWidth="1"/>
    <col min="1216" max="1216" width="8.5703125" style="262" customWidth="1"/>
    <col min="1217" max="1217" width="6.42578125" style="262" customWidth="1"/>
    <col min="1218" max="1218" width="6" style="262" customWidth="1"/>
    <col min="1219" max="1222" width="9.140625" style="262" customWidth="1"/>
    <col min="1223" max="1224" width="4.42578125" style="262" customWidth="1"/>
    <col min="1225" max="1225" width="9.140625" style="262"/>
    <col min="1226" max="1226" width="11.28515625" style="262" bestFit="1" customWidth="1"/>
    <col min="1227" max="1441" width="9.140625" style="262"/>
    <col min="1442" max="1442" width="8.85546875" style="262" customWidth="1"/>
    <col min="1443" max="1443" width="40.28515625" style="262" customWidth="1"/>
    <col min="1444" max="1445" width="16.42578125" style="262" customWidth="1"/>
    <col min="1446" max="1447" width="13.5703125" style="262" customWidth="1"/>
    <col min="1448" max="1450" width="10.28515625" style="262" customWidth="1"/>
    <col min="1451" max="1451" width="7.28515625" style="262" customWidth="1"/>
    <col min="1452" max="1452" width="4" style="262" bestFit="1" customWidth="1"/>
    <col min="1453" max="1453" width="5.7109375" style="262" customWidth="1"/>
    <col min="1454" max="1454" width="5.42578125" style="262" customWidth="1"/>
    <col min="1455" max="1455" width="6" style="262" customWidth="1"/>
    <col min="1456" max="1456" width="5.7109375" style="262" customWidth="1"/>
    <col min="1457" max="1457" width="5.42578125" style="262" customWidth="1"/>
    <col min="1458" max="1458" width="4.5703125" style="262" customWidth="1"/>
    <col min="1459" max="1459" width="7.85546875" style="262" customWidth="1"/>
    <col min="1460" max="1461" width="7.7109375" style="262" customWidth="1"/>
    <col min="1462" max="1462" width="2" style="262" customWidth="1"/>
    <col min="1463" max="1463" width="9.140625" style="262" customWidth="1"/>
    <col min="1464" max="1464" width="5.140625" style="262" customWidth="1"/>
    <col min="1465" max="1465" width="5.7109375" style="262" customWidth="1"/>
    <col min="1466" max="1466" width="5.85546875" style="262" customWidth="1"/>
    <col min="1467" max="1467" width="5.5703125" style="262" customWidth="1"/>
    <col min="1468" max="1469" width="6" style="262" customWidth="1"/>
    <col min="1470" max="1470" width="3.7109375" style="262" customWidth="1"/>
    <col min="1471" max="1471" width="2.5703125" style="262" customWidth="1"/>
    <col min="1472" max="1472" width="8.5703125" style="262" customWidth="1"/>
    <col min="1473" max="1473" width="6.42578125" style="262" customWidth="1"/>
    <col min="1474" max="1474" width="6" style="262" customWidth="1"/>
    <col min="1475" max="1478" width="9.140625" style="262" customWidth="1"/>
    <col min="1479" max="1480" width="4.42578125" style="262" customWidth="1"/>
    <col min="1481" max="1481" width="9.140625" style="262"/>
    <col min="1482" max="1482" width="11.28515625" style="262" bestFit="1" customWidth="1"/>
    <col min="1483" max="1697" width="9.140625" style="262"/>
    <col min="1698" max="1698" width="8.85546875" style="262" customWidth="1"/>
    <col min="1699" max="1699" width="40.28515625" style="262" customWidth="1"/>
    <col min="1700" max="1701" width="16.42578125" style="262" customWidth="1"/>
    <col min="1702" max="1703" width="13.5703125" style="262" customWidth="1"/>
    <col min="1704" max="1706" width="10.28515625" style="262" customWidth="1"/>
    <col min="1707" max="1707" width="7.28515625" style="262" customWidth="1"/>
    <col min="1708" max="1708" width="4" style="262" bestFit="1" customWidth="1"/>
    <col min="1709" max="1709" width="5.7109375" style="262" customWidth="1"/>
    <col min="1710" max="1710" width="5.42578125" style="262" customWidth="1"/>
    <col min="1711" max="1711" width="6" style="262" customWidth="1"/>
    <col min="1712" max="1712" width="5.7109375" style="262" customWidth="1"/>
    <col min="1713" max="1713" width="5.42578125" style="262" customWidth="1"/>
    <col min="1714" max="1714" width="4.5703125" style="262" customWidth="1"/>
    <col min="1715" max="1715" width="7.85546875" style="262" customWidth="1"/>
    <col min="1716" max="1717" width="7.7109375" style="262" customWidth="1"/>
    <col min="1718" max="1718" width="2" style="262" customWidth="1"/>
    <col min="1719" max="1719" width="9.140625" style="262" customWidth="1"/>
    <col min="1720" max="1720" width="5.140625" style="262" customWidth="1"/>
    <col min="1721" max="1721" width="5.7109375" style="262" customWidth="1"/>
    <col min="1722" max="1722" width="5.85546875" style="262" customWidth="1"/>
    <col min="1723" max="1723" width="5.5703125" style="262" customWidth="1"/>
    <col min="1724" max="1725" width="6" style="262" customWidth="1"/>
    <col min="1726" max="1726" width="3.7109375" style="262" customWidth="1"/>
    <col min="1727" max="1727" width="2.5703125" style="262" customWidth="1"/>
    <col min="1728" max="1728" width="8.5703125" style="262" customWidth="1"/>
    <col min="1729" max="1729" width="6.42578125" style="262" customWidth="1"/>
    <col min="1730" max="1730" width="6" style="262" customWidth="1"/>
    <col min="1731" max="1734" width="9.140625" style="262" customWidth="1"/>
    <col min="1735" max="1736" width="4.42578125" style="262" customWidth="1"/>
    <col min="1737" max="1737" width="9.140625" style="262"/>
    <col min="1738" max="1738" width="11.28515625" style="262" bestFit="1" customWidth="1"/>
    <col min="1739" max="1953" width="9.140625" style="262"/>
    <col min="1954" max="1954" width="8.85546875" style="262" customWidth="1"/>
    <col min="1955" max="1955" width="40.28515625" style="262" customWidth="1"/>
    <col min="1956" max="1957" width="16.42578125" style="262" customWidth="1"/>
    <col min="1958" max="1959" width="13.5703125" style="262" customWidth="1"/>
    <col min="1960" max="1962" width="10.28515625" style="262" customWidth="1"/>
    <col min="1963" max="1963" width="7.28515625" style="262" customWidth="1"/>
    <col min="1964" max="1964" width="4" style="262" bestFit="1" customWidth="1"/>
    <col min="1965" max="1965" width="5.7109375" style="262" customWidth="1"/>
    <col min="1966" max="1966" width="5.42578125" style="262" customWidth="1"/>
    <col min="1967" max="1967" width="6" style="262" customWidth="1"/>
    <col min="1968" max="1968" width="5.7109375" style="262" customWidth="1"/>
    <col min="1969" max="1969" width="5.42578125" style="262" customWidth="1"/>
    <col min="1970" max="1970" width="4.5703125" style="262" customWidth="1"/>
    <col min="1971" max="1971" width="7.85546875" style="262" customWidth="1"/>
    <col min="1972" max="1973" width="7.7109375" style="262" customWidth="1"/>
    <col min="1974" max="1974" width="2" style="262" customWidth="1"/>
    <col min="1975" max="1975" width="9.140625" style="262" customWidth="1"/>
    <col min="1976" max="1976" width="5.140625" style="262" customWidth="1"/>
    <col min="1977" max="1977" width="5.7109375" style="262" customWidth="1"/>
    <col min="1978" max="1978" width="5.85546875" style="262" customWidth="1"/>
    <col min="1979" max="1979" width="5.5703125" style="262" customWidth="1"/>
    <col min="1980" max="1981" width="6" style="262" customWidth="1"/>
    <col min="1982" max="1982" width="3.7109375" style="262" customWidth="1"/>
    <col min="1983" max="1983" width="2.5703125" style="262" customWidth="1"/>
    <col min="1984" max="1984" width="8.5703125" style="262" customWidth="1"/>
    <col min="1985" max="1985" width="6.42578125" style="262" customWidth="1"/>
    <col min="1986" max="1986" width="6" style="262" customWidth="1"/>
    <col min="1987" max="1990" width="9.140625" style="262" customWidth="1"/>
    <col min="1991" max="1992" width="4.42578125" style="262" customWidth="1"/>
    <col min="1993" max="1993" width="9.140625" style="262"/>
    <col min="1994" max="1994" width="11.28515625" style="262" bestFit="1" customWidth="1"/>
    <col min="1995" max="2209" width="9.140625" style="262"/>
    <col min="2210" max="2210" width="8.85546875" style="262" customWidth="1"/>
    <col min="2211" max="2211" width="40.28515625" style="262" customWidth="1"/>
    <col min="2212" max="2213" width="16.42578125" style="262" customWidth="1"/>
    <col min="2214" max="2215" width="13.5703125" style="262" customWidth="1"/>
    <col min="2216" max="2218" width="10.28515625" style="262" customWidth="1"/>
    <col min="2219" max="2219" width="7.28515625" style="262" customWidth="1"/>
    <col min="2220" max="2220" width="4" style="262" bestFit="1" customWidth="1"/>
    <col min="2221" max="2221" width="5.7109375" style="262" customWidth="1"/>
    <col min="2222" max="2222" width="5.42578125" style="262" customWidth="1"/>
    <col min="2223" max="2223" width="6" style="262" customWidth="1"/>
    <col min="2224" max="2224" width="5.7109375" style="262" customWidth="1"/>
    <col min="2225" max="2225" width="5.42578125" style="262" customWidth="1"/>
    <col min="2226" max="2226" width="4.5703125" style="262" customWidth="1"/>
    <col min="2227" max="2227" width="7.85546875" style="262" customWidth="1"/>
    <col min="2228" max="2229" width="7.7109375" style="262" customWidth="1"/>
    <col min="2230" max="2230" width="2" style="262" customWidth="1"/>
    <col min="2231" max="2231" width="9.140625" style="262" customWidth="1"/>
    <col min="2232" max="2232" width="5.140625" style="262" customWidth="1"/>
    <col min="2233" max="2233" width="5.7109375" style="262" customWidth="1"/>
    <col min="2234" max="2234" width="5.85546875" style="262" customWidth="1"/>
    <col min="2235" max="2235" width="5.5703125" style="262" customWidth="1"/>
    <col min="2236" max="2237" width="6" style="262" customWidth="1"/>
    <col min="2238" max="2238" width="3.7109375" style="262" customWidth="1"/>
    <col min="2239" max="2239" width="2.5703125" style="262" customWidth="1"/>
    <col min="2240" max="2240" width="8.5703125" style="262" customWidth="1"/>
    <col min="2241" max="2241" width="6.42578125" style="262" customWidth="1"/>
    <col min="2242" max="2242" width="6" style="262" customWidth="1"/>
    <col min="2243" max="2246" width="9.140625" style="262" customWidth="1"/>
    <col min="2247" max="2248" width="4.42578125" style="262" customWidth="1"/>
    <col min="2249" max="2249" width="9.140625" style="262"/>
    <col min="2250" max="2250" width="11.28515625" style="262" bestFit="1" customWidth="1"/>
    <col min="2251" max="2465" width="9.140625" style="262"/>
    <col min="2466" max="2466" width="8.85546875" style="262" customWidth="1"/>
    <col min="2467" max="2467" width="40.28515625" style="262" customWidth="1"/>
    <col min="2468" max="2469" width="16.42578125" style="262" customWidth="1"/>
    <col min="2470" max="2471" width="13.5703125" style="262" customWidth="1"/>
    <col min="2472" max="2474" width="10.28515625" style="262" customWidth="1"/>
    <col min="2475" max="2475" width="7.28515625" style="262" customWidth="1"/>
    <col min="2476" max="2476" width="4" style="262" bestFit="1" customWidth="1"/>
    <col min="2477" max="2477" width="5.7109375" style="262" customWidth="1"/>
    <col min="2478" max="2478" width="5.42578125" style="262" customWidth="1"/>
    <col min="2479" max="2479" width="6" style="262" customWidth="1"/>
    <col min="2480" max="2480" width="5.7109375" style="262" customWidth="1"/>
    <col min="2481" max="2481" width="5.42578125" style="262" customWidth="1"/>
    <col min="2482" max="2482" width="4.5703125" style="262" customWidth="1"/>
    <col min="2483" max="2483" width="7.85546875" style="262" customWidth="1"/>
    <col min="2484" max="2485" width="7.7109375" style="262" customWidth="1"/>
    <col min="2486" max="2486" width="2" style="262" customWidth="1"/>
    <col min="2487" max="2487" width="9.140625" style="262" customWidth="1"/>
    <col min="2488" max="2488" width="5.140625" style="262" customWidth="1"/>
    <col min="2489" max="2489" width="5.7109375" style="262" customWidth="1"/>
    <col min="2490" max="2490" width="5.85546875" style="262" customWidth="1"/>
    <col min="2491" max="2491" width="5.5703125" style="262" customWidth="1"/>
    <col min="2492" max="2493" width="6" style="262" customWidth="1"/>
    <col min="2494" max="2494" width="3.7109375" style="262" customWidth="1"/>
    <col min="2495" max="2495" width="2.5703125" style="262" customWidth="1"/>
    <col min="2496" max="2496" width="8.5703125" style="262" customWidth="1"/>
    <col min="2497" max="2497" width="6.42578125" style="262" customWidth="1"/>
    <col min="2498" max="2498" width="6" style="262" customWidth="1"/>
    <col min="2499" max="2502" width="9.140625" style="262" customWidth="1"/>
    <col min="2503" max="2504" width="4.42578125" style="262" customWidth="1"/>
    <col min="2505" max="2505" width="9.140625" style="262"/>
    <col min="2506" max="2506" width="11.28515625" style="262" bestFit="1" customWidth="1"/>
    <col min="2507" max="2721" width="9.140625" style="262"/>
    <col min="2722" max="2722" width="8.85546875" style="262" customWidth="1"/>
    <col min="2723" max="2723" width="40.28515625" style="262" customWidth="1"/>
    <col min="2724" max="2725" width="16.42578125" style="262" customWidth="1"/>
    <col min="2726" max="2727" width="13.5703125" style="262" customWidth="1"/>
    <col min="2728" max="2730" width="10.28515625" style="262" customWidth="1"/>
    <col min="2731" max="2731" width="7.28515625" style="262" customWidth="1"/>
    <col min="2732" max="2732" width="4" style="262" bestFit="1" customWidth="1"/>
    <col min="2733" max="2733" width="5.7109375" style="262" customWidth="1"/>
    <col min="2734" max="2734" width="5.42578125" style="262" customWidth="1"/>
    <col min="2735" max="2735" width="6" style="262" customWidth="1"/>
    <col min="2736" max="2736" width="5.7109375" style="262" customWidth="1"/>
    <col min="2737" max="2737" width="5.42578125" style="262" customWidth="1"/>
    <col min="2738" max="2738" width="4.5703125" style="262" customWidth="1"/>
    <col min="2739" max="2739" width="7.85546875" style="262" customWidth="1"/>
    <col min="2740" max="2741" width="7.7109375" style="262" customWidth="1"/>
    <col min="2742" max="2742" width="2" style="262" customWidth="1"/>
    <col min="2743" max="2743" width="9.140625" style="262" customWidth="1"/>
    <col min="2744" max="2744" width="5.140625" style="262" customWidth="1"/>
    <col min="2745" max="2745" width="5.7109375" style="262" customWidth="1"/>
    <col min="2746" max="2746" width="5.85546875" style="262" customWidth="1"/>
    <col min="2747" max="2747" width="5.5703125" style="262" customWidth="1"/>
    <col min="2748" max="2749" width="6" style="262" customWidth="1"/>
    <col min="2750" max="2750" width="3.7109375" style="262" customWidth="1"/>
    <col min="2751" max="2751" width="2.5703125" style="262" customWidth="1"/>
    <col min="2752" max="2752" width="8.5703125" style="262" customWidth="1"/>
    <col min="2753" max="2753" width="6.42578125" style="262" customWidth="1"/>
    <col min="2754" max="2754" width="6" style="262" customWidth="1"/>
    <col min="2755" max="2758" width="9.140625" style="262" customWidth="1"/>
    <col min="2759" max="2760" width="4.42578125" style="262" customWidth="1"/>
    <col min="2761" max="2761" width="9.140625" style="262"/>
    <col min="2762" max="2762" width="11.28515625" style="262" bestFit="1" customWidth="1"/>
    <col min="2763" max="2977" width="9.140625" style="262"/>
    <col min="2978" max="2978" width="8.85546875" style="262" customWidth="1"/>
    <col min="2979" max="2979" width="40.28515625" style="262" customWidth="1"/>
    <col min="2980" max="2981" width="16.42578125" style="262" customWidth="1"/>
    <col min="2982" max="2983" width="13.5703125" style="262" customWidth="1"/>
    <col min="2984" max="2986" width="10.28515625" style="262" customWidth="1"/>
    <col min="2987" max="2987" width="7.28515625" style="262" customWidth="1"/>
    <col min="2988" max="2988" width="4" style="262" bestFit="1" customWidth="1"/>
    <col min="2989" max="2989" width="5.7109375" style="262" customWidth="1"/>
    <col min="2990" max="2990" width="5.42578125" style="262" customWidth="1"/>
    <col min="2991" max="2991" width="6" style="262" customWidth="1"/>
    <col min="2992" max="2992" width="5.7109375" style="262" customWidth="1"/>
    <col min="2993" max="2993" width="5.42578125" style="262" customWidth="1"/>
    <col min="2994" max="2994" width="4.5703125" style="262" customWidth="1"/>
    <col min="2995" max="2995" width="7.85546875" style="262" customWidth="1"/>
    <col min="2996" max="2997" width="7.7109375" style="262" customWidth="1"/>
    <col min="2998" max="2998" width="2" style="262" customWidth="1"/>
    <col min="2999" max="2999" width="9.140625" style="262" customWidth="1"/>
    <col min="3000" max="3000" width="5.140625" style="262" customWidth="1"/>
    <col min="3001" max="3001" width="5.7109375" style="262" customWidth="1"/>
    <col min="3002" max="3002" width="5.85546875" style="262" customWidth="1"/>
    <col min="3003" max="3003" width="5.5703125" style="262" customWidth="1"/>
    <col min="3004" max="3005" width="6" style="262" customWidth="1"/>
    <col min="3006" max="3006" width="3.7109375" style="262" customWidth="1"/>
    <col min="3007" max="3007" width="2.5703125" style="262" customWidth="1"/>
    <col min="3008" max="3008" width="8.5703125" style="262" customWidth="1"/>
    <col min="3009" max="3009" width="6.42578125" style="262" customWidth="1"/>
    <col min="3010" max="3010" width="6" style="262" customWidth="1"/>
    <col min="3011" max="3014" width="9.140625" style="262" customWidth="1"/>
    <col min="3015" max="3016" width="4.42578125" style="262" customWidth="1"/>
    <col min="3017" max="3017" width="9.140625" style="262"/>
    <col min="3018" max="3018" width="11.28515625" style="262" bestFit="1" customWidth="1"/>
    <col min="3019" max="3233" width="9.140625" style="262"/>
    <col min="3234" max="3234" width="8.85546875" style="262" customWidth="1"/>
    <col min="3235" max="3235" width="40.28515625" style="262" customWidth="1"/>
    <col min="3236" max="3237" width="16.42578125" style="262" customWidth="1"/>
    <col min="3238" max="3239" width="13.5703125" style="262" customWidth="1"/>
    <col min="3240" max="3242" width="10.28515625" style="262" customWidth="1"/>
    <col min="3243" max="3243" width="7.28515625" style="262" customWidth="1"/>
    <col min="3244" max="3244" width="4" style="262" bestFit="1" customWidth="1"/>
    <col min="3245" max="3245" width="5.7109375" style="262" customWidth="1"/>
    <col min="3246" max="3246" width="5.42578125" style="262" customWidth="1"/>
    <col min="3247" max="3247" width="6" style="262" customWidth="1"/>
    <col min="3248" max="3248" width="5.7109375" style="262" customWidth="1"/>
    <col min="3249" max="3249" width="5.42578125" style="262" customWidth="1"/>
    <col min="3250" max="3250" width="4.5703125" style="262" customWidth="1"/>
    <col min="3251" max="3251" width="7.85546875" style="262" customWidth="1"/>
    <col min="3252" max="3253" width="7.7109375" style="262" customWidth="1"/>
    <col min="3254" max="3254" width="2" style="262" customWidth="1"/>
    <col min="3255" max="3255" width="9.140625" style="262" customWidth="1"/>
    <col min="3256" max="3256" width="5.140625" style="262" customWidth="1"/>
    <col min="3257" max="3257" width="5.7109375" style="262" customWidth="1"/>
    <col min="3258" max="3258" width="5.85546875" style="262" customWidth="1"/>
    <col min="3259" max="3259" width="5.5703125" style="262" customWidth="1"/>
    <col min="3260" max="3261" width="6" style="262" customWidth="1"/>
    <col min="3262" max="3262" width="3.7109375" style="262" customWidth="1"/>
    <col min="3263" max="3263" width="2.5703125" style="262" customWidth="1"/>
    <col min="3264" max="3264" width="8.5703125" style="262" customWidth="1"/>
    <col min="3265" max="3265" width="6.42578125" style="262" customWidth="1"/>
    <col min="3266" max="3266" width="6" style="262" customWidth="1"/>
    <col min="3267" max="3270" width="9.140625" style="262" customWidth="1"/>
    <col min="3271" max="3272" width="4.42578125" style="262" customWidth="1"/>
    <col min="3273" max="3273" width="9.140625" style="262"/>
    <col min="3274" max="3274" width="11.28515625" style="262" bestFit="1" customWidth="1"/>
    <col min="3275" max="3489" width="9.140625" style="262"/>
    <col min="3490" max="3490" width="8.85546875" style="262" customWidth="1"/>
    <col min="3491" max="3491" width="40.28515625" style="262" customWidth="1"/>
    <col min="3492" max="3493" width="16.42578125" style="262" customWidth="1"/>
    <col min="3494" max="3495" width="13.5703125" style="262" customWidth="1"/>
    <col min="3496" max="3498" width="10.28515625" style="262" customWidth="1"/>
    <col min="3499" max="3499" width="7.28515625" style="262" customWidth="1"/>
    <col min="3500" max="3500" width="4" style="262" bestFit="1" customWidth="1"/>
    <col min="3501" max="3501" width="5.7109375" style="262" customWidth="1"/>
    <col min="3502" max="3502" width="5.42578125" style="262" customWidth="1"/>
    <col min="3503" max="3503" width="6" style="262" customWidth="1"/>
    <col min="3504" max="3504" width="5.7109375" style="262" customWidth="1"/>
    <col min="3505" max="3505" width="5.42578125" style="262" customWidth="1"/>
    <col min="3506" max="3506" width="4.5703125" style="262" customWidth="1"/>
    <col min="3507" max="3507" width="7.85546875" style="262" customWidth="1"/>
    <col min="3508" max="3509" width="7.7109375" style="262" customWidth="1"/>
    <col min="3510" max="3510" width="2" style="262" customWidth="1"/>
    <col min="3511" max="3511" width="9.140625" style="262" customWidth="1"/>
    <col min="3512" max="3512" width="5.140625" style="262" customWidth="1"/>
    <col min="3513" max="3513" width="5.7109375" style="262" customWidth="1"/>
    <col min="3514" max="3514" width="5.85546875" style="262" customWidth="1"/>
    <col min="3515" max="3515" width="5.5703125" style="262" customWidth="1"/>
    <col min="3516" max="3517" width="6" style="262" customWidth="1"/>
    <col min="3518" max="3518" width="3.7109375" style="262" customWidth="1"/>
    <col min="3519" max="3519" width="2.5703125" style="262" customWidth="1"/>
    <col min="3520" max="3520" width="8.5703125" style="262" customWidth="1"/>
    <col min="3521" max="3521" width="6.42578125" style="262" customWidth="1"/>
    <col min="3522" max="3522" width="6" style="262" customWidth="1"/>
    <col min="3523" max="3526" width="9.140625" style="262" customWidth="1"/>
    <col min="3527" max="3528" width="4.42578125" style="262" customWidth="1"/>
    <col min="3529" max="3529" width="9.140625" style="262"/>
    <col min="3530" max="3530" width="11.28515625" style="262" bestFit="1" customWidth="1"/>
    <col min="3531" max="3745" width="9.140625" style="262"/>
    <col min="3746" max="3746" width="8.85546875" style="262" customWidth="1"/>
    <col min="3747" max="3747" width="40.28515625" style="262" customWidth="1"/>
    <col min="3748" max="3749" width="16.42578125" style="262" customWidth="1"/>
    <col min="3750" max="3751" width="13.5703125" style="262" customWidth="1"/>
    <col min="3752" max="3754" width="10.28515625" style="262" customWidth="1"/>
    <col min="3755" max="3755" width="7.28515625" style="262" customWidth="1"/>
    <col min="3756" max="3756" width="4" style="262" bestFit="1" customWidth="1"/>
    <col min="3757" max="3757" width="5.7109375" style="262" customWidth="1"/>
    <col min="3758" max="3758" width="5.42578125" style="262" customWidth="1"/>
    <col min="3759" max="3759" width="6" style="262" customWidth="1"/>
    <col min="3760" max="3760" width="5.7109375" style="262" customWidth="1"/>
    <col min="3761" max="3761" width="5.42578125" style="262" customWidth="1"/>
    <col min="3762" max="3762" width="4.5703125" style="262" customWidth="1"/>
    <col min="3763" max="3763" width="7.85546875" style="262" customWidth="1"/>
    <col min="3764" max="3765" width="7.7109375" style="262" customWidth="1"/>
    <col min="3766" max="3766" width="2" style="262" customWidth="1"/>
    <col min="3767" max="3767" width="9.140625" style="262" customWidth="1"/>
    <col min="3768" max="3768" width="5.140625" style="262" customWidth="1"/>
    <col min="3769" max="3769" width="5.7109375" style="262" customWidth="1"/>
    <col min="3770" max="3770" width="5.85546875" style="262" customWidth="1"/>
    <col min="3771" max="3771" width="5.5703125" style="262" customWidth="1"/>
    <col min="3772" max="3773" width="6" style="262" customWidth="1"/>
    <col min="3774" max="3774" width="3.7109375" style="262" customWidth="1"/>
    <col min="3775" max="3775" width="2.5703125" style="262" customWidth="1"/>
    <col min="3776" max="3776" width="8.5703125" style="262" customWidth="1"/>
    <col min="3777" max="3777" width="6.42578125" style="262" customWidth="1"/>
    <col min="3778" max="3778" width="6" style="262" customWidth="1"/>
    <col min="3779" max="3782" width="9.140625" style="262" customWidth="1"/>
    <col min="3783" max="3784" width="4.42578125" style="262" customWidth="1"/>
    <col min="3785" max="3785" width="9.140625" style="262"/>
    <col min="3786" max="3786" width="11.28515625" style="262" bestFit="1" customWidth="1"/>
    <col min="3787" max="4001" width="9.140625" style="262"/>
    <col min="4002" max="4002" width="8.85546875" style="262" customWidth="1"/>
    <col min="4003" max="4003" width="40.28515625" style="262" customWidth="1"/>
    <col min="4004" max="4005" width="16.42578125" style="262" customWidth="1"/>
    <col min="4006" max="4007" width="13.5703125" style="262" customWidth="1"/>
    <col min="4008" max="4010" width="10.28515625" style="262" customWidth="1"/>
    <col min="4011" max="4011" width="7.28515625" style="262" customWidth="1"/>
    <col min="4012" max="4012" width="4" style="262" bestFit="1" customWidth="1"/>
    <col min="4013" max="4013" width="5.7109375" style="262" customWidth="1"/>
    <col min="4014" max="4014" width="5.42578125" style="262" customWidth="1"/>
    <col min="4015" max="4015" width="6" style="262" customWidth="1"/>
    <col min="4016" max="4016" width="5.7109375" style="262" customWidth="1"/>
    <col min="4017" max="4017" width="5.42578125" style="262" customWidth="1"/>
    <col min="4018" max="4018" width="4.5703125" style="262" customWidth="1"/>
    <col min="4019" max="4019" width="7.85546875" style="262" customWidth="1"/>
    <col min="4020" max="4021" width="7.7109375" style="262" customWidth="1"/>
    <col min="4022" max="4022" width="2" style="262" customWidth="1"/>
    <col min="4023" max="4023" width="9.140625" style="262" customWidth="1"/>
    <col min="4024" max="4024" width="5.140625" style="262" customWidth="1"/>
    <col min="4025" max="4025" width="5.7109375" style="262" customWidth="1"/>
    <col min="4026" max="4026" width="5.85546875" style="262" customWidth="1"/>
    <col min="4027" max="4027" width="5.5703125" style="262" customWidth="1"/>
    <col min="4028" max="4029" width="6" style="262" customWidth="1"/>
    <col min="4030" max="4030" width="3.7109375" style="262" customWidth="1"/>
    <col min="4031" max="4031" width="2.5703125" style="262" customWidth="1"/>
    <col min="4032" max="4032" width="8.5703125" style="262" customWidth="1"/>
    <col min="4033" max="4033" width="6.42578125" style="262" customWidth="1"/>
    <col min="4034" max="4034" width="6" style="262" customWidth="1"/>
    <col min="4035" max="4038" width="9.140625" style="262" customWidth="1"/>
    <col min="4039" max="4040" width="4.42578125" style="262" customWidth="1"/>
    <col min="4041" max="4041" width="9.140625" style="262"/>
    <col min="4042" max="4042" width="11.28515625" style="262" bestFit="1" customWidth="1"/>
    <col min="4043" max="4257" width="9.140625" style="262"/>
    <col min="4258" max="4258" width="8.85546875" style="262" customWidth="1"/>
    <col min="4259" max="4259" width="40.28515625" style="262" customWidth="1"/>
    <col min="4260" max="4261" width="16.42578125" style="262" customWidth="1"/>
    <col min="4262" max="4263" width="13.5703125" style="262" customWidth="1"/>
    <col min="4264" max="4266" width="10.28515625" style="262" customWidth="1"/>
    <col min="4267" max="4267" width="7.28515625" style="262" customWidth="1"/>
    <col min="4268" max="4268" width="4" style="262" bestFit="1" customWidth="1"/>
    <col min="4269" max="4269" width="5.7109375" style="262" customWidth="1"/>
    <col min="4270" max="4270" width="5.42578125" style="262" customWidth="1"/>
    <col min="4271" max="4271" width="6" style="262" customWidth="1"/>
    <col min="4272" max="4272" width="5.7109375" style="262" customWidth="1"/>
    <col min="4273" max="4273" width="5.42578125" style="262" customWidth="1"/>
    <col min="4274" max="4274" width="4.5703125" style="262" customWidth="1"/>
    <col min="4275" max="4275" width="7.85546875" style="262" customWidth="1"/>
    <col min="4276" max="4277" width="7.7109375" style="262" customWidth="1"/>
    <col min="4278" max="4278" width="2" style="262" customWidth="1"/>
    <col min="4279" max="4279" width="9.140625" style="262" customWidth="1"/>
    <col min="4280" max="4280" width="5.140625" style="262" customWidth="1"/>
    <col min="4281" max="4281" width="5.7109375" style="262" customWidth="1"/>
    <col min="4282" max="4282" width="5.85546875" style="262" customWidth="1"/>
    <col min="4283" max="4283" width="5.5703125" style="262" customWidth="1"/>
    <col min="4284" max="4285" width="6" style="262" customWidth="1"/>
    <col min="4286" max="4286" width="3.7109375" style="262" customWidth="1"/>
    <col min="4287" max="4287" width="2.5703125" style="262" customWidth="1"/>
    <col min="4288" max="4288" width="8.5703125" style="262" customWidth="1"/>
    <col min="4289" max="4289" width="6.42578125" style="262" customWidth="1"/>
    <col min="4290" max="4290" width="6" style="262" customWidth="1"/>
    <col min="4291" max="4294" width="9.140625" style="262" customWidth="1"/>
    <col min="4295" max="4296" width="4.42578125" style="262" customWidth="1"/>
    <col min="4297" max="4297" width="9.140625" style="262"/>
    <col min="4298" max="4298" width="11.28515625" style="262" bestFit="1" customWidth="1"/>
    <col min="4299" max="4513" width="9.140625" style="262"/>
    <col min="4514" max="4514" width="8.85546875" style="262" customWidth="1"/>
    <col min="4515" max="4515" width="40.28515625" style="262" customWidth="1"/>
    <col min="4516" max="4517" width="16.42578125" style="262" customWidth="1"/>
    <col min="4518" max="4519" width="13.5703125" style="262" customWidth="1"/>
    <col min="4520" max="4522" width="10.28515625" style="262" customWidth="1"/>
    <col min="4523" max="4523" width="7.28515625" style="262" customWidth="1"/>
    <col min="4524" max="4524" width="4" style="262" bestFit="1" customWidth="1"/>
    <col min="4525" max="4525" width="5.7109375" style="262" customWidth="1"/>
    <col min="4526" max="4526" width="5.42578125" style="262" customWidth="1"/>
    <col min="4527" max="4527" width="6" style="262" customWidth="1"/>
    <col min="4528" max="4528" width="5.7109375" style="262" customWidth="1"/>
    <col min="4529" max="4529" width="5.42578125" style="262" customWidth="1"/>
    <col min="4530" max="4530" width="4.5703125" style="262" customWidth="1"/>
    <col min="4531" max="4531" width="7.85546875" style="262" customWidth="1"/>
    <col min="4532" max="4533" width="7.7109375" style="262" customWidth="1"/>
    <col min="4534" max="4534" width="2" style="262" customWidth="1"/>
    <col min="4535" max="4535" width="9.140625" style="262" customWidth="1"/>
    <col min="4536" max="4536" width="5.140625" style="262" customWidth="1"/>
    <col min="4537" max="4537" width="5.7109375" style="262" customWidth="1"/>
    <col min="4538" max="4538" width="5.85546875" style="262" customWidth="1"/>
    <col min="4539" max="4539" width="5.5703125" style="262" customWidth="1"/>
    <col min="4540" max="4541" width="6" style="262" customWidth="1"/>
    <col min="4542" max="4542" width="3.7109375" style="262" customWidth="1"/>
    <col min="4543" max="4543" width="2.5703125" style="262" customWidth="1"/>
    <col min="4544" max="4544" width="8.5703125" style="262" customWidth="1"/>
    <col min="4545" max="4545" width="6.42578125" style="262" customWidth="1"/>
    <col min="4546" max="4546" width="6" style="262" customWidth="1"/>
    <col min="4547" max="4550" width="9.140625" style="262" customWidth="1"/>
    <col min="4551" max="4552" width="4.42578125" style="262" customWidth="1"/>
    <col min="4553" max="4553" width="9.140625" style="262"/>
    <col min="4554" max="4554" width="11.28515625" style="262" bestFit="1" customWidth="1"/>
    <col min="4555" max="4769" width="9.140625" style="262"/>
    <col min="4770" max="4770" width="8.85546875" style="262" customWidth="1"/>
    <col min="4771" max="4771" width="40.28515625" style="262" customWidth="1"/>
    <col min="4772" max="4773" width="16.42578125" style="262" customWidth="1"/>
    <col min="4774" max="4775" width="13.5703125" style="262" customWidth="1"/>
    <col min="4776" max="4778" width="10.28515625" style="262" customWidth="1"/>
    <col min="4779" max="4779" width="7.28515625" style="262" customWidth="1"/>
    <col min="4780" max="4780" width="4" style="262" bestFit="1" customWidth="1"/>
    <col min="4781" max="4781" width="5.7109375" style="262" customWidth="1"/>
    <col min="4782" max="4782" width="5.42578125" style="262" customWidth="1"/>
    <col min="4783" max="4783" width="6" style="262" customWidth="1"/>
    <col min="4784" max="4784" width="5.7109375" style="262" customWidth="1"/>
    <col min="4785" max="4785" width="5.42578125" style="262" customWidth="1"/>
    <col min="4786" max="4786" width="4.5703125" style="262" customWidth="1"/>
    <col min="4787" max="4787" width="7.85546875" style="262" customWidth="1"/>
    <col min="4788" max="4789" width="7.7109375" style="262" customWidth="1"/>
    <col min="4790" max="4790" width="2" style="262" customWidth="1"/>
    <col min="4791" max="4791" width="9.140625" style="262" customWidth="1"/>
    <col min="4792" max="4792" width="5.140625" style="262" customWidth="1"/>
    <col min="4793" max="4793" width="5.7109375" style="262" customWidth="1"/>
    <col min="4794" max="4794" width="5.85546875" style="262" customWidth="1"/>
    <col min="4795" max="4795" width="5.5703125" style="262" customWidth="1"/>
    <col min="4796" max="4797" width="6" style="262" customWidth="1"/>
    <col min="4798" max="4798" width="3.7109375" style="262" customWidth="1"/>
    <col min="4799" max="4799" width="2.5703125" style="262" customWidth="1"/>
    <col min="4800" max="4800" width="8.5703125" style="262" customWidth="1"/>
    <col min="4801" max="4801" width="6.42578125" style="262" customWidth="1"/>
    <col min="4802" max="4802" width="6" style="262" customWidth="1"/>
    <col min="4803" max="4806" width="9.140625" style="262" customWidth="1"/>
    <col min="4807" max="4808" width="4.42578125" style="262" customWidth="1"/>
    <col min="4809" max="4809" width="9.140625" style="262"/>
    <col min="4810" max="4810" width="11.28515625" style="262" bestFit="1" customWidth="1"/>
    <col min="4811" max="5025" width="9.140625" style="262"/>
    <col min="5026" max="5026" width="8.85546875" style="262" customWidth="1"/>
    <col min="5027" max="5027" width="40.28515625" style="262" customWidth="1"/>
    <col min="5028" max="5029" width="16.42578125" style="262" customWidth="1"/>
    <col min="5030" max="5031" width="13.5703125" style="262" customWidth="1"/>
    <col min="5032" max="5034" width="10.28515625" style="262" customWidth="1"/>
    <col min="5035" max="5035" width="7.28515625" style="262" customWidth="1"/>
    <col min="5036" max="5036" width="4" style="262" bestFit="1" customWidth="1"/>
    <col min="5037" max="5037" width="5.7109375" style="262" customWidth="1"/>
    <col min="5038" max="5038" width="5.42578125" style="262" customWidth="1"/>
    <col min="5039" max="5039" width="6" style="262" customWidth="1"/>
    <col min="5040" max="5040" width="5.7109375" style="262" customWidth="1"/>
    <col min="5041" max="5041" width="5.42578125" style="262" customWidth="1"/>
    <col min="5042" max="5042" width="4.5703125" style="262" customWidth="1"/>
    <col min="5043" max="5043" width="7.85546875" style="262" customWidth="1"/>
    <col min="5044" max="5045" width="7.7109375" style="262" customWidth="1"/>
    <col min="5046" max="5046" width="2" style="262" customWidth="1"/>
    <col min="5047" max="5047" width="9.140625" style="262" customWidth="1"/>
    <col min="5048" max="5048" width="5.140625" style="262" customWidth="1"/>
    <col min="5049" max="5049" width="5.7109375" style="262" customWidth="1"/>
    <col min="5050" max="5050" width="5.85546875" style="262" customWidth="1"/>
    <col min="5051" max="5051" width="5.5703125" style="262" customWidth="1"/>
    <col min="5052" max="5053" width="6" style="262" customWidth="1"/>
    <col min="5054" max="5054" width="3.7109375" style="262" customWidth="1"/>
    <col min="5055" max="5055" width="2.5703125" style="262" customWidth="1"/>
    <col min="5056" max="5056" width="8.5703125" style="262" customWidth="1"/>
    <col min="5057" max="5057" width="6.42578125" style="262" customWidth="1"/>
    <col min="5058" max="5058" width="6" style="262" customWidth="1"/>
    <col min="5059" max="5062" width="9.140625" style="262" customWidth="1"/>
    <col min="5063" max="5064" width="4.42578125" style="262" customWidth="1"/>
    <col min="5065" max="5065" width="9.140625" style="262"/>
    <col min="5066" max="5066" width="11.28515625" style="262" bestFit="1" customWidth="1"/>
    <col min="5067" max="5281" width="9.140625" style="262"/>
    <col min="5282" max="5282" width="8.85546875" style="262" customWidth="1"/>
    <col min="5283" max="5283" width="40.28515625" style="262" customWidth="1"/>
    <col min="5284" max="5285" width="16.42578125" style="262" customWidth="1"/>
    <col min="5286" max="5287" width="13.5703125" style="262" customWidth="1"/>
    <col min="5288" max="5290" width="10.28515625" style="262" customWidth="1"/>
    <col min="5291" max="5291" width="7.28515625" style="262" customWidth="1"/>
    <col min="5292" max="5292" width="4" style="262" bestFit="1" customWidth="1"/>
    <col min="5293" max="5293" width="5.7109375" style="262" customWidth="1"/>
    <col min="5294" max="5294" width="5.42578125" style="262" customWidth="1"/>
    <col min="5295" max="5295" width="6" style="262" customWidth="1"/>
    <col min="5296" max="5296" width="5.7109375" style="262" customWidth="1"/>
    <col min="5297" max="5297" width="5.42578125" style="262" customWidth="1"/>
    <col min="5298" max="5298" width="4.5703125" style="262" customWidth="1"/>
    <col min="5299" max="5299" width="7.85546875" style="262" customWidth="1"/>
    <col min="5300" max="5301" width="7.7109375" style="262" customWidth="1"/>
    <col min="5302" max="5302" width="2" style="262" customWidth="1"/>
    <col min="5303" max="5303" width="9.140625" style="262" customWidth="1"/>
    <col min="5304" max="5304" width="5.140625" style="262" customWidth="1"/>
    <col min="5305" max="5305" width="5.7109375" style="262" customWidth="1"/>
    <col min="5306" max="5306" width="5.85546875" style="262" customWidth="1"/>
    <col min="5307" max="5307" width="5.5703125" style="262" customWidth="1"/>
    <col min="5308" max="5309" width="6" style="262" customWidth="1"/>
    <col min="5310" max="5310" width="3.7109375" style="262" customWidth="1"/>
    <col min="5311" max="5311" width="2.5703125" style="262" customWidth="1"/>
    <col min="5312" max="5312" width="8.5703125" style="262" customWidth="1"/>
    <col min="5313" max="5313" width="6.42578125" style="262" customWidth="1"/>
    <col min="5314" max="5314" width="6" style="262" customWidth="1"/>
    <col min="5315" max="5318" width="9.140625" style="262" customWidth="1"/>
    <col min="5319" max="5320" width="4.42578125" style="262" customWidth="1"/>
    <col min="5321" max="5321" width="9.140625" style="262"/>
    <col min="5322" max="5322" width="11.28515625" style="262" bestFit="1" customWidth="1"/>
    <col min="5323" max="5537" width="9.140625" style="262"/>
    <col min="5538" max="5538" width="8.85546875" style="262" customWidth="1"/>
    <col min="5539" max="5539" width="40.28515625" style="262" customWidth="1"/>
    <col min="5540" max="5541" width="16.42578125" style="262" customWidth="1"/>
    <col min="5542" max="5543" width="13.5703125" style="262" customWidth="1"/>
    <col min="5544" max="5546" width="10.28515625" style="262" customWidth="1"/>
    <col min="5547" max="5547" width="7.28515625" style="262" customWidth="1"/>
    <col min="5548" max="5548" width="4" style="262" bestFit="1" customWidth="1"/>
    <col min="5549" max="5549" width="5.7109375" style="262" customWidth="1"/>
    <col min="5550" max="5550" width="5.42578125" style="262" customWidth="1"/>
    <col min="5551" max="5551" width="6" style="262" customWidth="1"/>
    <col min="5552" max="5552" width="5.7109375" style="262" customWidth="1"/>
    <col min="5553" max="5553" width="5.42578125" style="262" customWidth="1"/>
    <col min="5554" max="5554" width="4.5703125" style="262" customWidth="1"/>
    <col min="5555" max="5555" width="7.85546875" style="262" customWidth="1"/>
    <col min="5556" max="5557" width="7.7109375" style="262" customWidth="1"/>
    <col min="5558" max="5558" width="2" style="262" customWidth="1"/>
    <col min="5559" max="5559" width="9.140625" style="262" customWidth="1"/>
    <col min="5560" max="5560" width="5.140625" style="262" customWidth="1"/>
    <col min="5561" max="5561" width="5.7109375" style="262" customWidth="1"/>
    <col min="5562" max="5562" width="5.85546875" style="262" customWidth="1"/>
    <col min="5563" max="5563" width="5.5703125" style="262" customWidth="1"/>
    <col min="5564" max="5565" width="6" style="262" customWidth="1"/>
    <col min="5566" max="5566" width="3.7109375" style="262" customWidth="1"/>
    <col min="5567" max="5567" width="2.5703125" style="262" customWidth="1"/>
    <col min="5568" max="5568" width="8.5703125" style="262" customWidth="1"/>
    <col min="5569" max="5569" width="6.42578125" style="262" customWidth="1"/>
    <col min="5570" max="5570" width="6" style="262" customWidth="1"/>
    <col min="5571" max="5574" width="9.140625" style="262" customWidth="1"/>
    <col min="5575" max="5576" width="4.42578125" style="262" customWidth="1"/>
    <col min="5577" max="5577" width="9.140625" style="262"/>
    <col min="5578" max="5578" width="11.28515625" style="262" bestFit="1" customWidth="1"/>
    <col min="5579" max="5793" width="9.140625" style="262"/>
    <col min="5794" max="5794" width="8.85546875" style="262" customWidth="1"/>
    <col min="5795" max="5795" width="40.28515625" style="262" customWidth="1"/>
    <col min="5796" max="5797" width="16.42578125" style="262" customWidth="1"/>
    <col min="5798" max="5799" width="13.5703125" style="262" customWidth="1"/>
    <col min="5800" max="5802" width="10.28515625" style="262" customWidth="1"/>
    <col min="5803" max="5803" width="7.28515625" style="262" customWidth="1"/>
    <col min="5804" max="5804" width="4" style="262" bestFit="1" customWidth="1"/>
    <col min="5805" max="5805" width="5.7109375" style="262" customWidth="1"/>
    <col min="5806" max="5806" width="5.42578125" style="262" customWidth="1"/>
    <col min="5807" max="5807" width="6" style="262" customWidth="1"/>
    <col min="5808" max="5808" width="5.7109375" style="262" customWidth="1"/>
    <col min="5809" max="5809" width="5.42578125" style="262" customWidth="1"/>
    <col min="5810" max="5810" width="4.5703125" style="262" customWidth="1"/>
    <col min="5811" max="5811" width="7.85546875" style="262" customWidth="1"/>
    <col min="5812" max="5813" width="7.7109375" style="262" customWidth="1"/>
    <col min="5814" max="5814" width="2" style="262" customWidth="1"/>
    <col min="5815" max="5815" width="9.140625" style="262" customWidth="1"/>
    <col min="5816" max="5816" width="5.140625" style="262" customWidth="1"/>
    <col min="5817" max="5817" width="5.7109375" style="262" customWidth="1"/>
    <col min="5818" max="5818" width="5.85546875" style="262" customWidth="1"/>
    <col min="5819" max="5819" width="5.5703125" style="262" customWidth="1"/>
    <col min="5820" max="5821" width="6" style="262" customWidth="1"/>
    <col min="5822" max="5822" width="3.7109375" style="262" customWidth="1"/>
    <col min="5823" max="5823" width="2.5703125" style="262" customWidth="1"/>
    <col min="5824" max="5824" width="8.5703125" style="262" customWidth="1"/>
    <col min="5825" max="5825" width="6.42578125" style="262" customWidth="1"/>
    <col min="5826" max="5826" width="6" style="262" customWidth="1"/>
    <col min="5827" max="5830" width="9.140625" style="262" customWidth="1"/>
    <col min="5831" max="5832" width="4.42578125" style="262" customWidth="1"/>
    <col min="5833" max="5833" width="9.140625" style="262"/>
    <col min="5834" max="5834" width="11.28515625" style="262" bestFit="1" customWidth="1"/>
    <col min="5835" max="6049" width="9.140625" style="262"/>
    <col min="6050" max="6050" width="8.85546875" style="262" customWidth="1"/>
    <col min="6051" max="6051" width="40.28515625" style="262" customWidth="1"/>
    <col min="6052" max="6053" width="16.42578125" style="262" customWidth="1"/>
    <col min="6054" max="6055" width="13.5703125" style="262" customWidth="1"/>
    <col min="6056" max="6058" width="10.28515625" style="262" customWidth="1"/>
    <col min="6059" max="6059" width="7.28515625" style="262" customWidth="1"/>
    <col min="6060" max="6060" width="4" style="262" bestFit="1" customWidth="1"/>
    <col min="6061" max="6061" width="5.7109375" style="262" customWidth="1"/>
    <col min="6062" max="6062" width="5.42578125" style="262" customWidth="1"/>
    <col min="6063" max="6063" width="6" style="262" customWidth="1"/>
    <col min="6064" max="6064" width="5.7109375" style="262" customWidth="1"/>
    <col min="6065" max="6065" width="5.42578125" style="262" customWidth="1"/>
    <col min="6066" max="6066" width="4.5703125" style="262" customWidth="1"/>
    <col min="6067" max="6067" width="7.85546875" style="262" customWidth="1"/>
    <col min="6068" max="6069" width="7.7109375" style="262" customWidth="1"/>
    <col min="6070" max="6070" width="2" style="262" customWidth="1"/>
    <col min="6071" max="6071" width="9.140625" style="262" customWidth="1"/>
    <col min="6072" max="6072" width="5.140625" style="262" customWidth="1"/>
    <col min="6073" max="6073" width="5.7109375" style="262" customWidth="1"/>
    <col min="6074" max="6074" width="5.85546875" style="262" customWidth="1"/>
    <col min="6075" max="6075" width="5.5703125" style="262" customWidth="1"/>
    <col min="6076" max="6077" width="6" style="262" customWidth="1"/>
    <col min="6078" max="6078" width="3.7109375" style="262" customWidth="1"/>
    <col min="6079" max="6079" width="2.5703125" style="262" customWidth="1"/>
    <col min="6080" max="6080" width="8.5703125" style="262" customWidth="1"/>
    <col min="6081" max="6081" width="6.42578125" style="262" customWidth="1"/>
    <col min="6082" max="6082" width="6" style="262" customWidth="1"/>
    <col min="6083" max="6086" width="9.140625" style="262" customWidth="1"/>
    <col min="6087" max="6088" width="4.42578125" style="262" customWidth="1"/>
    <col min="6089" max="6089" width="9.140625" style="262"/>
    <col min="6090" max="6090" width="11.28515625" style="262" bestFit="1" customWidth="1"/>
    <col min="6091" max="6305" width="9.140625" style="262"/>
    <col min="6306" max="6306" width="8.85546875" style="262" customWidth="1"/>
    <col min="6307" max="6307" width="40.28515625" style="262" customWidth="1"/>
    <col min="6308" max="6309" width="16.42578125" style="262" customWidth="1"/>
    <col min="6310" max="6311" width="13.5703125" style="262" customWidth="1"/>
    <col min="6312" max="6314" width="10.28515625" style="262" customWidth="1"/>
    <col min="6315" max="6315" width="7.28515625" style="262" customWidth="1"/>
    <col min="6316" max="6316" width="4" style="262" bestFit="1" customWidth="1"/>
    <col min="6317" max="6317" width="5.7109375" style="262" customWidth="1"/>
    <col min="6318" max="6318" width="5.42578125" style="262" customWidth="1"/>
    <col min="6319" max="6319" width="6" style="262" customWidth="1"/>
    <col min="6320" max="6320" width="5.7109375" style="262" customWidth="1"/>
    <col min="6321" max="6321" width="5.42578125" style="262" customWidth="1"/>
    <col min="6322" max="6322" width="4.5703125" style="262" customWidth="1"/>
    <col min="6323" max="6323" width="7.85546875" style="262" customWidth="1"/>
    <col min="6324" max="6325" width="7.7109375" style="262" customWidth="1"/>
    <col min="6326" max="6326" width="2" style="262" customWidth="1"/>
    <col min="6327" max="6327" width="9.140625" style="262" customWidth="1"/>
    <col min="6328" max="6328" width="5.140625" style="262" customWidth="1"/>
    <col min="6329" max="6329" width="5.7109375" style="262" customWidth="1"/>
    <col min="6330" max="6330" width="5.85546875" style="262" customWidth="1"/>
    <col min="6331" max="6331" width="5.5703125" style="262" customWidth="1"/>
    <col min="6332" max="6333" width="6" style="262" customWidth="1"/>
    <col min="6334" max="6334" width="3.7109375" style="262" customWidth="1"/>
    <col min="6335" max="6335" width="2.5703125" style="262" customWidth="1"/>
    <col min="6336" max="6336" width="8.5703125" style="262" customWidth="1"/>
    <col min="6337" max="6337" width="6.42578125" style="262" customWidth="1"/>
    <col min="6338" max="6338" width="6" style="262" customWidth="1"/>
    <col min="6339" max="6342" width="9.140625" style="262" customWidth="1"/>
    <col min="6343" max="6344" width="4.42578125" style="262" customWidth="1"/>
    <col min="6345" max="6345" width="9.140625" style="262"/>
    <col min="6346" max="6346" width="11.28515625" style="262" bestFit="1" customWidth="1"/>
    <col min="6347" max="6561" width="9.140625" style="262"/>
    <col min="6562" max="6562" width="8.85546875" style="262" customWidth="1"/>
    <col min="6563" max="6563" width="40.28515625" style="262" customWidth="1"/>
    <col min="6564" max="6565" width="16.42578125" style="262" customWidth="1"/>
    <col min="6566" max="6567" width="13.5703125" style="262" customWidth="1"/>
    <col min="6568" max="6570" width="10.28515625" style="262" customWidth="1"/>
    <col min="6571" max="6571" width="7.28515625" style="262" customWidth="1"/>
    <col min="6572" max="6572" width="4" style="262" bestFit="1" customWidth="1"/>
    <col min="6573" max="6573" width="5.7109375" style="262" customWidth="1"/>
    <col min="6574" max="6574" width="5.42578125" style="262" customWidth="1"/>
    <col min="6575" max="6575" width="6" style="262" customWidth="1"/>
    <col min="6576" max="6576" width="5.7109375" style="262" customWidth="1"/>
    <col min="6577" max="6577" width="5.42578125" style="262" customWidth="1"/>
    <col min="6578" max="6578" width="4.5703125" style="262" customWidth="1"/>
    <col min="6579" max="6579" width="7.85546875" style="262" customWidth="1"/>
    <col min="6580" max="6581" width="7.7109375" style="262" customWidth="1"/>
    <col min="6582" max="6582" width="2" style="262" customWidth="1"/>
    <col min="6583" max="6583" width="9.140625" style="262" customWidth="1"/>
    <col min="6584" max="6584" width="5.140625" style="262" customWidth="1"/>
    <col min="6585" max="6585" width="5.7109375" style="262" customWidth="1"/>
    <col min="6586" max="6586" width="5.85546875" style="262" customWidth="1"/>
    <col min="6587" max="6587" width="5.5703125" style="262" customWidth="1"/>
    <col min="6588" max="6589" width="6" style="262" customWidth="1"/>
    <col min="6590" max="6590" width="3.7109375" style="262" customWidth="1"/>
    <col min="6591" max="6591" width="2.5703125" style="262" customWidth="1"/>
    <col min="6592" max="6592" width="8.5703125" style="262" customWidth="1"/>
    <col min="6593" max="6593" width="6.42578125" style="262" customWidth="1"/>
    <col min="6594" max="6594" width="6" style="262" customWidth="1"/>
    <col min="6595" max="6598" width="9.140625" style="262" customWidth="1"/>
    <col min="6599" max="6600" width="4.42578125" style="262" customWidth="1"/>
    <col min="6601" max="6601" width="9.140625" style="262"/>
    <col min="6602" max="6602" width="11.28515625" style="262" bestFit="1" customWidth="1"/>
    <col min="6603" max="6817" width="9.140625" style="262"/>
    <col min="6818" max="6818" width="8.85546875" style="262" customWidth="1"/>
    <col min="6819" max="6819" width="40.28515625" style="262" customWidth="1"/>
    <col min="6820" max="6821" width="16.42578125" style="262" customWidth="1"/>
    <col min="6822" max="6823" width="13.5703125" style="262" customWidth="1"/>
    <col min="6824" max="6826" width="10.28515625" style="262" customWidth="1"/>
    <col min="6827" max="6827" width="7.28515625" style="262" customWidth="1"/>
    <col min="6828" max="6828" width="4" style="262" bestFit="1" customWidth="1"/>
    <col min="6829" max="6829" width="5.7109375" style="262" customWidth="1"/>
    <col min="6830" max="6830" width="5.42578125" style="262" customWidth="1"/>
    <col min="6831" max="6831" width="6" style="262" customWidth="1"/>
    <col min="6832" max="6832" width="5.7109375" style="262" customWidth="1"/>
    <col min="6833" max="6833" width="5.42578125" style="262" customWidth="1"/>
    <col min="6834" max="6834" width="4.5703125" style="262" customWidth="1"/>
    <col min="6835" max="6835" width="7.85546875" style="262" customWidth="1"/>
    <col min="6836" max="6837" width="7.7109375" style="262" customWidth="1"/>
    <col min="6838" max="6838" width="2" style="262" customWidth="1"/>
    <col min="6839" max="6839" width="9.140625" style="262" customWidth="1"/>
    <col min="6840" max="6840" width="5.140625" style="262" customWidth="1"/>
    <col min="6841" max="6841" width="5.7109375" style="262" customWidth="1"/>
    <col min="6842" max="6842" width="5.85546875" style="262" customWidth="1"/>
    <col min="6843" max="6843" width="5.5703125" style="262" customWidth="1"/>
    <col min="6844" max="6845" width="6" style="262" customWidth="1"/>
    <col min="6846" max="6846" width="3.7109375" style="262" customWidth="1"/>
    <col min="6847" max="6847" width="2.5703125" style="262" customWidth="1"/>
    <col min="6848" max="6848" width="8.5703125" style="262" customWidth="1"/>
    <col min="6849" max="6849" width="6.42578125" style="262" customWidth="1"/>
    <col min="6850" max="6850" width="6" style="262" customWidth="1"/>
    <col min="6851" max="6854" width="9.140625" style="262" customWidth="1"/>
    <col min="6855" max="6856" width="4.42578125" style="262" customWidth="1"/>
    <col min="6857" max="6857" width="9.140625" style="262"/>
    <col min="6858" max="6858" width="11.28515625" style="262" bestFit="1" customWidth="1"/>
    <col min="6859" max="7073" width="9.140625" style="262"/>
    <col min="7074" max="7074" width="8.85546875" style="262" customWidth="1"/>
    <col min="7075" max="7075" width="40.28515625" style="262" customWidth="1"/>
    <col min="7076" max="7077" width="16.42578125" style="262" customWidth="1"/>
    <col min="7078" max="7079" width="13.5703125" style="262" customWidth="1"/>
    <col min="7080" max="7082" width="10.28515625" style="262" customWidth="1"/>
    <col min="7083" max="7083" width="7.28515625" style="262" customWidth="1"/>
    <col min="7084" max="7084" width="4" style="262" bestFit="1" customWidth="1"/>
    <col min="7085" max="7085" width="5.7109375" style="262" customWidth="1"/>
    <col min="7086" max="7086" width="5.42578125" style="262" customWidth="1"/>
    <col min="7087" max="7087" width="6" style="262" customWidth="1"/>
    <col min="7088" max="7088" width="5.7109375" style="262" customWidth="1"/>
    <col min="7089" max="7089" width="5.42578125" style="262" customWidth="1"/>
    <col min="7090" max="7090" width="4.5703125" style="262" customWidth="1"/>
    <col min="7091" max="7091" width="7.85546875" style="262" customWidth="1"/>
    <col min="7092" max="7093" width="7.7109375" style="262" customWidth="1"/>
    <col min="7094" max="7094" width="2" style="262" customWidth="1"/>
    <col min="7095" max="7095" width="9.140625" style="262" customWidth="1"/>
    <col min="7096" max="7096" width="5.140625" style="262" customWidth="1"/>
    <col min="7097" max="7097" width="5.7109375" style="262" customWidth="1"/>
    <col min="7098" max="7098" width="5.85546875" style="262" customWidth="1"/>
    <col min="7099" max="7099" width="5.5703125" style="262" customWidth="1"/>
    <col min="7100" max="7101" width="6" style="262" customWidth="1"/>
    <col min="7102" max="7102" width="3.7109375" style="262" customWidth="1"/>
    <col min="7103" max="7103" width="2.5703125" style="262" customWidth="1"/>
    <col min="7104" max="7104" width="8.5703125" style="262" customWidth="1"/>
    <col min="7105" max="7105" width="6.42578125" style="262" customWidth="1"/>
    <col min="7106" max="7106" width="6" style="262" customWidth="1"/>
    <col min="7107" max="7110" width="9.140625" style="262" customWidth="1"/>
    <col min="7111" max="7112" width="4.42578125" style="262" customWidth="1"/>
    <col min="7113" max="7113" width="9.140625" style="262"/>
    <col min="7114" max="7114" width="11.28515625" style="262" bestFit="1" customWidth="1"/>
    <col min="7115" max="7329" width="9.140625" style="262"/>
    <col min="7330" max="7330" width="8.85546875" style="262" customWidth="1"/>
    <col min="7331" max="7331" width="40.28515625" style="262" customWidth="1"/>
    <col min="7332" max="7333" width="16.42578125" style="262" customWidth="1"/>
    <col min="7334" max="7335" width="13.5703125" style="262" customWidth="1"/>
    <col min="7336" max="7338" width="10.28515625" style="262" customWidth="1"/>
    <col min="7339" max="7339" width="7.28515625" style="262" customWidth="1"/>
    <col min="7340" max="7340" width="4" style="262" bestFit="1" customWidth="1"/>
    <col min="7341" max="7341" width="5.7109375" style="262" customWidth="1"/>
    <col min="7342" max="7342" width="5.42578125" style="262" customWidth="1"/>
    <col min="7343" max="7343" width="6" style="262" customWidth="1"/>
    <col min="7344" max="7344" width="5.7109375" style="262" customWidth="1"/>
    <col min="7345" max="7345" width="5.42578125" style="262" customWidth="1"/>
    <col min="7346" max="7346" width="4.5703125" style="262" customWidth="1"/>
    <col min="7347" max="7347" width="7.85546875" style="262" customWidth="1"/>
    <col min="7348" max="7349" width="7.7109375" style="262" customWidth="1"/>
    <col min="7350" max="7350" width="2" style="262" customWidth="1"/>
    <col min="7351" max="7351" width="9.140625" style="262" customWidth="1"/>
    <col min="7352" max="7352" width="5.140625" style="262" customWidth="1"/>
    <col min="7353" max="7353" width="5.7109375" style="262" customWidth="1"/>
    <col min="7354" max="7354" width="5.85546875" style="262" customWidth="1"/>
    <col min="7355" max="7355" width="5.5703125" style="262" customWidth="1"/>
    <col min="7356" max="7357" width="6" style="262" customWidth="1"/>
    <col min="7358" max="7358" width="3.7109375" style="262" customWidth="1"/>
    <col min="7359" max="7359" width="2.5703125" style="262" customWidth="1"/>
    <col min="7360" max="7360" width="8.5703125" style="262" customWidth="1"/>
    <col min="7361" max="7361" width="6.42578125" style="262" customWidth="1"/>
    <col min="7362" max="7362" width="6" style="262" customWidth="1"/>
    <col min="7363" max="7366" width="9.140625" style="262" customWidth="1"/>
    <col min="7367" max="7368" width="4.42578125" style="262" customWidth="1"/>
    <col min="7369" max="7369" width="9.140625" style="262"/>
    <col min="7370" max="7370" width="11.28515625" style="262" bestFit="1" customWidth="1"/>
    <col min="7371" max="7585" width="9.140625" style="262"/>
    <col min="7586" max="7586" width="8.85546875" style="262" customWidth="1"/>
    <col min="7587" max="7587" width="40.28515625" style="262" customWidth="1"/>
    <col min="7588" max="7589" width="16.42578125" style="262" customWidth="1"/>
    <col min="7590" max="7591" width="13.5703125" style="262" customWidth="1"/>
    <col min="7592" max="7594" width="10.28515625" style="262" customWidth="1"/>
    <col min="7595" max="7595" width="7.28515625" style="262" customWidth="1"/>
    <col min="7596" max="7596" width="4" style="262" bestFit="1" customWidth="1"/>
    <col min="7597" max="7597" width="5.7109375" style="262" customWidth="1"/>
    <col min="7598" max="7598" width="5.42578125" style="262" customWidth="1"/>
    <col min="7599" max="7599" width="6" style="262" customWidth="1"/>
    <col min="7600" max="7600" width="5.7109375" style="262" customWidth="1"/>
    <col min="7601" max="7601" width="5.42578125" style="262" customWidth="1"/>
    <col min="7602" max="7602" width="4.5703125" style="262" customWidth="1"/>
    <col min="7603" max="7603" width="7.85546875" style="262" customWidth="1"/>
    <col min="7604" max="7605" width="7.7109375" style="262" customWidth="1"/>
    <col min="7606" max="7606" width="2" style="262" customWidth="1"/>
    <col min="7607" max="7607" width="9.140625" style="262" customWidth="1"/>
    <col min="7608" max="7608" width="5.140625" style="262" customWidth="1"/>
    <col min="7609" max="7609" width="5.7109375" style="262" customWidth="1"/>
    <col min="7610" max="7610" width="5.85546875" style="262" customWidth="1"/>
    <col min="7611" max="7611" width="5.5703125" style="262" customWidth="1"/>
    <col min="7612" max="7613" width="6" style="262" customWidth="1"/>
    <col min="7614" max="7614" width="3.7109375" style="262" customWidth="1"/>
    <col min="7615" max="7615" width="2.5703125" style="262" customWidth="1"/>
    <col min="7616" max="7616" width="8.5703125" style="262" customWidth="1"/>
    <col min="7617" max="7617" width="6.42578125" style="262" customWidth="1"/>
    <col min="7618" max="7618" width="6" style="262" customWidth="1"/>
    <col min="7619" max="7622" width="9.140625" style="262" customWidth="1"/>
    <col min="7623" max="7624" width="4.42578125" style="262" customWidth="1"/>
    <col min="7625" max="7625" width="9.140625" style="262"/>
    <col min="7626" max="7626" width="11.28515625" style="262" bestFit="1" customWidth="1"/>
    <col min="7627" max="7841" width="9.140625" style="262"/>
    <col min="7842" max="7842" width="8.85546875" style="262" customWidth="1"/>
    <col min="7843" max="7843" width="40.28515625" style="262" customWidth="1"/>
    <col min="7844" max="7845" width="16.42578125" style="262" customWidth="1"/>
    <col min="7846" max="7847" width="13.5703125" style="262" customWidth="1"/>
    <col min="7848" max="7850" width="10.28515625" style="262" customWidth="1"/>
    <col min="7851" max="7851" width="7.28515625" style="262" customWidth="1"/>
    <col min="7852" max="7852" width="4" style="262" bestFit="1" customWidth="1"/>
    <col min="7853" max="7853" width="5.7109375" style="262" customWidth="1"/>
    <col min="7854" max="7854" width="5.42578125" style="262" customWidth="1"/>
    <col min="7855" max="7855" width="6" style="262" customWidth="1"/>
    <col min="7856" max="7856" width="5.7109375" style="262" customWidth="1"/>
    <col min="7857" max="7857" width="5.42578125" style="262" customWidth="1"/>
    <col min="7858" max="7858" width="4.5703125" style="262" customWidth="1"/>
    <col min="7859" max="7859" width="7.85546875" style="262" customWidth="1"/>
    <col min="7860" max="7861" width="7.7109375" style="262" customWidth="1"/>
    <col min="7862" max="7862" width="2" style="262" customWidth="1"/>
    <col min="7863" max="7863" width="9.140625" style="262" customWidth="1"/>
    <col min="7864" max="7864" width="5.140625" style="262" customWidth="1"/>
    <col min="7865" max="7865" width="5.7109375" style="262" customWidth="1"/>
    <col min="7866" max="7866" width="5.85546875" style="262" customWidth="1"/>
    <col min="7867" max="7867" width="5.5703125" style="262" customWidth="1"/>
    <col min="7868" max="7869" width="6" style="262" customWidth="1"/>
    <col min="7870" max="7870" width="3.7109375" style="262" customWidth="1"/>
    <col min="7871" max="7871" width="2.5703125" style="262" customWidth="1"/>
    <col min="7872" max="7872" width="8.5703125" style="262" customWidth="1"/>
    <col min="7873" max="7873" width="6.42578125" style="262" customWidth="1"/>
    <col min="7874" max="7874" width="6" style="262" customWidth="1"/>
    <col min="7875" max="7878" width="9.140625" style="262" customWidth="1"/>
    <col min="7879" max="7880" width="4.42578125" style="262" customWidth="1"/>
    <col min="7881" max="7881" width="9.140625" style="262"/>
    <col min="7882" max="7882" width="11.28515625" style="262" bestFit="1" customWidth="1"/>
    <col min="7883" max="8097" width="9.140625" style="262"/>
    <col min="8098" max="8098" width="8.85546875" style="262" customWidth="1"/>
    <col min="8099" max="8099" width="40.28515625" style="262" customWidth="1"/>
    <col min="8100" max="8101" width="16.42578125" style="262" customWidth="1"/>
    <col min="8102" max="8103" width="13.5703125" style="262" customWidth="1"/>
    <col min="8104" max="8106" width="10.28515625" style="262" customWidth="1"/>
    <col min="8107" max="8107" width="7.28515625" style="262" customWidth="1"/>
    <col min="8108" max="8108" width="4" style="262" bestFit="1" customWidth="1"/>
    <col min="8109" max="8109" width="5.7109375" style="262" customWidth="1"/>
    <col min="8110" max="8110" width="5.42578125" style="262" customWidth="1"/>
    <col min="8111" max="8111" width="6" style="262" customWidth="1"/>
    <col min="8112" max="8112" width="5.7109375" style="262" customWidth="1"/>
    <col min="8113" max="8113" width="5.42578125" style="262" customWidth="1"/>
    <col min="8114" max="8114" width="4.5703125" style="262" customWidth="1"/>
    <col min="8115" max="8115" width="7.85546875" style="262" customWidth="1"/>
    <col min="8116" max="8117" width="7.7109375" style="262" customWidth="1"/>
    <col min="8118" max="8118" width="2" style="262" customWidth="1"/>
    <col min="8119" max="8119" width="9.140625" style="262" customWidth="1"/>
    <col min="8120" max="8120" width="5.140625" style="262" customWidth="1"/>
    <col min="8121" max="8121" width="5.7109375" style="262" customWidth="1"/>
    <col min="8122" max="8122" width="5.85546875" style="262" customWidth="1"/>
    <col min="8123" max="8123" width="5.5703125" style="262" customWidth="1"/>
    <col min="8124" max="8125" width="6" style="262" customWidth="1"/>
    <col min="8126" max="8126" width="3.7109375" style="262" customWidth="1"/>
    <col min="8127" max="8127" width="2.5703125" style="262" customWidth="1"/>
    <col min="8128" max="8128" width="8.5703125" style="262" customWidth="1"/>
    <col min="8129" max="8129" width="6.42578125" style="262" customWidth="1"/>
    <col min="8130" max="8130" width="6" style="262" customWidth="1"/>
    <col min="8131" max="8134" width="9.140625" style="262" customWidth="1"/>
    <col min="8135" max="8136" width="4.42578125" style="262" customWidth="1"/>
    <col min="8137" max="8137" width="9.140625" style="262"/>
    <col min="8138" max="8138" width="11.28515625" style="262" bestFit="1" customWidth="1"/>
    <col min="8139" max="8353" width="9.140625" style="262"/>
    <col min="8354" max="8354" width="8.85546875" style="262" customWidth="1"/>
    <col min="8355" max="8355" width="40.28515625" style="262" customWidth="1"/>
    <col min="8356" max="8357" width="16.42578125" style="262" customWidth="1"/>
    <col min="8358" max="8359" width="13.5703125" style="262" customWidth="1"/>
    <col min="8360" max="8362" width="10.28515625" style="262" customWidth="1"/>
    <col min="8363" max="8363" width="7.28515625" style="262" customWidth="1"/>
    <col min="8364" max="8364" width="4" style="262" bestFit="1" customWidth="1"/>
    <col min="8365" max="8365" width="5.7109375" style="262" customWidth="1"/>
    <col min="8366" max="8366" width="5.42578125" style="262" customWidth="1"/>
    <col min="8367" max="8367" width="6" style="262" customWidth="1"/>
    <col min="8368" max="8368" width="5.7109375" style="262" customWidth="1"/>
    <col min="8369" max="8369" width="5.42578125" style="262" customWidth="1"/>
    <col min="8370" max="8370" width="4.5703125" style="262" customWidth="1"/>
    <col min="8371" max="8371" width="7.85546875" style="262" customWidth="1"/>
    <col min="8372" max="8373" width="7.7109375" style="262" customWidth="1"/>
    <col min="8374" max="8374" width="2" style="262" customWidth="1"/>
    <col min="8375" max="8375" width="9.140625" style="262" customWidth="1"/>
    <col min="8376" max="8376" width="5.140625" style="262" customWidth="1"/>
    <col min="8377" max="8377" width="5.7109375" style="262" customWidth="1"/>
    <col min="8378" max="8378" width="5.85546875" style="262" customWidth="1"/>
    <col min="8379" max="8379" width="5.5703125" style="262" customWidth="1"/>
    <col min="8380" max="8381" width="6" style="262" customWidth="1"/>
    <col min="8382" max="8382" width="3.7109375" style="262" customWidth="1"/>
    <col min="8383" max="8383" width="2.5703125" style="262" customWidth="1"/>
    <col min="8384" max="8384" width="8.5703125" style="262" customWidth="1"/>
    <col min="8385" max="8385" width="6.42578125" style="262" customWidth="1"/>
    <col min="8386" max="8386" width="6" style="262" customWidth="1"/>
    <col min="8387" max="8390" width="9.140625" style="262" customWidth="1"/>
    <col min="8391" max="8392" width="4.42578125" style="262" customWidth="1"/>
    <col min="8393" max="8393" width="9.140625" style="262"/>
    <col min="8394" max="8394" width="11.28515625" style="262" bestFit="1" customWidth="1"/>
    <col min="8395" max="8609" width="9.140625" style="262"/>
    <col min="8610" max="8610" width="8.85546875" style="262" customWidth="1"/>
    <col min="8611" max="8611" width="40.28515625" style="262" customWidth="1"/>
    <col min="8612" max="8613" width="16.42578125" style="262" customWidth="1"/>
    <col min="8614" max="8615" width="13.5703125" style="262" customWidth="1"/>
    <col min="8616" max="8618" width="10.28515625" style="262" customWidth="1"/>
    <col min="8619" max="8619" width="7.28515625" style="262" customWidth="1"/>
    <col min="8620" max="8620" width="4" style="262" bestFit="1" customWidth="1"/>
    <col min="8621" max="8621" width="5.7109375" style="262" customWidth="1"/>
    <col min="8622" max="8622" width="5.42578125" style="262" customWidth="1"/>
    <col min="8623" max="8623" width="6" style="262" customWidth="1"/>
    <col min="8624" max="8624" width="5.7109375" style="262" customWidth="1"/>
    <col min="8625" max="8625" width="5.42578125" style="262" customWidth="1"/>
    <col min="8626" max="8626" width="4.5703125" style="262" customWidth="1"/>
    <col min="8627" max="8627" width="7.85546875" style="262" customWidth="1"/>
    <col min="8628" max="8629" width="7.7109375" style="262" customWidth="1"/>
    <col min="8630" max="8630" width="2" style="262" customWidth="1"/>
    <col min="8631" max="8631" width="9.140625" style="262" customWidth="1"/>
    <col min="8632" max="8632" width="5.140625" style="262" customWidth="1"/>
    <col min="8633" max="8633" width="5.7109375" style="262" customWidth="1"/>
    <col min="8634" max="8634" width="5.85546875" style="262" customWidth="1"/>
    <col min="8635" max="8635" width="5.5703125" style="262" customWidth="1"/>
    <col min="8636" max="8637" width="6" style="262" customWidth="1"/>
    <col min="8638" max="8638" width="3.7109375" style="262" customWidth="1"/>
    <col min="8639" max="8639" width="2.5703125" style="262" customWidth="1"/>
    <col min="8640" max="8640" width="8.5703125" style="262" customWidth="1"/>
    <col min="8641" max="8641" width="6.42578125" style="262" customWidth="1"/>
    <col min="8642" max="8642" width="6" style="262" customWidth="1"/>
    <col min="8643" max="8646" width="9.140625" style="262" customWidth="1"/>
    <col min="8647" max="8648" width="4.42578125" style="262" customWidth="1"/>
    <col min="8649" max="8649" width="9.140625" style="262"/>
    <col min="8650" max="8650" width="11.28515625" style="262" bestFit="1" customWidth="1"/>
    <col min="8651" max="8865" width="9.140625" style="262"/>
    <col min="8866" max="8866" width="8.85546875" style="262" customWidth="1"/>
    <col min="8867" max="8867" width="40.28515625" style="262" customWidth="1"/>
    <col min="8868" max="8869" width="16.42578125" style="262" customWidth="1"/>
    <col min="8870" max="8871" width="13.5703125" style="262" customWidth="1"/>
    <col min="8872" max="8874" width="10.28515625" style="262" customWidth="1"/>
    <col min="8875" max="8875" width="7.28515625" style="262" customWidth="1"/>
    <col min="8876" max="8876" width="4" style="262" bestFit="1" customWidth="1"/>
    <col min="8877" max="8877" width="5.7109375" style="262" customWidth="1"/>
    <col min="8878" max="8878" width="5.42578125" style="262" customWidth="1"/>
    <col min="8879" max="8879" width="6" style="262" customWidth="1"/>
    <col min="8880" max="8880" width="5.7109375" style="262" customWidth="1"/>
    <col min="8881" max="8881" width="5.42578125" style="262" customWidth="1"/>
    <col min="8882" max="8882" width="4.5703125" style="262" customWidth="1"/>
    <col min="8883" max="8883" width="7.85546875" style="262" customWidth="1"/>
    <col min="8884" max="8885" width="7.7109375" style="262" customWidth="1"/>
    <col min="8886" max="8886" width="2" style="262" customWidth="1"/>
    <col min="8887" max="8887" width="9.140625" style="262" customWidth="1"/>
    <col min="8888" max="8888" width="5.140625" style="262" customWidth="1"/>
    <col min="8889" max="8889" width="5.7109375" style="262" customWidth="1"/>
    <col min="8890" max="8890" width="5.85546875" style="262" customWidth="1"/>
    <col min="8891" max="8891" width="5.5703125" style="262" customWidth="1"/>
    <col min="8892" max="8893" width="6" style="262" customWidth="1"/>
    <col min="8894" max="8894" width="3.7109375" style="262" customWidth="1"/>
    <col min="8895" max="8895" width="2.5703125" style="262" customWidth="1"/>
    <col min="8896" max="8896" width="8.5703125" style="262" customWidth="1"/>
    <col min="8897" max="8897" width="6.42578125" style="262" customWidth="1"/>
    <col min="8898" max="8898" width="6" style="262" customWidth="1"/>
    <col min="8899" max="8902" width="9.140625" style="262" customWidth="1"/>
    <col min="8903" max="8904" width="4.42578125" style="262" customWidth="1"/>
    <col min="8905" max="8905" width="9.140625" style="262"/>
    <col min="8906" max="8906" width="11.28515625" style="262" bestFit="1" customWidth="1"/>
    <col min="8907" max="9121" width="9.140625" style="262"/>
    <col min="9122" max="9122" width="8.85546875" style="262" customWidth="1"/>
    <col min="9123" max="9123" width="40.28515625" style="262" customWidth="1"/>
    <col min="9124" max="9125" width="16.42578125" style="262" customWidth="1"/>
    <col min="9126" max="9127" width="13.5703125" style="262" customWidth="1"/>
    <col min="9128" max="9130" width="10.28515625" style="262" customWidth="1"/>
    <col min="9131" max="9131" width="7.28515625" style="262" customWidth="1"/>
    <col min="9132" max="9132" width="4" style="262" bestFit="1" customWidth="1"/>
    <col min="9133" max="9133" width="5.7109375" style="262" customWidth="1"/>
    <col min="9134" max="9134" width="5.42578125" style="262" customWidth="1"/>
    <col min="9135" max="9135" width="6" style="262" customWidth="1"/>
    <col min="9136" max="9136" width="5.7109375" style="262" customWidth="1"/>
    <col min="9137" max="9137" width="5.42578125" style="262" customWidth="1"/>
    <col min="9138" max="9138" width="4.5703125" style="262" customWidth="1"/>
    <col min="9139" max="9139" width="7.85546875" style="262" customWidth="1"/>
    <col min="9140" max="9141" width="7.7109375" style="262" customWidth="1"/>
    <col min="9142" max="9142" width="2" style="262" customWidth="1"/>
    <col min="9143" max="9143" width="9.140625" style="262" customWidth="1"/>
    <col min="9144" max="9144" width="5.140625" style="262" customWidth="1"/>
    <col min="9145" max="9145" width="5.7109375" style="262" customWidth="1"/>
    <col min="9146" max="9146" width="5.85546875" style="262" customWidth="1"/>
    <col min="9147" max="9147" width="5.5703125" style="262" customWidth="1"/>
    <col min="9148" max="9149" width="6" style="262" customWidth="1"/>
    <col min="9150" max="9150" width="3.7109375" style="262" customWidth="1"/>
    <col min="9151" max="9151" width="2.5703125" style="262" customWidth="1"/>
    <col min="9152" max="9152" width="8.5703125" style="262" customWidth="1"/>
    <col min="9153" max="9153" width="6.42578125" style="262" customWidth="1"/>
    <col min="9154" max="9154" width="6" style="262" customWidth="1"/>
    <col min="9155" max="9158" width="9.140625" style="262" customWidth="1"/>
    <col min="9159" max="9160" width="4.42578125" style="262" customWidth="1"/>
    <col min="9161" max="9161" width="9.140625" style="262"/>
    <col min="9162" max="9162" width="11.28515625" style="262" bestFit="1" customWidth="1"/>
    <col min="9163" max="9377" width="9.140625" style="262"/>
    <col min="9378" max="9378" width="8.85546875" style="262" customWidth="1"/>
    <col min="9379" max="9379" width="40.28515625" style="262" customWidth="1"/>
    <col min="9380" max="9381" width="16.42578125" style="262" customWidth="1"/>
    <col min="9382" max="9383" width="13.5703125" style="262" customWidth="1"/>
    <col min="9384" max="9386" width="10.28515625" style="262" customWidth="1"/>
    <col min="9387" max="9387" width="7.28515625" style="262" customWidth="1"/>
    <col min="9388" max="9388" width="4" style="262" bestFit="1" customWidth="1"/>
    <col min="9389" max="9389" width="5.7109375" style="262" customWidth="1"/>
    <col min="9390" max="9390" width="5.42578125" style="262" customWidth="1"/>
    <col min="9391" max="9391" width="6" style="262" customWidth="1"/>
    <col min="9392" max="9392" width="5.7109375" style="262" customWidth="1"/>
    <col min="9393" max="9393" width="5.42578125" style="262" customWidth="1"/>
    <col min="9394" max="9394" width="4.5703125" style="262" customWidth="1"/>
    <col min="9395" max="9395" width="7.85546875" style="262" customWidth="1"/>
    <col min="9396" max="9397" width="7.7109375" style="262" customWidth="1"/>
    <col min="9398" max="9398" width="2" style="262" customWidth="1"/>
    <col min="9399" max="9399" width="9.140625" style="262" customWidth="1"/>
    <col min="9400" max="9400" width="5.140625" style="262" customWidth="1"/>
    <col min="9401" max="9401" width="5.7109375" style="262" customWidth="1"/>
    <col min="9402" max="9402" width="5.85546875" style="262" customWidth="1"/>
    <col min="9403" max="9403" width="5.5703125" style="262" customWidth="1"/>
    <col min="9404" max="9405" width="6" style="262" customWidth="1"/>
    <col min="9406" max="9406" width="3.7109375" style="262" customWidth="1"/>
    <col min="9407" max="9407" width="2.5703125" style="262" customWidth="1"/>
    <col min="9408" max="9408" width="8.5703125" style="262" customWidth="1"/>
    <col min="9409" max="9409" width="6.42578125" style="262" customWidth="1"/>
    <col min="9410" max="9410" width="6" style="262" customWidth="1"/>
    <col min="9411" max="9414" width="9.140625" style="262" customWidth="1"/>
    <col min="9415" max="9416" width="4.42578125" style="262" customWidth="1"/>
    <col min="9417" max="9417" width="9.140625" style="262"/>
    <col min="9418" max="9418" width="11.28515625" style="262" bestFit="1" customWidth="1"/>
    <col min="9419" max="9633" width="9.140625" style="262"/>
    <col min="9634" max="9634" width="8.85546875" style="262" customWidth="1"/>
    <col min="9635" max="9635" width="40.28515625" style="262" customWidth="1"/>
    <col min="9636" max="9637" width="16.42578125" style="262" customWidth="1"/>
    <col min="9638" max="9639" width="13.5703125" style="262" customWidth="1"/>
    <col min="9640" max="9642" width="10.28515625" style="262" customWidth="1"/>
    <col min="9643" max="9643" width="7.28515625" style="262" customWidth="1"/>
    <col min="9644" max="9644" width="4" style="262" bestFit="1" customWidth="1"/>
    <col min="9645" max="9645" width="5.7109375" style="262" customWidth="1"/>
    <col min="9646" max="9646" width="5.42578125" style="262" customWidth="1"/>
    <col min="9647" max="9647" width="6" style="262" customWidth="1"/>
    <col min="9648" max="9648" width="5.7109375" style="262" customWidth="1"/>
    <col min="9649" max="9649" width="5.42578125" style="262" customWidth="1"/>
    <col min="9650" max="9650" width="4.5703125" style="262" customWidth="1"/>
    <col min="9651" max="9651" width="7.85546875" style="262" customWidth="1"/>
    <col min="9652" max="9653" width="7.7109375" style="262" customWidth="1"/>
    <col min="9654" max="9654" width="2" style="262" customWidth="1"/>
    <col min="9655" max="9655" width="9.140625" style="262" customWidth="1"/>
    <col min="9656" max="9656" width="5.140625" style="262" customWidth="1"/>
    <col min="9657" max="9657" width="5.7109375" style="262" customWidth="1"/>
    <col min="9658" max="9658" width="5.85546875" style="262" customWidth="1"/>
    <col min="9659" max="9659" width="5.5703125" style="262" customWidth="1"/>
    <col min="9660" max="9661" width="6" style="262" customWidth="1"/>
    <col min="9662" max="9662" width="3.7109375" style="262" customWidth="1"/>
    <col min="9663" max="9663" width="2.5703125" style="262" customWidth="1"/>
    <col min="9664" max="9664" width="8.5703125" style="262" customWidth="1"/>
    <col min="9665" max="9665" width="6.42578125" style="262" customWidth="1"/>
    <col min="9666" max="9666" width="6" style="262" customWidth="1"/>
    <col min="9667" max="9670" width="9.140625" style="262" customWidth="1"/>
    <col min="9671" max="9672" width="4.42578125" style="262" customWidth="1"/>
    <col min="9673" max="9673" width="9.140625" style="262"/>
    <col min="9674" max="9674" width="11.28515625" style="262" bestFit="1" customWidth="1"/>
    <col min="9675" max="9889" width="9.140625" style="262"/>
    <col min="9890" max="9890" width="8.85546875" style="262" customWidth="1"/>
    <col min="9891" max="9891" width="40.28515625" style="262" customWidth="1"/>
    <col min="9892" max="9893" width="16.42578125" style="262" customWidth="1"/>
    <col min="9894" max="9895" width="13.5703125" style="262" customWidth="1"/>
    <col min="9896" max="9898" width="10.28515625" style="262" customWidth="1"/>
    <col min="9899" max="9899" width="7.28515625" style="262" customWidth="1"/>
    <col min="9900" max="9900" width="4" style="262" bestFit="1" customWidth="1"/>
    <col min="9901" max="9901" width="5.7109375" style="262" customWidth="1"/>
    <col min="9902" max="9902" width="5.42578125" style="262" customWidth="1"/>
    <col min="9903" max="9903" width="6" style="262" customWidth="1"/>
    <col min="9904" max="9904" width="5.7109375" style="262" customWidth="1"/>
    <col min="9905" max="9905" width="5.42578125" style="262" customWidth="1"/>
    <col min="9906" max="9906" width="4.5703125" style="262" customWidth="1"/>
    <col min="9907" max="9907" width="7.85546875" style="262" customWidth="1"/>
    <col min="9908" max="9909" width="7.7109375" style="262" customWidth="1"/>
    <col min="9910" max="9910" width="2" style="262" customWidth="1"/>
    <col min="9911" max="9911" width="9.140625" style="262" customWidth="1"/>
    <col min="9912" max="9912" width="5.140625" style="262" customWidth="1"/>
    <col min="9913" max="9913" width="5.7109375" style="262" customWidth="1"/>
    <col min="9914" max="9914" width="5.85546875" style="262" customWidth="1"/>
    <col min="9915" max="9915" width="5.5703125" style="262" customWidth="1"/>
    <col min="9916" max="9917" width="6" style="262" customWidth="1"/>
    <col min="9918" max="9918" width="3.7109375" style="262" customWidth="1"/>
    <col min="9919" max="9919" width="2.5703125" style="262" customWidth="1"/>
    <col min="9920" max="9920" width="8.5703125" style="262" customWidth="1"/>
    <col min="9921" max="9921" width="6.42578125" style="262" customWidth="1"/>
    <col min="9922" max="9922" width="6" style="262" customWidth="1"/>
    <col min="9923" max="9926" width="9.140625" style="262" customWidth="1"/>
    <col min="9927" max="9928" width="4.42578125" style="262" customWidth="1"/>
    <col min="9929" max="9929" width="9.140625" style="262"/>
    <col min="9930" max="9930" width="11.28515625" style="262" bestFit="1" customWidth="1"/>
    <col min="9931" max="10145" width="9.140625" style="262"/>
    <col min="10146" max="10146" width="8.85546875" style="262" customWidth="1"/>
    <col min="10147" max="10147" width="40.28515625" style="262" customWidth="1"/>
    <col min="10148" max="10149" width="16.42578125" style="262" customWidth="1"/>
    <col min="10150" max="10151" width="13.5703125" style="262" customWidth="1"/>
    <col min="10152" max="10154" width="10.28515625" style="262" customWidth="1"/>
    <col min="10155" max="10155" width="7.28515625" style="262" customWidth="1"/>
    <col min="10156" max="10156" width="4" style="262" bestFit="1" customWidth="1"/>
    <col min="10157" max="10157" width="5.7109375" style="262" customWidth="1"/>
    <col min="10158" max="10158" width="5.42578125" style="262" customWidth="1"/>
    <col min="10159" max="10159" width="6" style="262" customWidth="1"/>
    <col min="10160" max="10160" width="5.7109375" style="262" customWidth="1"/>
    <col min="10161" max="10161" width="5.42578125" style="262" customWidth="1"/>
    <col min="10162" max="10162" width="4.5703125" style="262" customWidth="1"/>
    <col min="10163" max="10163" width="7.85546875" style="262" customWidth="1"/>
    <col min="10164" max="10165" width="7.7109375" style="262" customWidth="1"/>
    <col min="10166" max="10166" width="2" style="262" customWidth="1"/>
    <col min="10167" max="10167" width="9.140625" style="262" customWidth="1"/>
    <col min="10168" max="10168" width="5.140625" style="262" customWidth="1"/>
    <col min="10169" max="10169" width="5.7109375" style="262" customWidth="1"/>
    <col min="10170" max="10170" width="5.85546875" style="262" customWidth="1"/>
    <col min="10171" max="10171" width="5.5703125" style="262" customWidth="1"/>
    <col min="10172" max="10173" width="6" style="262" customWidth="1"/>
    <col min="10174" max="10174" width="3.7109375" style="262" customWidth="1"/>
    <col min="10175" max="10175" width="2.5703125" style="262" customWidth="1"/>
    <col min="10176" max="10176" width="8.5703125" style="262" customWidth="1"/>
    <col min="10177" max="10177" width="6.42578125" style="262" customWidth="1"/>
    <col min="10178" max="10178" width="6" style="262" customWidth="1"/>
    <col min="10179" max="10182" width="9.140625" style="262" customWidth="1"/>
    <col min="10183" max="10184" width="4.42578125" style="262" customWidth="1"/>
    <col min="10185" max="10185" width="9.140625" style="262"/>
    <col min="10186" max="10186" width="11.28515625" style="262" bestFit="1" customWidth="1"/>
    <col min="10187" max="10401" width="9.140625" style="262"/>
    <col min="10402" max="10402" width="8.85546875" style="262" customWidth="1"/>
    <col min="10403" max="10403" width="40.28515625" style="262" customWidth="1"/>
    <col min="10404" max="10405" width="16.42578125" style="262" customWidth="1"/>
    <col min="10406" max="10407" width="13.5703125" style="262" customWidth="1"/>
    <col min="10408" max="10410" width="10.28515625" style="262" customWidth="1"/>
    <col min="10411" max="10411" width="7.28515625" style="262" customWidth="1"/>
    <col min="10412" max="10412" width="4" style="262" bestFit="1" customWidth="1"/>
    <col min="10413" max="10413" width="5.7109375" style="262" customWidth="1"/>
    <col min="10414" max="10414" width="5.42578125" style="262" customWidth="1"/>
    <col min="10415" max="10415" width="6" style="262" customWidth="1"/>
    <col min="10416" max="10416" width="5.7109375" style="262" customWidth="1"/>
    <col min="10417" max="10417" width="5.42578125" style="262" customWidth="1"/>
    <col min="10418" max="10418" width="4.5703125" style="262" customWidth="1"/>
    <col min="10419" max="10419" width="7.85546875" style="262" customWidth="1"/>
    <col min="10420" max="10421" width="7.7109375" style="262" customWidth="1"/>
    <col min="10422" max="10422" width="2" style="262" customWidth="1"/>
    <col min="10423" max="10423" width="9.140625" style="262" customWidth="1"/>
    <col min="10424" max="10424" width="5.140625" style="262" customWidth="1"/>
    <col min="10425" max="10425" width="5.7109375" style="262" customWidth="1"/>
    <col min="10426" max="10426" width="5.85546875" style="262" customWidth="1"/>
    <col min="10427" max="10427" width="5.5703125" style="262" customWidth="1"/>
    <col min="10428" max="10429" width="6" style="262" customWidth="1"/>
    <col min="10430" max="10430" width="3.7109375" style="262" customWidth="1"/>
    <col min="10431" max="10431" width="2.5703125" style="262" customWidth="1"/>
    <col min="10432" max="10432" width="8.5703125" style="262" customWidth="1"/>
    <col min="10433" max="10433" width="6.42578125" style="262" customWidth="1"/>
    <col min="10434" max="10434" width="6" style="262" customWidth="1"/>
    <col min="10435" max="10438" width="9.140625" style="262" customWidth="1"/>
    <col min="10439" max="10440" width="4.42578125" style="262" customWidth="1"/>
    <col min="10441" max="10441" width="9.140625" style="262"/>
    <col min="10442" max="10442" width="11.28515625" style="262" bestFit="1" customWidth="1"/>
    <col min="10443" max="10657" width="9.140625" style="262"/>
    <col min="10658" max="10658" width="8.85546875" style="262" customWidth="1"/>
    <col min="10659" max="10659" width="40.28515625" style="262" customWidth="1"/>
    <col min="10660" max="10661" width="16.42578125" style="262" customWidth="1"/>
    <col min="10662" max="10663" width="13.5703125" style="262" customWidth="1"/>
    <col min="10664" max="10666" width="10.28515625" style="262" customWidth="1"/>
    <col min="10667" max="10667" width="7.28515625" style="262" customWidth="1"/>
    <col min="10668" max="10668" width="4" style="262" bestFit="1" customWidth="1"/>
    <col min="10669" max="10669" width="5.7109375" style="262" customWidth="1"/>
    <col min="10670" max="10670" width="5.42578125" style="262" customWidth="1"/>
    <col min="10671" max="10671" width="6" style="262" customWidth="1"/>
    <col min="10672" max="10672" width="5.7109375" style="262" customWidth="1"/>
    <col min="10673" max="10673" width="5.42578125" style="262" customWidth="1"/>
    <col min="10674" max="10674" width="4.5703125" style="262" customWidth="1"/>
    <col min="10675" max="10675" width="7.85546875" style="262" customWidth="1"/>
    <col min="10676" max="10677" width="7.7109375" style="262" customWidth="1"/>
    <col min="10678" max="10678" width="2" style="262" customWidth="1"/>
    <col min="10679" max="10679" width="9.140625" style="262" customWidth="1"/>
    <col min="10680" max="10680" width="5.140625" style="262" customWidth="1"/>
    <col min="10681" max="10681" width="5.7109375" style="262" customWidth="1"/>
    <col min="10682" max="10682" width="5.85546875" style="262" customWidth="1"/>
    <col min="10683" max="10683" width="5.5703125" style="262" customWidth="1"/>
    <col min="10684" max="10685" width="6" style="262" customWidth="1"/>
    <col min="10686" max="10686" width="3.7109375" style="262" customWidth="1"/>
    <col min="10687" max="10687" width="2.5703125" style="262" customWidth="1"/>
    <col min="10688" max="10688" width="8.5703125" style="262" customWidth="1"/>
    <col min="10689" max="10689" width="6.42578125" style="262" customWidth="1"/>
    <col min="10690" max="10690" width="6" style="262" customWidth="1"/>
    <col min="10691" max="10694" width="9.140625" style="262" customWidth="1"/>
    <col min="10695" max="10696" width="4.42578125" style="262" customWidth="1"/>
    <col min="10697" max="10697" width="9.140625" style="262"/>
    <col min="10698" max="10698" width="11.28515625" style="262" bestFit="1" customWidth="1"/>
    <col min="10699" max="10913" width="9.140625" style="262"/>
    <col min="10914" max="10914" width="8.85546875" style="262" customWidth="1"/>
    <col min="10915" max="10915" width="40.28515625" style="262" customWidth="1"/>
    <col min="10916" max="10917" width="16.42578125" style="262" customWidth="1"/>
    <col min="10918" max="10919" width="13.5703125" style="262" customWidth="1"/>
    <col min="10920" max="10922" width="10.28515625" style="262" customWidth="1"/>
    <col min="10923" max="10923" width="7.28515625" style="262" customWidth="1"/>
    <col min="10924" max="10924" width="4" style="262" bestFit="1" customWidth="1"/>
    <col min="10925" max="10925" width="5.7109375" style="262" customWidth="1"/>
    <col min="10926" max="10926" width="5.42578125" style="262" customWidth="1"/>
    <col min="10927" max="10927" width="6" style="262" customWidth="1"/>
    <col min="10928" max="10928" width="5.7109375" style="262" customWidth="1"/>
    <col min="10929" max="10929" width="5.42578125" style="262" customWidth="1"/>
    <col min="10930" max="10930" width="4.5703125" style="262" customWidth="1"/>
    <col min="10931" max="10931" width="7.85546875" style="262" customWidth="1"/>
    <col min="10932" max="10933" width="7.7109375" style="262" customWidth="1"/>
    <col min="10934" max="10934" width="2" style="262" customWidth="1"/>
    <col min="10935" max="10935" width="9.140625" style="262" customWidth="1"/>
    <col min="10936" max="10936" width="5.140625" style="262" customWidth="1"/>
    <col min="10937" max="10937" width="5.7109375" style="262" customWidth="1"/>
    <col min="10938" max="10938" width="5.85546875" style="262" customWidth="1"/>
    <col min="10939" max="10939" width="5.5703125" style="262" customWidth="1"/>
    <col min="10940" max="10941" width="6" style="262" customWidth="1"/>
    <col min="10942" max="10942" width="3.7109375" style="262" customWidth="1"/>
    <col min="10943" max="10943" width="2.5703125" style="262" customWidth="1"/>
    <col min="10944" max="10944" width="8.5703125" style="262" customWidth="1"/>
    <col min="10945" max="10945" width="6.42578125" style="262" customWidth="1"/>
    <col min="10946" max="10946" width="6" style="262" customWidth="1"/>
    <col min="10947" max="10950" width="9.140625" style="262" customWidth="1"/>
    <col min="10951" max="10952" width="4.42578125" style="262" customWidth="1"/>
    <col min="10953" max="10953" width="9.140625" style="262"/>
    <col min="10954" max="10954" width="11.28515625" style="262" bestFit="1" customWidth="1"/>
    <col min="10955" max="11169" width="9.140625" style="262"/>
    <col min="11170" max="11170" width="8.85546875" style="262" customWidth="1"/>
    <col min="11171" max="11171" width="40.28515625" style="262" customWidth="1"/>
    <col min="11172" max="11173" width="16.42578125" style="262" customWidth="1"/>
    <col min="11174" max="11175" width="13.5703125" style="262" customWidth="1"/>
    <col min="11176" max="11178" width="10.28515625" style="262" customWidth="1"/>
    <col min="11179" max="11179" width="7.28515625" style="262" customWidth="1"/>
    <col min="11180" max="11180" width="4" style="262" bestFit="1" customWidth="1"/>
    <col min="11181" max="11181" width="5.7109375" style="262" customWidth="1"/>
    <col min="11182" max="11182" width="5.42578125" style="262" customWidth="1"/>
    <col min="11183" max="11183" width="6" style="262" customWidth="1"/>
    <col min="11184" max="11184" width="5.7109375" style="262" customWidth="1"/>
    <col min="11185" max="11185" width="5.42578125" style="262" customWidth="1"/>
    <col min="11186" max="11186" width="4.5703125" style="262" customWidth="1"/>
    <col min="11187" max="11187" width="7.85546875" style="262" customWidth="1"/>
    <col min="11188" max="11189" width="7.7109375" style="262" customWidth="1"/>
    <col min="11190" max="11190" width="2" style="262" customWidth="1"/>
    <col min="11191" max="11191" width="9.140625" style="262" customWidth="1"/>
    <col min="11192" max="11192" width="5.140625" style="262" customWidth="1"/>
    <col min="11193" max="11193" width="5.7109375" style="262" customWidth="1"/>
    <col min="11194" max="11194" width="5.85546875" style="262" customWidth="1"/>
    <col min="11195" max="11195" width="5.5703125" style="262" customWidth="1"/>
    <col min="11196" max="11197" width="6" style="262" customWidth="1"/>
    <col min="11198" max="11198" width="3.7109375" style="262" customWidth="1"/>
    <col min="11199" max="11199" width="2.5703125" style="262" customWidth="1"/>
    <col min="11200" max="11200" width="8.5703125" style="262" customWidth="1"/>
    <col min="11201" max="11201" width="6.42578125" style="262" customWidth="1"/>
    <col min="11202" max="11202" width="6" style="262" customWidth="1"/>
    <col min="11203" max="11206" width="9.140625" style="262" customWidth="1"/>
    <col min="11207" max="11208" width="4.42578125" style="262" customWidth="1"/>
    <col min="11209" max="11209" width="9.140625" style="262"/>
    <col min="11210" max="11210" width="11.28515625" style="262" bestFit="1" customWidth="1"/>
    <col min="11211" max="11425" width="9.140625" style="262"/>
    <col min="11426" max="11426" width="8.85546875" style="262" customWidth="1"/>
    <col min="11427" max="11427" width="40.28515625" style="262" customWidth="1"/>
    <col min="11428" max="11429" width="16.42578125" style="262" customWidth="1"/>
    <col min="11430" max="11431" width="13.5703125" style="262" customWidth="1"/>
    <col min="11432" max="11434" width="10.28515625" style="262" customWidth="1"/>
    <col min="11435" max="11435" width="7.28515625" style="262" customWidth="1"/>
    <col min="11436" max="11436" width="4" style="262" bestFit="1" customWidth="1"/>
    <col min="11437" max="11437" width="5.7109375" style="262" customWidth="1"/>
    <col min="11438" max="11438" width="5.42578125" style="262" customWidth="1"/>
    <col min="11439" max="11439" width="6" style="262" customWidth="1"/>
    <col min="11440" max="11440" width="5.7109375" style="262" customWidth="1"/>
    <col min="11441" max="11441" width="5.42578125" style="262" customWidth="1"/>
    <col min="11442" max="11442" width="4.5703125" style="262" customWidth="1"/>
    <col min="11443" max="11443" width="7.85546875" style="262" customWidth="1"/>
    <col min="11444" max="11445" width="7.7109375" style="262" customWidth="1"/>
    <col min="11446" max="11446" width="2" style="262" customWidth="1"/>
    <col min="11447" max="11447" width="9.140625" style="262" customWidth="1"/>
    <col min="11448" max="11448" width="5.140625" style="262" customWidth="1"/>
    <col min="11449" max="11449" width="5.7109375" style="262" customWidth="1"/>
    <col min="11450" max="11450" width="5.85546875" style="262" customWidth="1"/>
    <col min="11451" max="11451" width="5.5703125" style="262" customWidth="1"/>
    <col min="11452" max="11453" width="6" style="262" customWidth="1"/>
    <col min="11454" max="11454" width="3.7109375" style="262" customWidth="1"/>
    <col min="11455" max="11455" width="2.5703125" style="262" customWidth="1"/>
    <col min="11456" max="11456" width="8.5703125" style="262" customWidth="1"/>
    <col min="11457" max="11457" width="6.42578125" style="262" customWidth="1"/>
    <col min="11458" max="11458" width="6" style="262" customWidth="1"/>
    <col min="11459" max="11462" width="9.140625" style="262" customWidth="1"/>
    <col min="11463" max="11464" width="4.42578125" style="262" customWidth="1"/>
    <col min="11465" max="11465" width="9.140625" style="262"/>
    <col min="11466" max="11466" width="11.28515625" style="262" bestFit="1" customWidth="1"/>
    <col min="11467" max="11681" width="9.140625" style="262"/>
    <col min="11682" max="11682" width="8.85546875" style="262" customWidth="1"/>
    <col min="11683" max="11683" width="40.28515625" style="262" customWidth="1"/>
    <col min="11684" max="11685" width="16.42578125" style="262" customWidth="1"/>
    <col min="11686" max="11687" width="13.5703125" style="262" customWidth="1"/>
    <col min="11688" max="11690" width="10.28515625" style="262" customWidth="1"/>
    <col min="11691" max="11691" width="7.28515625" style="262" customWidth="1"/>
    <col min="11692" max="11692" width="4" style="262" bestFit="1" customWidth="1"/>
    <col min="11693" max="11693" width="5.7109375" style="262" customWidth="1"/>
    <col min="11694" max="11694" width="5.42578125" style="262" customWidth="1"/>
    <col min="11695" max="11695" width="6" style="262" customWidth="1"/>
    <col min="11696" max="11696" width="5.7109375" style="262" customWidth="1"/>
    <col min="11697" max="11697" width="5.42578125" style="262" customWidth="1"/>
    <col min="11698" max="11698" width="4.5703125" style="262" customWidth="1"/>
    <col min="11699" max="11699" width="7.85546875" style="262" customWidth="1"/>
    <col min="11700" max="11701" width="7.7109375" style="262" customWidth="1"/>
    <col min="11702" max="11702" width="2" style="262" customWidth="1"/>
    <col min="11703" max="11703" width="9.140625" style="262" customWidth="1"/>
    <col min="11704" max="11704" width="5.140625" style="262" customWidth="1"/>
    <col min="11705" max="11705" width="5.7109375" style="262" customWidth="1"/>
    <col min="11706" max="11706" width="5.85546875" style="262" customWidth="1"/>
    <col min="11707" max="11707" width="5.5703125" style="262" customWidth="1"/>
    <col min="11708" max="11709" width="6" style="262" customWidth="1"/>
    <col min="11710" max="11710" width="3.7109375" style="262" customWidth="1"/>
    <col min="11711" max="11711" width="2.5703125" style="262" customWidth="1"/>
    <col min="11712" max="11712" width="8.5703125" style="262" customWidth="1"/>
    <col min="11713" max="11713" width="6.42578125" style="262" customWidth="1"/>
    <col min="11714" max="11714" width="6" style="262" customWidth="1"/>
    <col min="11715" max="11718" width="9.140625" style="262" customWidth="1"/>
    <col min="11719" max="11720" width="4.42578125" style="262" customWidth="1"/>
    <col min="11721" max="11721" width="9.140625" style="262"/>
    <col min="11722" max="11722" width="11.28515625" style="262" bestFit="1" customWidth="1"/>
    <col min="11723" max="11937" width="9.140625" style="262"/>
    <col min="11938" max="11938" width="8.85546875" style="262" customWidth="1"/>
    <col min="11939" max="11939" width="40.28515625" style="262" customWidth="1"/>
    <col min="11940" max="11941" width="16.42578125" style="262" customWidth="1"/>
    <col min="11942" max="11943" width="13.5703125" style="262" customWidth="1"/>
    <col min="11944" max="11946" width="10.28515625" style="262" customWidth="1"/>
    <col min="11947" max="11947" width="7.28515625" style="262" customWidth="1"/>
    <col min="11948" max="11948" width="4" style="262" bestFit="1" customWidth="1"/>
    <col min="11949" max="11949" width="5.7109375" style="262" customWidth="1"/>
    <col min="11950" max="11950" width="5.42578125" style="262" customWidth="1"/>
    <col min="11951" max="11951" width="6" style="262" customWidth="1"/>
    <col min="11952" max="11952" width="5.7109375" style="262" customWidth="1"/>
    <col min="11953" max="11953" width="5.42578125" style="262" customWidth="1"/>
    <col min="11954" max="11954" width="4.5703125" style="262" customWidth="1"/>
    <col min="11955" max="11955" width="7.85546875" style="262" customWidth="1"/>
    <col min="11956" max="11957" width="7.7109375" style="262" customWidth="1"/>
    <col min="11958" max="11958" width="2" style="262" customWidth="1"/>
    <col min="11959" max="11959" width="9.140625" style="262" customWidth="1"/>
    <col min="11960" max="11960" width="5.140625" style="262" customWidth="1"/>
    <col min="11961" max="11961" width="5.7109375" style="262" customWidth="1"/>
    <col min="11962" max="11962" width="5.85546875" style="262" customWidth="1"/>
    <col min="11963" max="11963" width="5.5703125" style="262" customWidth="1"/>
    <col min="11964" max="11965" width="6" style="262" customWidth="1"/>
    <col min="11966" max="11966" width="3.7109375" style="262" customWidth="1"/>
    <col min="11967" max="11967" width="2.5703125" style="262" customWidth="1"/>
    <col min="11968" max="11968" width="8.5703125" style="262" customWidth="1"/>
    <col min="11969" max="11969" width="6.42578125" style="262" customWidth="1"/>
    <col min="11970" max="11970" width="6" style="262" customWidth="1"/>
    <col min="11971" max="11974" width="9.140625" style="262" customWidth="1"/>
    <col min="11975" max="11976" width="4.42578125" style="262" customWidth="1"/>
    <col min="11977" max="11977" width="9.140625" style="262"/>
    <col min="11978" max="11978" width="11.28515625" style="262" bestFit="1" customWidth="1"/>
    <col min="11979" max="12193" width="9.140625" style="262"/>
    <col min="12194" max="12194" width="8.85546875" style="262" customWidth="1"/>
    <col min="12195" max="12195" width="40.28515625" style="262" customWidth="1"/>
    <col min="12196" max="12197" width="16.42578125" style="262" customWidth="1"/>
    <col min="12198" max="12199" width="13.5703125" style="262" customWidth="1"/>
    <col min="12200" max="12202" width="10.28515625" style="262" customWidth="1"/>
    <col min="12203" max="12203" width="7.28515625" style="262" customWidth="1"/>
    <col min="12204" max="12204" width="4" style="262" bestFit="1" customWidth="1"/>
    <col min="12205" max="12205" width="5.7109375" style="262" customWidth="1"/>
    <col min="12206" max="12206" width="5.42578125" style="262" customWidth="1"/>
    <col min="12207" max="12207" width="6" style="262" customWidth="1"/>
    <col min="12208" max="12208" width="5.7109375" style="262" customWidth="1"/>
    <col min="12209" max="12209" width="5.42578125" style="262" customWidth="1"/>
    <col min="12210" max="12210" width="4.5703125" style="262" customWidth="1"/>
    <col min="12211" max="12211" width="7.85546875" style="262" customWidth="1"/>
    <col min="12212" max="12213" width="7.7109375" style="262" customWidth="1"/>
    <col min="12214" max="12214" width="2" style="262" customWidth="1"/>
    <col min="12215" max="12215" width="9.140625" style="262" customWidth="1"/>
    <col min="12216" max="12216" width="5.140625" style="262" customWidth="1"/>
    <col min="12217" max="12217" width="5.7109375" style="262" customWidth="1"/>
    <col min="12218" max="12218" width="5.85546875" style="262" customWidth="1"/>
    <col min="12219" max="12219" width="5.5703125" style="262" customWidth="1"/>
    <col min="12220" max="12221" width="6" style="262" customWidth="1"/>
    <col min="12222" max="12222" width="3.7109375" style="262" customWidth="1"/>
    <col min="12223" max="12223" width="2.5703125" style="262" customWidth="1"/>
    <col min="12224" max="12224" width="8.5703125" style="262" customWidth="1"/>
    <col min="12225" max="12225" width="6.42578125" style="262" customWidth="1"/>
    <col min="12226" max="12226" width="6" style="262" customWidth="1"/>
    <col min="12227" max="12230" width="9.140625" style="262" customWidth="1"/>
    <col min="12231" max="12232" width="4.42578125" style="262" customWidth="1"/>
    <col min="12233" max="12233" width="9.140625" style="262"/>
    <col min="12234" max="12234" width="11.28515625" style="262" bestFit="1" customWidth="1"/>
    <col min="12235" max="12449" width="9.140625" style="262"/>
    <col min="12450" max="12450" width="8.85546875" style="262" customWidth="1"/>
    <col min="12451" max="12451" width="40.28515625" style="262" customWidth="1"/>
    <col min="12452" max="12453" width="16.42578125" style="262" customWidth="1"/>
    <col min="12454" max="12455" width="13.5703125" style="262" customWidth="1"/>
    <col min="12456" max="12458" width="10.28515625" style="262" customWidth="1"/>
    <col min="12459" max="12459" width="7.28515625" style="262" customWidth="1"/>
    <col min="12460" max="12460" width="4" style="262" bestFit="1" customWidth="1"/>
    <col min="12461" max="12461" width="5.7109375" style="262" customWidth="1"/>
    <col min="12462" max="12462" width="5.42578125" style="262" customWidth="1"/>
    <col min="12463" max="12463" width="6" style="262" customWidth="1"/>
    <col min="12464" max="12464" width="5.7109375" style="262" customWidth="1"/>
    <col min="12465" max="12465" width="5.42578125" style="262" customWidth="1"/>
    <col min="12466" max="12466" width="4.5703125" style="262" customWidth="1"/>
    <col min="12467" max="12467" width="7.85546875" style="262" customWidth="1"/>
    <col min="12468" max="12469" width="7.7109375" style="262" customWidth="1"/>
    <col min="12470" max="12470" width="2" style="262" customWidth="1"/>
    <col min="12471" max="12471" width="9.140625" style="262" customWidth="1"/>
    <col min="12472" max="12472" width="5.140625" style="262" customWidth="1"/>
    <col min="12473" max="12473" width="5.7109375" style="262" customWidth="1"/>
    <col min="12474" max="12474" width="5.85546875" style="262" customWidth="1"/>
    <col min="12475" max="12475" width="5.5703125" style="262" customWidth="1"/>
    <col min="12476" max="12477" width="6" style="262" customWidth="1"/>
    <col min="12478" max="12478" width="3.7109375" style="262" customWidth="1"/>
    <col min="12479" max="12479" width="2.5703125" style="262" customWidth="1"/>
    <col min="12480" max="12480" width="8.5703125" style="262" customWidth="1"/>
    <col min="12481" max="12481" width="6.42578125" style="262" customWidth="1"/>
    <col min="12482" max="12482" width="6" style="262" customWidth="1"/>
    <col min="12483" max="12486" width="9.140625" style="262" customWidth="1"/>
    <col min="12487" max="12488" width="4.42578125" style="262" customWidth="1"/>
    <col min="12489" max="12489" width="9.140625" style="262"/>
    <col min="12490" max="12490" width="11.28515625" style="262" bestFit="1" customWidth="1"/>
    <col min="12491" max="12705" width="9.140625" style="262"/>
    <col min="12706" max="12706" width="8.85546875" style="262" customWidth="1"/>
    <col min="12707" max="12707" width="40.28515625" style="262" customWidth="1"/>
    <col min="12708" max="12709" width="16.42578125" style="262" customWidth="1"/>
    <col min="12710" max="12711" width="13.5703125" style="262" customWidth="1"/>
    <col min="12712" max="12714" width="10.28515625" style="262" customWidth="1"/>
    <col min="12715" max="12715" width="7.28515625" style="262" customWidth="1"/>
    <col min="12716" max="12716" width="4" style="262" bestFit="1" customWidth="1"/>
    <col min="12717" max="12717" width="5.7109375" style="262" customWidth="1"/>
    <col min="12718" max="12718" width="5.42578125" style="262" customWidth="1"/>
    <col min="12719" max="12719" width="6" style="262" customWidth="1"/>
    <col min="12720" max="12720" width="5.7109375" style="262" customWidth="1"/>
    <col min="12721" max="12721" width="5.42578125" style="262" customWidth="1"/>
    <col min="12722" max="12722" width="4.5703125" style="262" customWidth="1"/>
    <col min="12723" max="12723" width="7.85546875" style="262" customWidth="1"/>
    <col min="12724" max="12725" width="7.7109375" style="262" customWidth="1"/>
    <col min="12726" max="12726" width="2" style="262" customWidth="1"/>
    <col min="12727" max="12727" width="9.140625" style="262" customWidth="1"/>
    <col min="12728" max="12728" width="5.140625" style="262" customWidth="1"/>
    <col min="12729" max="12729" width="5.7109375" style="262" customWidth="1"/>
    <col min="12730" max="12730" width="5.85546875" style="262" customWidth="1"/>
    <col min="12731" max="12731" width="5.5703125" style="262" customWidth="1"/>
    <col min="12732" max="12733" width="6" style="262" customWidth="1"/>
    <col min="12734" max="12734" width="3.7109375" style="262" customWidth="1"/>
    <col min="12735" max="12735" width="2.5703125" style="262" customWidth="1"/>
    <col min="12736" max="12736" width="8.5703125" style="262" customWidth="1"/>
    <col min="12737" max="12737" width="6.42578125" style="262" customWidth="1"/>
    <col min="12738" max="12738" width="6" style="262" customWidth="1"/>
    <col min="12739" max="12742" width="9.140625" style="262" customWidth="1"/>
    <col min="12743" max="12744" width="4.42578125" style="262" customWidth="1"/>
    <col min="12745" max="12745" width="9.140625" style="262"/>
    <col min="12746" max="12746" width="11.28515625" style="262" bestFit="1" customWidth="1"/>
    <col min="12747" max="12961" width="9.140625" style="262"/>
    <col min="12962" max="12962" width="8.85546875" style="262" customWidth="1"/>
    <col min="12963" max="12963" width="40.28515625" style="262" customWidth="1"/>
    <col min="12964" max="12965" width="16.42578125" style="262" customWidth="1"/>
    <col min="12966" max="12967" width="13.5703125" style="262" customWidth="1"/>
    <col min="12968" max="12970" width="10.28515625" style="262" customWidth="1"/>
    <col min="12971" max="12971" width="7.28515625" style="262" customWidth="1"/>
    <col min="12972" max="12972" width="4" style="262" bestFit="1" customWidth="1"/>
    <col min="12973" max="12973" width="5.7109375" style="262" customWidth="1"/>
    <col min="12974" max="12974" width="5.42578125" style="262" customWidth="1"/>
    <col min="12975" max="12975" width="6" style="262" customWidth="1"/>
    <col min="12976" max="12976" width="5.7109375" style="262" customWidth="1"/>
    <col min="12977" max="12977" width="5.42578125" style="262" customWidth="1"/>
    <col min="12978" max="12978" width="4.5703125" style="262" customWidth="1"/>
    <col min="12979" max="12979" width="7.85546875" style="262" customWidth="1"/>
    <col min="12980" max="12981" width="7.7109375" style="262" customWidth="1"/>
    <col min="12982" max="12982" width="2" style="262" customWidth="1"/>
    <col min="12983" max="12983" width="9.140625" style="262" customWidth="1"/>
    <col min="12984" max="12984" width="5.140625" style="262" customWidth="1"/>
    <col min="12985" max="12985" width="5.7109375" style="262" customWidth="1"/>
    <col min="12986" max="12986" width="5.85546875" style="262" customWidth="1"/>
    <col min="12987" max="12987" width="5.5703125" style="262" customWidth="1"/>
    <col min="12988" max="12989" width="6" style="262" customWidth="1"/>
    <col min="12990" max="12990" width="3.7109375" style="262" customWidth="1"/>
    <col min="12991" max="12991" width="2.5703125" style="262" customWidth="1"/>
    <col min="12992" max="12992" width="8.5703125" style="262" customWidth="1"/>
    <col min="12993" max="12993" width="6.42578125" style="262" customWidth="1"/>
    <col min="12994" max="12994" width="6" style="262" customWidth="1"/>
    <col min="12995" max="12998" width="9.140625" style="262" customWidth="1"/>
    <col min="12999" max="13000" width="4.42578125" style="262" customWidth="1"/>
    <col min="13001" max="13001" width="9.140625" style="262"/>
    <col min="13002" max="13002" width="11.28515625" style="262" bestFit="1" customWidth="1"/>
    <col min="13003" max="13217" width="9.140625" style="262"/>
    <col min="13218" max="13218" width="8.85546875" style="262" customWidth="1"/>
    <col min="13219" max="13219" width="40.28515625" style="262" customWidth="1"/>
    <col min="13220" max="13221" width="16.42578125" style="262" customWidth="1"/>
    <col min="13222" max="13223" width="13.5703125" style="262" customWidth="1"/>
    <col min="13224" max="13226" width="10.28515625" style="262" customWidth="1"/>
    <col min="13227" max="13227" width="7.28515625" style="262" customWidth="1"/>
    <col min="13228" max="13228" width="4" style="262" bestFit="1" customWidth="1"/>
    <col min="13229" max="13229" width="5.7109375" style="262" customWidth="1"/>
    <col min="13230" max="13230" width="5.42578125" style="262" customWidth="1"/>
    <col min="13231" max="13231" width="6" style="262" customWidth="1"/>
    <col min="13232" max="13232" width="5.7109375" style="262" customWidth="1"/>
    <col min="13233" max="13233" width="5.42578125" style="262" customWidth="1"/>
    <col min="13234" max="13234" width="4.5703125" style="262" customWidth="1"/>
    <col min="13235" max="13235" width="7.85546875" style="262" customWidth="1"/>
    <col min="13236" max="13237" width="7.7109375" style="262" customWidth="1"/>
    <col min="13238" max="13238" width="2" style="262" customWidth="1"/>
    <col min="13239" max="13239" width="9.140625" style="262" customWidth="1"/>
    <col min="13240" max="13240" width="5.140625" style="262" customWidth="1"/>
    <col min="13241" max="13241" width="5.7109375" style="262" customWidth="1"/>
    <col min="13242" max="13242" width="5.85546875" style="262" customWidth="1"/>
    <col min="13243" max="13243" width="5.5703125" style="262" customWidth="1"/>
    <col min="13244" max="13245" width="6" style="262" customWidth="1"/>
    <col min="13246" max="13246" width="3.7109375" style="262" customWidth="1"/>
    <col min="13247" max="13247" width="2.5703125" style="262" customWidth="1"/>
    <col min="13248" max="13248" width="8.5703125" style="262" customWidth="1"/>
    <col min="13249" max="13249" width="6.42578125" style="262" customWidth="1"/>
    <col min="13250" max="13250" width="6" style="262" customWidth="1"/>
    <col min="13251" max="13254" width="9.140625" style="262" customWidth="1"/>
    <col min="13255" max="13256" width="4.42578125" style="262" customWidth="1"/>
    <col min="13257" max="13257" width="9.140625" style="262"/>
    <col min="13258" max="13258" width="11.28515625" style="262" bestFit="1" customWidth="1"/>
    <col min="13259" max="13473" width="9.140625" style="262"/>
    <col min="13474" max="13474" width="8.85546875" style="262" customWidth="1"/>
    <col min="13475" max="13475" width="40.28515625" style="262" customWidth="1"/>
    <col min="13476" max="13477" width="16.42578125" style="262" customWidth="1"/>
    <col min="13478" max="13479" width="13.5703125" style="262" customWidth="1"/>
    <col min="13480" max="13482" width="10.28515625" style="262" customWidth="1"/>
    <col min="13483" max="13483" width="7.28515625" style="262" customWidth="1"/>
    <col min="13484" max="13484" width="4" style="262" bestFit="1" customWidth="1"/>
    <col min="13485" max="13485" width="5.7109375" style="262" customWidth="1"/>
    <col min="13486" max="13486" width="5.42578125" style="262" customWidth="1"/>
    <col min="13487" max="13487" width="6" style="262" customWidth="1"/>
    <col min="13488" max="13488" width="5.7109375" style="262" customWidth="1"/>
    <col min="13489" max="13489" width="5.42578125" style="262" customWidth="1"/>
    <col min="13490" max="13490" width="4.5703125" style="262" customWidth="1"/>
    <col min="13491" max="13491" width="7.85546875" style="262" customWidth="1"/>
    <col min="13492" max="13493" width="7.7109375" style="262" customWidth="1"/>
    <col min="13494" max="13494" width="2" style="262" customWidth="1"/>
    <col min="13495" max="13495" width="9.140625" style="262" customWidth="1"/>
    <col min="13496" max="13496" width="5.140625" style="262" customWidth="1"/>
    <col min="13497" max="13497" width="5.7109375" style="262" customWidth="1"/>
    <col min="13498" max="13498" width="5.85546875" style="262" customWidth="1"/>
    <col min="13499" max="13499" width="5.5703125" style="262" customWidth="1"/>
    <col min="13500" max="13501" width="6" style="262" customWidth="1"/>
    <col min="13502" max="13502" width="3.7109375" style="262" customWidth="1"/>
    <col min="13503" max="13503" width="2.5703125" style="262" customWidth="1"/>
    <col min="13504" max="13504" width="8.5703125" style="262" customWidth="1"/>
    <col min="13505" max="13505" width="6.42578125" style="262" customWidth="1"/>
    <col min="13506" max="13506" width="6" style="262" customWidth="1"/>
    <col min="13507" max="13510" width="9.140625" style="262" customWidth="1"/>
    <col min="13511" max="13512" width="4.42578125" style="262" customWidth="1"/>
    <col min="13513" max="13513" width="9.140625" style="262"/>
    <col min="13514" max="13514" width="11.28515625" style="262" bestFit="1" customWidth="1"/>
    <col min="13515" max="13729" width="9.140625" style="262"/>
    <col min="13730" max="13730" width="8.85546875" style="262" customWidth="1"/>
    <col min="13731" max="13731" width="40.28515625" style="262" customWidth="1"/>
    <col min="13732" max="13733" width="16.42578125" style="262" customWidth="1"/>
    <col min="13734" max="13735" width="13.5703125" style="262" customWidth="1"/>
    <col min="13736" max="13738" width="10.28515625" style="262" customWidth="1"/>
    <col min="13739" max="13739" width="7.28515625" style="262" customWidth="1"/>
    <col min="13740" max="13740" width="4" style="262" bestFit="1" customWidth="1"/>
    <col min="13741" max="13741" width="5.7109375" style="262" customWidth="1"/>
    <col min="13742" max="13742" width="5.42578125" style="262" customWidth="1"/>
    <col min="13743" max="13743" width="6" style="262" customWidth="1"/>
    <col min="13744" max="13744" width="5.7109375" style="262" customWidth="1"/>
    <col min="13745" max="13745" width="5.42578125" style="262" customWidth="1"/>
    <col min="13746" max="13746" width="4.5703125" style="262" customWidth="1"/>
    <col min="13747" max="13747" width="7.85546875" style="262" customWidth="1"/>
    <col min="13748" max="13749" width="7.7109375" style="262" customWidth="1"/>
    <col min="13750" max="13750" width="2" style="262" customWidth="1"/>
    <col min="13751" max="13751" width="9.140625" style="262" customWidth="1"/>
    <col min="13752" max="13752" width="5.140625" style="262" customWidth="1"/>
    <col min="13753" max="13753" width="5.7109375" style="262" customWidth="1"/>
    <col min="13754" max="13754" width="5.85546875" style="262" customWidth="1"/>
    <col min="13755" max="13755" width="5.5703125" style="262" customWidth="1"/>
    <col min="13756" max="13757" width="6" style="262" customWidth="1"/>
    <col min="13758" max="13758" width="3.7109375" style="262" customWidth="1"/>
    <col min="13759" max="13759" width="2.5703125" style="262" customWidth="1"/>
    <col min="13760" max="13760" width="8.5703125" style="262" customWidth="1"/>
    <col min="13761" max="13761" width="6.42578125" style="262" customWidth="1"/>
    <col min="13762" max="13762" width="6" style="262" customWidth="1"/>
    <col min="13763" max="13766" width="9.140625" style="262" customWidth="1"/>
    <col min="13767" max="13768" width="4.42578125" style="262" customWidth="1"/>
    <col min="13769" max="13769" width="9.140625" style="262"/>
    <col min="13770" max="13770" width="11.28515625" style="262" bestFit="1" customWidth="1"/>
    <col min="13771" max="13985" width="9.140625" style="262"/>
    <col min="13986" max="13986" width="8.85546875" style="262" customWidth="1"/>
    <col min="13987" max="13987" width="40.28515625" style="262" customWidth="1"/>
    <col min="13988" max="13989" width="16.42578125" style="262" customWidth="1"/>
    <col min="13990" max="13991" width="13.5703125" style="262" customWidth="1"/>
    <col min="13992" max="13994" width="10.28515625" style="262" customWidth="1"/>
    <col min="13995" max="13995" width="7.28515625" style="262" customWidth="1"/>
    <col min="13996" max="13996" width="4" style="262" bestFit="1" customWidth="1"/>
    <col min="13997" max="13997" width="5.7109375" style="262" customWidth="1"/>
    <col min="13998" max="13998" width="5.42578125" style="262" customWidth="1"/>
    <col min="13999" max="13999" width="6" style="262" customWidth="1"/>
    <col min="14000" max="14000" width="5.7109375" style="262" customWidth="1"/>
    <col min="14001" max="14001" width="5.42578125" style="262" customWidth="1"/>
    <col min="14002" max="14002" width="4.5703125" style="262" customWidth="1"/>
    <col min="14003" max="14003" width="7.85546875" style="262" customWidth="1"/>
    <col min="14004" max="14005" width="7.7109375" style="262" customWidth="1"/>
    <col min="14006" max="14006" width="2" style="262" customWidth="1"/>
    <col min="14007" max="14007" width="9.140625" style="262" customWidth="1"/>
    <col min="14008" max="14008" width="5.140625" style="262" customWidth="1"/>
    <col min="14009" max="14009" width="5.7109375" style="262" customWidth="1"/>
    <col min="14010" max="14010" width="5.85546875" style="262" customWidth="1"/>
    <col min="14011" max="14011" width="5.5703125" style="262" customWidth="1"/>
    <col min="14012" max="14013" width="6" style="262" customWidth="1"/>
    <col min="14014" max="14014" width="3.7109375" style="262" customWidth="1"/>
    <col min="14015" max="14015" width="2.5703125" style="262" customWidth="1"/>
    <col min="14016" max="14016" width="8.5703125" style="262" customWidth="1"/>
    <col min="14017" max="14017" width="6.42578125" style="262" customWidth="1"/>
    <col min="14018" max="14018" width="6" style="262" customWidth="1"/>
    <col min="14019" max="14022" width="9.140625" style="262" customWidth="1"/>
    <col min="14023" max="14024" width="4.42578125" style="262" customWidth="1"/>
    <col min="14025" max="14025" width="9.140625" style="262"/>
    <col min="14026" max="14026" width="11.28515625" style="262" bestFit="1" customWidth="1"/>
    <col min="14027" max="14241" width="9.140625" style="262"/>
    <col min="14242" max="14242" width="8.85546875" style="262" customWidth="1"/>
    <col min="14243" max="14243" width="40.28515625" style="262" customWidth="1"/>
    <col min="14244" max="14245" width="16.42578125" style="262" customWidth="1"/>
    <col min="14246" max="14247" width="13.5703125" style="262" customWidth="1"/>
    <col min="14248" max="14250" width="10.28515625" style="262" customWidth="1"/>
    <col min="14251" max="14251" width="7.28515625" style="262" customWidth="1"/>
    <col min="14252" max="14252" width="4" style="262" bestFit="1" customWidth="1"/>
    <col min="14253" max="14253" width="5.7109375" style="262" customWidth="1"/>
    <col min="14254" max="14254" width="5.42578125" style="262" customWidth="1"/>
    <col min="14255" max="14255" width="6" style="262" customWidth="1"/>
    <col min="14256" max="14256" width="5.7109375" style="262" customWidth="1"/>
    <col min="14257" max="14257" width="5.42578125" style="262" customWidth="1"/>
    <col min="14258" max="14258" width="4.5703125" style="262" customWidth="1"/>
    <col min="14259" max="14259" width="7.85546875" style="262" customWidth="1"/>
    <col min="14260" max="14261" width="7.7109375" style="262" customWidth="1"/>
    <col min="14262" max="14262" width="2" style="262" customWidth="1"/>
    <col min="14263" max="14263" width="9.140625" style="262" customWidth="1"/>
    <col min="14264" max="14264" width="5.140625" style="262" customWidth="1"/>
    <col min="14265" max="14265" width="5.7109375" style="262" customWidth="1"/>
    <col min="14266" max="14266" width="5.85546875" style="262" customWidth="1"/>
    <col min="14267" max="14267" width="5.5703125" style="262" customWidth="1"/>
    <col min="14268" max="14269" width="6" style="262" customWidth="1"/>
    <col min="14270" max="14270" width="3.7109375" style="262" customWidth="1"/>
    <col min="14271" max="14271" width="2.5703125" style="262" customWidth="1"/>
    <col min="14272" max="14272" width="8.5703125" style="262" customWidth="1"/>
    <col min="14273" max="14273" width="6.42578125" style="262" customWidth="1"/>
    <col min="14274" max="14274" width="6" style="262" customWidth="1"/>
    <col min="14275" max="14278" width="9.140625" style="262" customWidth="1"/>
    <col min="14279" max="14280" width="4.42578125" style="262" customWidth="1"/>
    <col min="14281" max="14281" width="9.140625" style="262"/>
    <col min="14282" max="14282" width="11.28515625" style="262" bestFit="1" customWidth="1"/>
    <col min="14283" max="14497" width="9.140625" style="262"/>
    <col min="14498" max="14498" width="8.85546875" style="262" customWidth="1"/>
    <col min="14499" max="14499" width="40.28515625" style="262" customWidth="1"/>
    <col min="14500" max="14501" width="16.42578125" style="262" customWidth="1"/>
    <col min="14502" max="14503" width="13.5703125" style="262" customWidth="1"/>
    <col min="14504" max="14506" width="10.28515625" style="262" customWidth="1"/>
    <col min="14507" max="14507" width="7.28515625" style="262" customWidth="1"/>
    <col min="14508" max="14508" width="4" style="262" bestFit="1" customWidth="1"/>
    <col min="14509" max="14509" width="5.7109375" style="262" customWidth="1"/>
    <col min="14510" max="14510" width="5.42578125" style="262" customWidth="1"/>
    <col min="14511" max="14511" width="6" style="262" customWidth="1"/>
    <col min="14512" max="14512" width="5.7109375" style="262" customWidth="1"/>
    <col min="14513" max="14513" width="5.42578125" style="262" customWidth="1"/>
    <col min="14514" max="14514" width="4.5703125" style="262" customWidth="1"/>
    <col min="14515" max="14515" width="7.85546875" style="262" customWidth="1"/>
    <col min="14516" max="14517" width="7.7109375" style="262" customWidth="1"/>
    <col min="14518" max="14518" width="2" style="262" customWidth="1"/>
    <col min="14519" max="14519" width="9.140625" style="262" customWidth="1"/>
    <col min="14520" max="14520" width="5.140625" style="262" customWidth="1"/>
    <col min="14521" max="14521" width="5.7109375" style="262" customWidth="1"/>
    <col min="14522" max="14522" width="5.85546875" style="262" customWidth="1"/>
    <col min="14523" max="14523" width="5.5703125" style="262" customWidth="1"/>
    <col min="14524" max="14525" width="6" style="262" customWidth="1"/>
    <col min="14526" max="14526" width="3.7109375" style="262" customWidth="1"/>
    <col min="14527" max="14527" width="2.5703125" style="262" customWidth="1"/>
    <col min="14528" max="14528" width="8.5703125" style="262" customWidth="1"/>
    <col min="14529" max="14529" width="6.42578125" style="262" customWidth="1"/>
    <col min="14530" max="14530" width="6" style="262" customWidth="1"/>
    <col min="14531" max="14534" width="9.140625" style="262" customWidth="1"/>
    <col min="14535" max="14536" width="4.42578125" style="262" customWidth="1"/>
    <col min="14537" max="14537" width="9.140625" style="262"/>
    <col min="14538" max="14538" width="11.28515625" style="262" bestFit="1" customWidth="1"/>
    <col min="14539" max="14753" width="9.140625" style="262"/>
    <col min="14754" max="14754" width="8.85546875" style="262" customWidth="1"/>
    <col min="14755" max="14755" width="40.28515625" style="262" customWidth="1"/>
    <col min="14756" max="14757" width="16.42578125" style="262" customWidth="1"/>
    <col min="14758" max="14759" width="13.5703125" style="262" customWidth="1"/>
    <col min="14760" max="14762" width="10.28515625" style="262" customWidth="1"/>
    <col min="14763" max="14763" width="7.28515625" style="262" customWidth="1"/>
    <col min="14764" max="14764" width="4" style="262" bestFit="1" customWidth="1"/>
    <col min="14765" max="14765" width="5.7109375" style="262" customWidth="1"/>
    <col min="14766" max="14766" width="5.42578125" style="262" customWidth="1"/>
    <col min="14767" max="14767" width="6" style="262" customWidth="1"/>
    <col min="14768" max="14768" width="5.7109375" style="262" customWidth="1"/>
    <col min="14769" max="14769" width="5.42578125" style="262" customWidth="1"/>
    <col min="14770" max="14770" width="4.5703125" style="262" customWidth="1"/>
    <col min="14771" max="14771" width="7.85546875" style="262" customWidth="1"/>
    <col min="14772" max="14773" width="7.7109375" style="262" customWidth="1"/>
    <col min="14774" max="14774" width="2" style="262" customWidth="1"/>
    <col min="14775" max="14775" width="9.140625" style="262" customWidth="1"/>
    <col min="14776" max="14776" width="5.140625" style="262" customWidth="1"/>
    <col min="14777" max="14777" width="5.7109375" style="262" customWidth="1"/>
    <col min="14778" max="14778" width="5.85546875" style="262" customWidth="1"/>
    <col min="14779" max="14779" width="5.5703125" style="262" customWidth="1"/>
    <col min="14780" max="14781" width="6" style="262" customWidth="1"/>
    <col min="14782" max="14782" width="3.7109375" style="262" customWidth="1"/>
    <col min="14783" max="14783" width="2.5703125" style="262" customWidth="1"/>
    <col min="14784" max="14784" width="8.5703125" style="262" customWidth="1"/>
    <col min="14785" max="14785" width="6.42578125" style="262" customWidth="1"/>
    <col min="14786" max="14786" width="6" style="262" customWidth="1"/>
    <col min="14787" max="14790" width="9.140625" style="262" customWidth="1"/>
    <col min="14791" max="14792" width="4.42578125" style="262" customWidth="1"/>
    <col min="14793" max="14793" width="9.140625" style="262"/>
    <col min="14794" max="14794" width="11.28515625" style="262" bestFit="1" customWidth="1"/>
    <col min="14795" max="15009" width="9.140625" style="262"/>
    <col min="15010" max="15010" width="8.85546875" style="262" customWidth="1"/>
    <col min="15011" max="15011" width="40.28515625" style="262" customWidth="1"/>
    <col min="15012" max="15013" width="16.42578125" style="262" customWidth="1"/>
    <col min="15014" max="15015" width="13.5703125" style="262" customWidth="1"/>
    <col min="15016" max="15018" width="10.28515625" style="262" customWidth="1"/>
    <col min="15019" max="15019" width="7.28515625" style="262" customWidth="1"/>
    <col min="15020" max="15020" width="4" style="262" bestFit="1" customWidth="1"/>
    <col min="15021" max="15021" width="5.7109375" style="262" customWidth="1"/>
    <col min="15022" max="15022" width="5.42578125" style="262" customWidth="1"/>
    <col min="15023" max="15023" width="6" style="262" customWidth="1"/>
    <col min="15024" max="15024" width="5.7109375" style="262" customWidth="1"/>
    <col min="15025" max="15025" width="5.42578125" style="262" customWidth="1"/>
    <col min="15026" max="15026" width="4.5703125" style="262" customWidth="1"/>
    <col min="15027" max="15027" width="7.85546875" style="262" customWidth="1"/>
    <col min="15028" max="15029" width="7.7109375" style="262" customWidth="1"/>
    <col min="15030" max="15030" width="2" style="262" customWidth="1"/>
    <col min="15031" max="15031" width="9.140625" style="262" customWidth="1"/>
    <col min="15032" max="15032" width="5.140625" style="262" customWidth="1"/>
    <col min="15033" max="15033" width="5.7109375" style="262" customWidth="1"/>
    <col min="15034" max="15034" width="5.85546875" style="262" customWidth="1"/>
    <col min="15035" max="15035" width="5.5703125" style="262" customWidth="1"/>
    <col min="15036" max="15037" width="6" style="262" customWidth="1"/>
    <col min="15038" max="15038" width="3.7109375" style="262" customWidth="1"/>
    <col min="15039" max="15039" width="2.5703125" style="262" customWidth="1"/>
    <col min="15040" max="15040" width="8.5703125" style="262" customWidth="1"/>
    <col min="15041" max="15041" width="6.42578125" style="262" customWidth="1"/>
    <col min="15042" max="15042" width="6" style="262" customWidth="1"/>
    <col min="15043" max="15046" width="9.140625" style="262" customWidth="1"/>
    <col min="15047" max="15048" width="4.42578125" style="262" customWidth="1"/>
    <col min="15049" max="15049" width="9.140625" style="262"/>
    <col min="15050" max="15050" width="11.28515625" style="262" bestFit="1" customWidth="1"/>
    <col min="15051" max="15265" width="9.140625" style="262"/>
    <col min="15266" max="15266" width="8.85546875" style="262" customWidth="1"/>
    <col min="15267" max="15267" width="40.28515625" style="262" customWidth="1"/>
    <col min="15268" max="15269" width="16.42578125" style="262" customWidth="1"/>
    <col min="15270" max="15271" width="13.5703125" style="262" customWidth="1"/>
    <col min="15272" max="15274" width="10.28515625" style="262" customWidth="1"/>
    <col min="15275" max="15275" width="7.28515625" style="262" customWidth="1"/>
    <col min="15276" max="15276" width="4" style="262" bestFit="1" customWidth="1"/>
    <col min="15277" max="15277" width="5.7109375" style="262" customWidth="1"/>
    <col min="15278" max="15278" width="5.42578125" style="262" customWidth="1"/>
    <col min="15279" max="15279" width="6" style="262" customWidth="1"/>
    <col min="15280" max="15280" width="5.7109375" style="262" customWidth="1"/>
    <col min="15281" max="15281" width="5.42578125" style="262" customWidth="1"/>
    <col min="15282" max="15282" width="4.5703125" style="262" customWidth="1"/>
    <col min="15283" max="15283" width="7.85546875" style="262" customWidth="1"/>
    <col min="15284" max="15285" width="7.7109375" style="262" customWidth="1"/>
    <col min="15286" max="15286" width="2" style="262" customWidth="1"/>
    <col min="15287" max="15287" width="9.140625" style="262" customWidth="1"/>
    <col min="15288" max="15288" width="5.140625" style="262" customWidth="1"/>
    <col min="15289" max="15289" width="5.7109375" style="262" customWidth="1"/>
    <col min="15290" max="15290" width="5.85546875" style="262" customWidth="1"/>
    <col min="15291" max="15291" width="5.5703125" style="262" customWidth="1"/>
    <col min="15292" max="15293" width="6" style="262" customWidth="1"/>
    <col min="15294" max="15294" width="3.7109375" style="262" customWidth="1"/>
    <col min="15295" max="15295" width="2.5703125" style="262" customWidth="1"/>
    <col min="15296" max="15296" width="8.5703125" style="262" customWidth="1"/>
    <col min="15297" max="15297" width="6.42578125" style="262" customWidth="1"/>
    <col min="15298" max="15298" width="6" style="262" customWidth="1"/>
    <col min="15299" max="15302" width="9.140625" style="262" customWidth="1"/>
    <col min="15303" max="15304" width="4.42578125" style="262" customWidth="1"/>
    <col min="15305" max="15305" width="9.140625" style="262"/>
    <col min="15306" max="15306" width="11.28515625" style="262" bestFit="1" customWidth="1"/>
    <col min="15307" max="15521" width="9.140625" style="262"/>
    <col min="15522" max="15522" width="8.85546875" style="262" customWidth="1"/>
    <col min="15523" max="15523" width="40.28515625" style="262" customWidth="1"/>
    <col min="15524" max="15525" width="16.42578125" style="262" customWidth="1"/>
    <col min="15526" max="15527" width="13.5703125" style="262" customWidth="1"/>
    <col min="15528" max="15530" width="10.28515625" style="262" customWidth="1"/>
    <col min="15531" max="15531" width="7.28515625" style="262" customWidth="1"/>
    <col min="15532" max="15532" width="4" style="262" bestFit="1" customWidth="1"/>
    <col min="15533" max="15533" width="5.7109375" style="262" customWidth="1"/>
    <col min="15534" max="15534" width="5.42578125" style="262" customWidth="1"/>
    <col min="15535" max="15535" width="6" style="262" customWidth="1"/>
    <col min="15536" max="15536" width="5.7109375" style="262" customWidth="1"/>
    <col min="15537" max="15537" width="5.42578125" style="262" customWidth="1"/>
    <col min="15538" max="15538" width="4.5703125" style="262" customWidth="1"/>
    <col min="15539" max="15539" width="7.85546875" style="262" customWidth="1"/>
    <col min="15540" max="15541" width="7.7109375" style="262" customWidth="1"/>
    <col min="15542" max="15542" width="2" style="262" customWidth="1"/>
    <col min="15543" max="15543" width="9.140625" style="262" customWidth="1"/>
    <col min="15544" max="15544" width="5.140625" style="262" customWidth="1"/>
    <col min="15545" max="15545" width="5.7109375" style="262" customWidth="1"/>
    <col min="15546" max="15546" width="5.85546875" style="262" customWidth="1"/>
    <col min="15547" max="15547" width="5.5703125" style="262" customWidth="1"/>
    <col min="15548" max="15549" width="6" style="262" customWidth="1"/>
    <col min="15550" max="15550" width="3.7109375" style="262" customWidth="1"/>
    <col min="15551" max="15551" width="2.5703125" style="262" customWidth="1"/>
    <col min="15552" max="15552" width="8.5703125" style="262" customWidth="1"/>
    <col min="15553" max="15553" width="6.42578125" style="262" customWidth="1"/>
    <col min="15554" max="15554" width="6" style="262" customWidth="1"/>
    <col min="15555" max="15558" width="9.140625" style="262" customWidth="1"/>
    <col min="15559" max="15560" width="4.42578125" style="262" customWidth="1"/>
    <col min="15561" max="15561" width="9.140625" style="262"/>
    <col min="15562" max="15562" width="11.28515625" style="262" bestFit="1" customWidth="1"/>
    <col min="15563" max="15777" width="9.140625" style="262"/>
    <col min="15778" max="15778" width="8.85546875" style="262" customWidth="1"/>
    <col min="15779" max="15779" width="40.28515625" style="262" customWidth="1"/>
    <col min="15780" max="15781" width="16.42578125" style="262" customWidth="1"/>
    <col min="15782" max="15783" width="13.5703125" style="262" customWidth="1"/>
    <col min="15784" max="15786" width="10.28515625" style="262" customWidth="1"/>
    <col min="15787" max="15787" width="7.28515625" style="262" customWidth="1"/>
    <col min="15788" max="15788" width="4" style="262" bestFit="1" customWidth="1"/>
    <col min="15789" max="15789" width="5.7109375" style="262" customWidth="1"/>
    <col min="15790" max="15790" width="5.42578125" style="262" customWidth="1"/>
    <col min="15791" max="15791" width="6" style="262" customWidth="1"/>
    <col min="15792" max="15792" width="5.7109375" style="262" customWidth="1"/>
    <col min="15793" max="15793" width="5.42578125" style="262" customWidth="1"/>
    <col min="15794" max="15794" width="4.5703125" style="262" customWidth="1"/>
    <col min="15795" max="15795" width="7.85546875" style="262" customWidth="1"/>
    <col min="15796" max="15797" width="7.7109375" style="262" customWidth="1"/>
    <col min="15798" max="15798" width="2" style="262" customWidth="1"/>
    <col min="15799" max="15799" width="9.140625" style="262" customWidth="1"/>
    <col min="15800" max="15800" width="5.140625" style="262" customWidth="1"/>
    <col min="15801" max="15801" width="5.7109375" style="262" customWidth="1"/>
    <col min="15802" max="15802" width="5.85546875" style="262" customWidth="1"/>
    <col min="15803" max="15803" width="5.5703125" style="262" customWidth="1"/>
    <col min="15804" max="15805" width="6" style="262" customWidth="1"/>
    <col min="15806" max="15806" width="3.7109375" style="262" customWidth="1"/>
    <col min="15807" max="15807" width="2.5703125" style="262" customWidth="1"/>
    <col min="15808" max="15808" width="8.5703125" style="262" customWidth="1"/>
    <col min="15809" max="15809" width="6.42578125" style="262" customWidth="1"/>
    <col min="15810" max="15810" width="6" style="262" customWidth="1"/>
    <col min="15811" max="15814" width="9.140625" style="262" customWidth="1"/>
    <col min="15815" max="15816" width="4.42578125" style="262" customWidth="1"/>
    <col min="15817" max="15817" width="9.140625" style="262"/>
    <col min="15818" max="15818" width="11.28515625" style="262" bestFit="1" customWidth="1"/>
    <col min="15819" max="16033" width="9.140625" style="262"/>
    <col min="16034" max="16034" width="8.85546875" style="262" customWidth="1"/>
    <col min="16035" max="16035" width="40.28515625" style="262" customWidth="1"/>
    <col min="16036" max="16037" width="16.42578125" style="262" customWidth="1"/>
    <col min="16038" max="16039" width="13.5703125" style="262" customWidth="1"/>
    <col min="16040" max="16042" width="10.28515625" style="262" customWidth="1"/>
    <col min="16043" max="16043" width="7.28515625" style="262" customWidth="1"/>
    <col min="16044" max="16044" width="4" style="262" bestFit="1" customWidth="1"/>
    <col min="16045" max="16045" width="5.7109375" style="262" customWidth="1"/>
    <col min="16046" max="16046" width="5.42578125" style="262" customWidth="1"/>
    <col min="16047" max="16047" width="6" style="262" customWidth="1"/>
    <col min="16048" max="16048" width="5.7109375" style="262" customWidth="1"/>
    <col min="16049" max="16049" width="5.42578125" style="262" customWidth="1"/>
    <col min="16050" max="16050" width="4.5703125" style="262" customWidth="1"/>
    <col min="16051" max="16051" width="7.85546875" style="262" customWidth="1"/>
    <col min="16052" max="16053" width="7.7109375" style="262" customWidth="1"/>
    <col min="16054" max="16054" width="2" style="262" customWidth="1"/>
    <col min="16055" max="16055" width="9.140625" style="262" customWidth="1"/>
    <col min="16056" max="16056" width="5.140625" style="262" customWidth="1"/>
    <col min="16057" max="16057" width="5.7109375" style="262" customWidth="1"/>
    <col min="16058" max="16058" width="5.85546875" style="262" customWidth="1"/>
    <col min="16059" max="16059" width="5.5703125" style="262" customWidth="1"/>
    <col min="16060" max="16061" width="6" style="262" customWidth="1"/>
    <col min="16062" max="16062" width="3.7109375" style="262" customWidth="1"/>
    <col min="16063" max="16063" width="2.5703125" style="262" customWidth="1"/>
    <col min="16064" max="16064" width="8.5703125" style="262" customWidth="1"/>
    <col min="16065" max="16065" width="6.42578125" style="262" customWidth="1"/>
    <col min="16066" max="16066" width="6" style="262" customWidth="1"/>
    <col min="16067" max="16070" width="9.140625" style="262" customWidth="1"/>
    <col min="16071" max="16072" width="4.42578125" style="262" customWidth="1"/>
    <col min="16073" max="16073" width="9.140625" style="262"/>
    <col min="16074" max="16074" width="11.28515625" style="262" bestFit="1" customWidth="1"/>
    <col min="16075" max="16384" width="9.140625" style="262"/>
  </cols>
  <sheetData>
    <row r="1" spans="1:13" ht="15.75">
      <c r="A1" s="201"/>
      <c r="B1" s="255"/>
      <c r="C1" s="256" t="s">
        <v>305</v>
      </c>
      <c r="D1" s="257"/>
      <c r="E1" s="258" t="s">
        <v>198</v>
      </c>
      <c r="F1" s="259"/>
      <c r="G1" s="260" t="s">
        <v>199</v>
      </c>
      <c r="H1" s="502" t="s">
        <v>200</v>
      </c>
      <c r="I1" s="503"/>
      <c r="L1" s="262"/>
      <c r="M1" s="262"/>
    </row>
    <row r="2" spans="1:13" s="264" customFormat="1" ht="25.5" customHeight="1">
      <c r="A2" s="202" t="s">
        <v>306</v>
      </c>
      <c r="B2" s="203" t="s">
        <v>307</v>
      </c>
      <c r="C2" s="204" t="s">
        <v>158</v>
      </c>
      <c r="D2" s="205" t="s">
        <v>159</v>
      </c>
      <c r="E2" s="206" t="s">
        <v>308</v>
      </c>
      <c r="F2" s="207" t="s">
        <v>309</v>
      </c>
      <c r="G2" s="208" t="s">
        <v>310</v>
      </c>
      <c r="H2" s="209" t="s">
        <v>627</v>
      </c>
      <c r="I2" s="210" t="s">
        <v>204</v>
      </c>
      <c r="J2" s="263"/>
      <c r="K2" s="300"/>
    </row>
    <row r="3" spans="1:13" ht="12.75" customHeight="1" thickBot="1">
      <c r="A3" s="265" t="s">
        <v>311</v>
      </c>
      <c r="B3" s="266" t="s">
        <v>312</v>
      </c>
      <c r="C3" s="267" t="s">
        <v>206</v>
      </c>
      <c r="D3" s="268" t="s">
        <v>207</v>
      </c>
      <c r="E3" s="269" t="s">
        <v>196</v>
      </c>
      <c r="F3" s="270" t="s">
        <v>196</v>
      </c>
      <c r="G3" s="271" t="s">
        <v>196</v>
      </c>
      <c r="H3" s="272" t="s">
        <v>196</v>
      </c>
      <c r="I3" s="273" t="s">
        <v>196</v>
      </c>
      <c r="K3" s="301"/>
      <c r="L3" s="262"/>
      <c r="M3" s="262"/>
    </row>
    <row r="4" spans="1:13" ht="13.5" thickBot="1">
      <c r="A4" s="198" t="s">
        <v>313</v>
      </c>
      <c r="B4" s="275"/>
      <c r="C4" s="276"/>
      <c r="D4" s="277"/>
      <c r="E4" s="278"/>
      <c r="F4" s="279"/>
      <c r="G4" s="280"/>
      <c r="H4" s="281"/>
      <c r="I4" s="279"/>
      <c r="K4" s="302"/>
      <c r="L4" s="262"/>
      <c r="M4" s="262"/>
    </row>
    <row r="5" spans="1:13">
      <c r="A5" s="211" t="s">
        <v>628</v>
      </c>
      <c r="B5" s="282" t="s">
        <v>629</v>
      </c>
      <c r="C5" s="212">
        <v>11.03</v>
      </c>
      <c r="D5" s="213">
        <v>51</v>
      </c>
      <c r="E5" s="214">
        <v>26300</v>
      </c>
      <c r="F5" s="215">
        <v>13490</v>
      </c>
      <c r="G5" s="488">
        <f>ROUND(12*1.3589*(1/C5*E5+1/D5*F5)+I5,0)</f>
        <v>43675</v>
      </c>
      <c r="H5" s="217">
        <f t="shared" ref="H5:H16" si="0">ROUND(12*(1/C5*E5+1/D5*F5),0)</f>
        <v>31787</v>
      </c>
      <c r="I5" s="215">
        <v>480</v>
      </c>
      <c r="K5" s="303"/>
      <c r="L5" s="262"/>
      <c r="M5" s="262"/>
    </row>
    <row r="6" spans="1:13">
      <c r="A6" s="211" t="s">
        <v>630</v>
      </c>
      <c r="B6" s="282" t="s">
        <v>631</v>
      </c>
      <c r="C6" s="212">
        <v>11.03</v>
      </c>
      <c r="D6" s="213">
        <v>51</v>
      </c>
      <c r="E6" s="214">
        <v>26300</v>
      </c>
      <c r="F6" s="215">
        <v>13490</v>
      </c>
      <c r="G6" s="216">
        <f t="shared" ref="G6:G16" si="1">ROUND(12*1.3589*(1/C6*E6+1/D6*F6)+I6,0)</f>
        <v>43675</v>
      </c>
      <c r="H6" s="217">
        <f t="shared" si="0"/>
        <v>31787</v>
      </c>
      <c r="I6" s="215">
        <v>480</v>
      </c>
      <c r="K6" s="303"/>
      <c r="L6" s="262"/>
      <c r="M6" s="262"/>
    </row>
    <row r="7" spans="1:13">
      <c r="A7" s="211" t="s">
        <v>632</v>
      </c>
      <c r="B7" s="282" t="s">
        <v>633</v>
      </c>
      <c r="C7" s="212">
        <v>12.36</v>
      </c>
      <c r="D7" s="213">
        <v>51</v>
      </c>
      <c r="E7" s="214">
        <v>26300</v>
      </c>
      <c r="F7" s="215">
        <v>13490</v>
      </c>
      <c r="G7" s="216">
        <f t="shared" si="1"/>
        <v>39491</v>
      </c>
      <c r="H7" s="217">
        <f t="shared" si="0"/>
        <v>28708</v>
      </c>
      <c r="I7" s="215">
        <v>480</v>
      </c>
      <c r="K7" s="303"/>
      <c r="L7" s="262"/>
      <c r="M7" s="262"/>
    </row>
    <row r="8" spans="1:13">
      <c r="A8" s="218" t="s">
        <v>634</v>
      </c>
      <c r="B8" s="283" t="s">
        <v>635</v>
      </c>
      <c r="C8" s="219">
        <v>13.74</v>
      </c>
      <c r="D8" s="220">
        <v>51</v>
      </c>
      <c r="E8" s="221">
        <v>26300</v>
      </c>
      <c r="F8" s="222">
        <v>13490</v>
      </c>
      <c r="G8" s="216">
        <f t="shared" si="1"/>
        <v>36006</v>
      </c>
      <c r="H8" s="224">
        <f t="shared" si="0"/>
        <v>26144</v>
      </c>
      <c r="I8" s="222">
        <v>480</v>
      </c>
      <c r="K8" s="303"/>
      <c r="L8" s="262"/>
      <c r="M8" s="262"/>
    </row>
    <row r="9" spans="1:13">
      <c r="A9" s="218" t="s">
        <v>636</v>
      </c>
      <c r="B9" s="283" t="s">
        <v>637</v>
      </c>
      <c r="C9" s="219">
        <v>13.43</v>
      </c>
      <c r="D9" s="220">
        <v>51</v>
      </c>
      <c r="E9" s="221">
        <v>26300</v>
      </c>
      <c r="F9" s="222">
        <v>13490</v>
      </c>
      <c r="G9" s="216">
        <f t="shared" si="1"/>
        <v>36727</v>
      </c>
      <c r="H9" s="224">
        <f t="shared" si="0"/>
        <v>26674</v>
      </c>
      <c r="I9" s="222">
        <v>480</v>
      </c>
      <c r="K9" s="303"/>
      <c r="L9" s="262"/>
      <c r="M9" s="262"/>
    </row>
    <row r="10" spans="1:13">
      <c r="A10" s="218" t="s">
        <v>638</v>
      </c>
      <c r="B10" s="283" t="s">
        <v>639</v>
      </c>
      <c r="C10" s="219">
        <v>13.28</v>
      </c>
      <c r="D10" s="220">
        <v>51</v>
      </c>
      <c r="E10" s="221">
        <v>26300</v>
      </c>
      <c r="F10" s="222">
        <v>13490</v>
      </c>
      <c r="G10" s="216">
        <f t="shared" si="1"/>
        <v>37088</v>
      </c>
      <c r="H10" s="224">
        <f t="shared" si="0"/>
        <v>26939</v>
      </c>
      <c r="I10" s="222">
        <v>480</v>
      </c>
      <c r="K10" s="303"/>
      <c r="L10" s="262"/>
      <c r="M10" s="262"/>
    </row>
    <row r="11" spans="1:13">
      <c r="A11" s="218" t="s">
        <v>640</v>
      </c>
      <c r="B11" s="283" t="s">
        <v>641</v>
      </c>
      <c r="C11" s="219">
        <v>13.88</v>
      </c>
      <c r="D11" s="220">
        <v>51</v>
      </c>
      <c r="E11" s="221">
        <v>26300</v>
      </c>
      <c r="F11" s="222">
        <v>13490</v>
      </c>
      <c r="G11" s="216">
        <f t="shared" si="1"/>
        <v>35692</v>
      </c>
      <c r="H11" s="224">
        <f t="shared" si="0"/>
        <v>25912</v>
      </c>
      <c r="I11" s="222">
        <v>480</v>
      </c>
      <c r="K11" s="303"/>
      <c r="L11" s="262"/>
      <c r="M11" s="262"/>
    </row>
    <row r="12" spans="1:13">
      <c r="A12" s="218" t="s">
        <v>632</v>
      </c>
      <c r="B12" s="283" t="s">
        <v>642</v>
      </c>
      <c r="C12" s="219">
        <v>10.72</v>
      </c>
      <c r="D12" s="220">
        <v>51</v>
      </c>
      <c r="E12" s="221">
        <v>26300</v>
      </c>
      <c r="F12" s="222">
        <v>13490</v>
      </c>
      <c r="G12" s="216">
        <f t="shared" si="1"/>
        <v>44800</v>
      </c>
      <c r="H12" s="224">
        <f t="shared" si="0"/>
        <v>32614</v>
      </c>
      <c r="I12" s="222">
        <v>480</v>
      </c>
      <c r="K12" s="303"/>
      <c r="L12" s="262"/>
      <c r="M12" s="262"/>
    </row>
    <row r="13" spans="1:13">
      <c r="A13" s="218" t="s">
        <v>634</v>
      </c>
      <c r="B13" s="283" t="s">
        <v>643</v>
      </c>
      <c r="C13" s="219">
        <v>12.86</v>
      </c>
      <c r="D13" s="220">
        <v>51</v>
      </c>
      <c r="E13" s="221">
        <v>26300</v>
      </c>
      <c r="F13" s="222">
        <v>13490</v>
      </c>
      <c r="G13" s="216">
        <f t="shared" si="1"/>
        <v>38142</v>
      </c>
      <c r="H13" s="224">
        <f t="shared" si="0"/>
        <v>27715</v>
      </c>
      <c r="I13" s="222">
        <v>480</v>
      </c>
      <c r="K13" s="303"/>
      <c r="L13" s="262"/>
      <c r="M13" s="262"/>
    </row>
    <row r="14" spans="1:13">
      <c r="A14" s="218" t="s">
        <v>636</v>
      </c>
      <c r="B14" s="283" t="s">
        <v>680</v>
      </c>
      <c r="C14" s="219">
        <v>11.41</v>
      </c>
      <c r="D14" s="220">
        <v>51</v>
      </c>
      <c r="E14" s="221">
        <v>26300</v>
      </c>
      <c r="F14" s="222">
        <v>13490</v>
      </c>
      <c r="G14" s="216">
        <f t="shared" si="1"/>
        <v>42380</v>
      </c>
      <c r="H14" s="224">
        <f t="shared" si="0"/>
        <v>30834</v>
      </c>
      <c r="I14" s="222">
        <v>480</v>
      </c>
      <c r="K14" s="303"/>
      <c r="L14" s="262"/>
      <c r="M14" s="262"/>
    </row>
    <row r="15" spans="1:13">
      <c r="A15" s="252" t="s">
        <v>638</v>
      </c>
      <c r="B15" s="284" t="s">
        <v>644</v>
      </c>
      <c r="C15" s="244">
        <v>12.43</v>
      </c>
      <c r="D15" s="245">
        <v>51</v>
      </c>
      <c r="E15" s="221">
        <v>26300</v>
      </c>
      <c r="F15" s="222">
        <v>13490</v>
      </c>
      <c r="G15" s="216">
        <f t="shared" si="1"/>
        <v>39296</v>
      </c>
      <c r="H15" s="224">
        <f t="shared" si="0"/>
        <v>28564</v>
      </c>
      <c r="I15" s="222">
        <v>480</v>
      </c>
      <c r="K15" s="303"/>
      <c r="L15" s="262"/>
      <c r="M15" s="262"/>
    </row>
    <row r="16" spans="1:13" ht="13.5" thickBot="1">
      <c r="A16" s="225" t="s">
        <v>640</v>
      </c>
      <c r="B16" s="285" t="s">
        <v>645</v>
      </c>
      <c r="C16" s="226">
        <v>11.41</v>
      </c>
      <c r="D16" s="227">
        <v>51</v>
      </c>
      <c r="E16" s="228">
        <v>26300</v>
      </c>
      <c r="F16" s="229">
        <v>13490</v>
      </c>
      <c r="G16" s="489">
        <f t="shared" si="1"/>
        <v>42380</v>
      </c>
      <c r="H16" s="231">
        <f t="shared" si="0"/>
        <v>30834</v>
      </c>
      <c r="I16" s="229">
        <v>480</v>
      </c>
      <c r="K16" s="303"/>
      <c r="L16" s="262"/>
      <c r="M16" s="262"/>
    </row>
    <row r="17" spans="1:13" ht="5.25" customHeight="1" thickBot="1">
      <c r="A17" s="232"/>
      <c r="B17" s="286"/>
      <c r="C17" s="233"/>
      <c r="D17" s="233"/>
      <c r="E17" s="234"/>
      <c r="F17" s="234"/>
      <c r="G17" s="234"/>
      <c r="H17" s="234"/>
      <c r="I17" s="235"/>
      <c r="K17" s="304"/>
      <c r="L17" s="262"/>
      <c r="M17" s="262"/>
    </row>
    <row r="18" spans="1:13" ht="13.5" thickBot="1">
      <c r="A18" s="199" t="s">
        <v>314</v>
      </c>
      <c r="B18" s="287"/>
      <c r="C18" s="288"/>
      <c r="D18" s="288"/>
      <c r="E18" s="289"/>
      <c r="F18" s="289"/>
      <c r="G18" s="289"/>
      <c r="H18" s="289"/>
      <c r="I18" s="290"/>
      <c r="L18" s="262"/>
      <c r="M18" s="262"/>
    </row>
    <row r="19" spans="1:13">
      <c r="A19" s="211" t="s">
        <v>315</v>
      </c>
      <c r="B19" s="282" t="s">
        <v>646</v>
      </c>
      <c r="C19" s="249">
        <v>3.51</v>
      </c>
      <c r="D19" s="250">
        <v>20</v>
      </c>
      <c r="E19" s="214">
        <v>26800</v>
      </c>
      <c r="F19" s="215">
        <v>14630</v>
      </c>
      <c r="G19" s="488">
        <f>ROUND(12*1.3589*(1/C19*E19+1/D19*F19)+I19,0)</f>
        <v>136916</v>
      </c>
      <c r="H19" s="217">
        <f t="shared" ref="H19:H24" si="2">ROUND(12*(1/C19*E19+1/D19*F19),0)</f>
        <v>100402</v>
      </c>
      <c r="I19" s="215">
        <v>480</v>
      </c>
      <c r="K19" s="303"/>
      <c r="L19" s="262"/>
      <c r="M19" s="262"/>
    </row>
    <row r="20" spans="1:13">
      <c r="A20" s="218" t="s">
        <v>315</v>
      </c>
      <c r="B20" s="283" t="s">
        <v>647</v>
      </c>
      <c r="C20" s="219">
        <v>7.02</v>
      </c>
      <c r="D20" s="220">
        <v>40</v>
      </c>
      <c r="E20" s="221">
        <v>26800</v>
      </c>
      <c r="F20" s="222">
        <v>14630</v>
      </c>
      <c r="G20" s="216">
        <f t="shared" ref="G20:G24" si="3">ROUND(12*1.3589*(1/C20*E20+1/D20*F20)+I20,0)</f>
        <v>68698</v>
      </c>
      <c r="H20" s="224">
        <f t="shared" si="2"/>
        <v>50201</v>
      </c>
      <c r="I20" s="222">
        <v>480</v>
      </c>
      <c r="K20" s="303"/>
      <c r="L20" s="262"/>
      <c r="M20" s="262"/>
    </row>
    <row r="21" spans="1:13">
      <c r="A21" s="236" t="s">
        <v>316</v>
      </c>
      <c r="B21" s="291" t="s">
        <v>648</v>
      </c>
      <c r="C21" s="237">
        <v>3.51</v>
      </c>
      <c r="D21" s="238">
        <v>20</v>
      </c>
      <c r="E21" s="239">
        <v>26800</v>
      </c>
      <c r="F21" s="240">
        <v>14630</v>
      </c>
      <c r="G21" s="216">
        <f t="shared" si="3"/>
        <v>136916</v>
      </c>
      <c r="H21" s="241">
        <f t="shared" si="2"/>
        <v>100402</v>
      </c>
      <c r="I21" s="240">
        <v>480</v>
      </c>
      <c r="K21" s="303"/>
      <c r="L21" s="262"/>
      <c r="M21" s="262"/>
    </row>
    <row r="22" spans="1:13">
      <c r="A22" s="218" t="s">
        <v>316</v>
      </c>
      <c r="B22" s="283" t="s">
        <v>649</v>
      </c>
      <c r="C22" s="219">
        <v>7.02</v>
      </c>
      <c r="D22" s="220">
        <v>40</v>
      </c>
      <c r="E22" s="221">
        <v>26800</v>
      </c>
      <c r="F22" s="222">
        <v>14630</v>
      </c>
      <c r="G22" s="216">
        <f t="shared" si="3"/>
        <v>68698</v>
      </c>
      <c r="H22" s="224">
        <f t="shared" si="2"/>
        <v>50201</v>
      </c>
      <c r="I22" s="222">
        <v>480</v>
      </c>
      <c r="K22" s="303"/>
      <c r="L22" s="262"/>
      <c r="M22" s="262"/>
    </row>
    <row r="23" spans="1:13">
      <c r="A23" s="218" t="s">
        <v>650</v>
      </c>
      <c r="B23" s="283" t="s">
        <v>646</v>
      </c>
      <c r="C23" s="219">
        <v>3.51</v>
      </c>
      <c r="D23" s="220">
        <v>20</v>
      </c>
      <c r="E23" s="221">
        <v>26800</v>
      </c>
      <c r="F23" s="222">
        <v>14630</v>
      </c>
      <c r="G23" s="216">
        <f t="shared" si="3"/>
        <v>136916</v>
      </c>
      <c r="H23" s="224">
        <f t="shared" si="2"/>
        <v>100402</v>
      </c>
      <c r="I23" s="222">
        <v>480</v>
      </c>
      <c r="K23" s="303"/>
      <c r="L23" s="262"/>
      <c r="M23" s="262"/>
    </row>
    <row r="24" spans="1:13" ht="13.5" thickBot="1">
      <c r="A24" s="225" t="s">
        <v>651</v>
      </c>
      <c r="B24" s="285" t="s">
        <v>648</v>
      </c>
      <c r="C24" s="226">
        <v>3.51</v>
      </c>
      <c r="D24" s="227">
        <v>20</v>
      </c>
      <c r="E24" s="228">
        <v>26800</v>
      </c>
      <c r="F24" s="229">
        <v>14630</v>
      </c>
      <c r="G24" s="489">
        <f t="shared" si="3"/>
        <v>136916</v>
      </c>
      <c r="H24" s="231">
        <f t="shared" si="2"/>
        <v>100402</v>
      </c>
      <c r="I24" s="229">
        <v>480</v>
      </c>
      <c r="K24" s="303"/>
      <c r="L24" s="262"/>
      <c r="M24" s="262"/>
    </row>
    <row r="25" spans="1:13" ht="5.25" customHeight="1" thickBot="1">
      <c r="A25" s="232"/>
      <c r="B25" s="286"/>
      <c r="C25" s="233"/>
      <c r="D25" s="233"/>
      <c r="E25" s="234"/>
      <c r="F25" s="234"/>
      <c r="G25" s="234"/>
      <c r="H25" s="234"/>
      <c r="I25" s="235"/>
      <c r="K25" s="304"/>
      <c r="L25" s="262"/>
      <c r="M25" s="262"/>
    </row>
    <row r="26" spans="1:13" ht="13.5" thickBot="1">
      <c r="A26" s="199" t="s">
        <v>317</v>
      </c>
      <c r="B26" s="287"/>
      <c r="C26" s="288"/>
      <c r="D26" s="288"/>
      <c r="E26" s="289"/>
      <c r="F26" s="289"/>
      <c r="G26" s="289"/>
      <c r="H26" s="289"/>
      <c r="I26" s="290"/>
      <c r="K26" s="304"/>
      <c r="L26" s="262"/>
      <c r="M26" s="262"/>
    </row>
    <row r="27" spans="1:13">
      <c r="A27" s="242" t="s">
        <v>318</v>
      </c>
      <c r="B27" s="283" t="s">
        <v>319</v>
      </c>
      <c r="C27" s="219">
        <v>9.77</v>
      </c>
      <c r="D27" s="220">
        <v>53</v>
      </c>
      <c r="E27" s="221">
        <v>26800</v>
      </c>
      <c r="F27" s="222">
        <v>13940</v>
      </c>
      <c r="G27" s="488">
        <f>ROUND(12*1.3589*(1/C27*E27+1/D27*F27)+I27,0)</f>
        <v>49406</v>
      </c>
      <c r="H27" s="224">
        <f t="shared" ref="H27:H41" si="4">ROUND(12*(1/C27*E27+1/D27*F27),0)</f>
        <v>36073</v>
      </c>
      <c r="I27" s="222">
        <v>386</v>
      </c>
      <c r="K27" s="303"/>
      <c r="L27" s="262"/>
      <c r="M27" s="262"/>
    </row>
    <row r="28" spans="1:13">
      <c r="A28" s="242" t="s">
        <v>320</v>
      </c>
      <c r="B28" s="283" t="s">
        <v>321</v>
      </c>
      <c r="C28" s="219">
        <v>10.77</v>
      </c>
      <c r="D28" s="220">
        <v>53</v>
      </c>
      <c r="E28" s="221">
        <v>26800</v>
      </c>
      <c r="F28" s="222">
        <v>13940</v>
      </c>
      <c r="G28" s="223">
        <f t="shared" ref="G28:G41" si="5">ROUND(12*1.3589*(1/C28*E28+1/D28*F28)+I28,0)</f>
        <v>45253</v>
      </c>
      <c r="H28" s="224">
        <f t="shared" si="4"/>
        <v>33017</v>
      </c>
      <c r="I28" s="222">
        <v>386</v>
      </c>
      <c r="K28" s="303"/>
      <c r="L28" s="262"/>
      <c r="M28" s="262"/>
    </row>
    <row r="29" spans="1:13">
      <c r="A29" s="218" t="s">
        <v>322</v>
      </c>
      <c r="B29" s="283" t="s">
        <v>323</v>
      </c>
      <c r="C29" s="219">
        <v>15.75</v>
      </c>
      <c r="D29" s="220">
        <v>53</v>
      </c>
      <c r="E29" s="221">
        <v>26800</v>
      </c>
      <c r="F29" s="222">
        <v>13940</v>
      </c>
      <c r="G29" s="223">
        <f t="shared" si="5"/>
        <v>32422</v>
      </c>
      <c r="H29" s="224">
        <f t="shared" si="4"/>
        <v>23575</v>
      </c>
      <c r="I29" s="222">
        <v>386</v>
      </c>
      <c r="K29" s="303"/>
      <c r="L29" s="262"/>
      <c r="M29" s="262"/>
    </row>
    <row r="30" spans="1:13">
      <c r="A30" s="218" t="s">
        <v>585</v>
      </c>
      <c r="B30" s="283" t="s">
        <v>586</v>
      </c>
      <c r="C30" s="219">
        <v>12.08</v>
      </c>
      <c r="D30" s="220">
        <v>53</v>
      </c>
      <c r="E30" s="221">
        <v>26800</v>
      </c>
      <c r="F30" s="222">
        <v>13940</v>
      </c>
      <c r="G30" s="223">
        <f t="shared" si="5"/>
        <v>40852</v>
      </c>
      <c r="H30" s="224">
        <f t="shared" si="4"/>
        <v>29779</v>
      </c>
      <c r="I30" s="222">
        <v>386</v>
      </c>
      <c r="K30" s="303"/>
      <c r="L30" s="262"/>
      <c r="M30" s="262"/>
    </row>
    <row r="31" spans="1:13">
      <c r="A31" s="218" t="s">
        <v>587</v>
      </c>
      <c r="B31" s="283" t="s">
        <v>588</v>
      </c>
      <c r="C31" s="219">
        <v>10.5</v>
      </c>
      <c r="D31" s="220">
        <v>53</v>
      </c>
      <c r="E31" s="221">
        <v>26800</v>
      </c>
      <c r="F31" s="222">
        <v>13940</v>
      </c>
      <c r="G31" s="223">
        <f t="shared" si="5"/>
        <v>46296</v>
      </c>
      <c r="H31" s="224">
        <f t="shared" si="4"/>
        <v>33785</v>
      </c>
      <c r="I31" s="222">
        <v>386</v>
      </c>
      <c r="K31" s="303"/>
      <c r="L31" s="262"/>
      <c r="M31" s="262"/>
    </row>
    <row r="32" spans="1:13">
      <c r="A32" s="218" t="s">
        <v>324</v>
      </c>
      <c r="B32" s="283" t="s">
        <v>325</v>
      </c>
      <c r="C32" s="219">
        <v>12.08</v>
      </c>
      <c r="D32" s="220">
        <v>53</v>
      </c>
      <c r="E32" s="221">
        <v>26800</v>
      </c>
      <c r="F32" s="222">
        <v>13940</v>
      </c>
      <c r="G32" s="223">
        <f t="shared" si="5"/>
        <v>40852</v>
      </c>
      <c r="H32" s="224">
        <f t="shared" si="4"/>
        <v>29779</v>
      </c>
      <c r="I32" s="222">
        <v>386</v>
      </c>
      <c r="K32" s="303"/>
      <c r="L32" s="262"/>
      <c r="M32" s="262"/>
    </row>
    <row r="33" spans="1:13">
      <c r="A33" s="218" t="s">
        <v>326</v>
      </c>
      <c r="B33" s="283" t="s">
        <v>327</v>
      </c>
      <c r="C33" s="219">
        <v>10.5</v>
      </c>
      <c r="D33" s="220">
        <v>53</v>
      </c>
      <c r="E33" s="221">
        <v>26800</v>
      </c>
      <c r="F33" s="222">
        <v>13940</v>
      </c>
      <c r="G33" s="223">
        <f t="shared" si="5"/>
        <v>46296</v>
      </c>
      <c r="H33" s="224">
        <f t="shared" si="4"/>
        <v>33785</v>
      </c>
      <c r="I33" s="222">
        <v>386</v>
      </c>
      <c r="K33" s="303"/>
      <c r="L33" s="262"/>
      <c r="M33" s="262"/>
    </row>
    <row r="34" spans="1:13">
      <c r="A34" s="218" t="s">
        <v>328</v>
      </c>
      <c r="B34" s="283" t="s">
        <v>329</v>
      </c>
      <c r="C34" s="219">
        <v>10.5</v>
      </c>
      <c r="D34" s="220">
        <v>53</v>
      </c>
      <c r="E34" s="221">
        <v>26800</v>
      </c>
      <c r="F34" s="222">
        <v>13940</v>
      </c>
      <c r="G34" s="223">
        <f t="shared" si="5"/>
        <v>46296</v>
      </c>
      <c r="H34" s="224">
        <f t="shared" si="4"/>
        <v>33785</v>
      </c>
      <c r="I34" s="222">
        <v>386</v>
      </c>
      <c r="K34" s="303"/>
      <c r="L34" s="262"/>
      <c r="M34" s="262"/>
    </row>
    <row r="35" spans="1:13">
      <c r="A35" s="242" t="s">
        <v>330</v>
      </c>
      <c r="B35" s="283" t="s">
        <v>589</v>
      </c>
      <c r="C35" s="219">
        <v>16.46</v>
      </c>
      <c r="D35" s="220">
        <v>53</v>
      </c>
      <c r="E35" s="221">
        <v>26800</v>
      </c>
      <c r="F35" s="222">
        <v>13940</v>
      </c>
      <c r="G35" s="223">
        <f t="shared" si="5"/>
        <v>31226</v>
      </c>
      <c r="H35" s="224">
        <f t="shared" si="4"/>
        <v>22695</v>
      </c>
      <c r="I35" s="222">
        <v>386</v>
      </c>
      <c r="K35" s="303"/>
      <c r="L35" s="262"/>
      <c r="M35" s="262"/>
    </row>
    <row r="36" spans="1:13">
      <c r="A36" s="242" t="s">
        <v>331</v>
      </c>
      <c r="B36" s="283" t="s">
        <v>332</v>
      </c>
      <c r="C36" s="219">
        <v>10.66</v>
      </c>
      <c r="D36" s="220">
        <v>53</v>
      </c>
      <c r="E36" s="221">
        <v>26800</v>
      </c>
      <c r="F36" s="222">
        <v>13940</v>
      </c>
      <c r="G36" s="223">
        <f t="shared" si="5"/>
        <v>45671</v>
      </c>
      <c r="H36" s="224">
        <f t="shared" si="4"/>
        <v>33325</v>
      </c>
      <c r="I36" s="222">
        <v>386</v>
      </c>
      <c r="K36" s="303"/>
      <c r="L36" s="262"/>
      <c r="M36" s="262"/>
    </row>
    <row r="37" spans="1:13">
      <c r="A37" s="242" t="s">
        <v>331</v>
      </c>
      <c r="B37" s="283" t="s">
        <v>583</v>
      </c>
      <c r="C37" s="219">
        <v>35.54</v>
      </c>
      <c r="D37" s="220">
        <v>159</v>
      </c>
      <c r="E37" s="221">
        <v>26800</v>
      </c>
      <c r="F37" s="222">
        <v>13940</v>
      </c>
      <c r="G37" s="223">
        <f t="shared" si="5"/>
        <v>14112</v>
      </c>
      <c r="H37" s="224">
        <f t="shared" si="4"/>
        <v>10101</v>
      </c>
      <c r="I37" s="222">
        <v>386</v>
      </c>
      <c r="K37" s="303"/>
      <c r="L37" s="262"/>
      <c r="M37" s="262"/>
    </row>
    <row r="38" spans="1:13">
      <c r="A38" s="242" t="s">
        <v>333</v>
      </c>
      <c r="B38" s="283" t="s">
        <v>334</v>
      </c>
      <c r="C38" s="219">
        <v>11.35</v>
      </c>
      <c r="D38" s="220">
        <v>53</v>
      </c>
      <c r="E38" s="221">
        <v>26800</v>
      </c>
      <c r="F38" s="222">
        <v>13940</v>
      </c>
      <c r="G38" s="223">
        <f t="shared" si="5"/>
        <v>43179</v>
      </c>
      <c r="H38" s="224">
        <f t="shared" si="4"/>
        <v>31491</v>
      </c>
      <c r="I38" s="222">
        <v>386</v>
      </c>
      <c r="K38" s="303"/>
      <c r="L38" s="262"/>
      <c r="M38" s="262"/>
    </row>
    <row r="39" spans="1:13">
      <c r="A39" s="242" t="s">
        <v>333</v>
      </c>
      <c r="B39" s="283" t="s">
        <v>584</v>
      </c>
      <c r="C39" s="219">
        <v>37.840000000000003</v>
      </c>
      <c r="D39" s="220">
        <v>159</v>
      </c>
      <c r="E39" s="221">
        <v>26800</v>
      </c>
      <c r="F39" s="222">
        <v>13940</v>
      </c>
      <c r="G39" s="223">
        <f t="shared" si="5"/>
        <v>13365</v>
      </c>
      <c r="H39" s="224">
        <f t="shared" si="4"/>
        <v>9551</v>
      </c>
      <c r="I39" s="222">
        <v>386</v>
      </c>
      <c r="K39" s="303"/>
      <c r="L39" s="262"/>
      <c r="M39" s="262"/>
    </row>
    <row r="40" spans="1:13">
      <c r="A40" s="243" t="s">
        <v>335</v>
      </c>
      <c r="B40" s="284" t="s">
        <v>336</v>
      </c>
      <c r="C40" s="244">
        <v>15.44</v>
      </c>
      <c r="D40" s="245">
        <v>53</v>
      </c>
      <c r="E40" s="246">
        <v>26800</v>
      </c>
      <c r="F40" s="247">
        <v>13940</v>
      </c>
      <c r="G40" s="223">
        <f t="shared" si="5"/>
        <v>32980</v>
      </c>
      <c r="H40" s="248">
        <f t="shared" si="4"/>
        <v>23985</v>
      </c>
      <c r="I40" s="222">
        <v>386</v>
      </c>
      <c r="K40" s="303"/>
      <c r="L40" s="262"/>
      <c r="M40" s="262"/>
    </row>
    <row r="41" spans="1:13" ht="13.5" thickBot="1">
      <c r="A41" s="225" t="s">
        <v>337</v>
      </c>
      <c r="B41" s="285" t="s">
        <v>338</v>
      </c>
      <c r="C41" s="226">
        <v>16.03</v>
      </c>
      <c r="D41" s="227">
        <v>53</v>
      </c>
      <c r="E41" s="228">
        <v>26800</v>
      </c>
      <c r="F41" s="229">
        <v>13940</v>
      </c>
      <c r="G41" s="230">
        <f t="shared" si="5"/>
        <v>31938</v>
      </c>
      <c r="H41" s="231">
        <f t="shared" si="4"/>
        <v>23219</v>
      </c>
      <c r="I41" s="229">
        <v>386</v>
      </c>
      <c r="K41" s="303"/>
      <c r="L41" s="262"/>
      <c r="M41" s="262"/>
    </row>
    <row r="42" spans="1:13" ht="3.75" customHeight="1" thickBot="1">
      <c r="A42" s="232"/>
      <c r="B42" s="286"/>
      <c r="C42" s="233"/>
      <c r="D42" s="233"/>
      <c r="E42" s="234"/>
      <c r="F42" s="234"/>
      <c r="G42" s="234"/>
      <c r="H42" s="234"/>
      <c r="I42" s="235"/>
      <c r="K42" s="304"/>
      <c r="L42" s="262"/>
      <c r="M42" s="262"/>
    </row>
    <row r="43" spans="1:13" ht="13.5" thickBot="1">
      <c r="A43" s="199" t="s">
        <v>339</v>
      </c>
      <c r="B43" s="287"/>
      <c r="C43" s="288"/>
      <c r="D43" s="288"/>
      <c r="E43" s="289"/>
      <c r="F43" s="289"/>
      <c r="G43" s="289"/>
      <c r="H43" s="289"/>
      <c r="I43" s="290"/>
      <c r="K43" s="304"/>
      <c r="L43" s="262"/>
      <c r="M43" s="262"/>
    </row>
    <row r="44" spans="1:13">
      <c r="A44" s="211" t="s">
        <v>340</v>
      </c>
      <c r="B44" s="282" t="s">
        <v>341</v>
      </c>
      <c r="C44" s="212">
        <v>10.050000000000001</v>
      </c>
      <c r="D44" s="213">
        <v>22</v>
      </c>
      <c r="E44" s="214">
        <v>26600</v>
      </c>
      <c r="F44" s="215">
        <v>13940</v>
      </c>
      <c r="G44" s="488">
        <f>ROUND(12*1.3589*(1/C44*E44+1/D44*F44)+I44,0)</f>
        <v>53973</v>
      </c>
      <c r="H44" s="217">
        <f t="shared" ref="H44:H107" si="6">ROUND(12*(1/C44*E44+1/D44*F44),0)</f>
        <v>39365</v>
      </c>
      <c r="I44" s="215">
        <v>480</v>
      </c>
      <c r="K44" s="303"/>
      <c r="L44" s="262"/>
      <c r="M44" s="262"/>
    </row>
    <row r="45" spans="1:13">
      <c r="A45" s="236" t="s">
        <v>653</v>
      </c>
      <c r="B45" s="291" t="s">
        <v>654</v>
      </c>
      <c r="C45" s="237">
        <v>7.53</v>
      </c>
      <c r="D45" s="238">
        <v>22</v>
      </c>
      <c r="E45" s="239">
        <v>26600</v>
      </c>
      <c r="F45" s="240">
        <v>13940</v>
      </c>
      <c r="G45" s="216">
        <f t="shared" ref="G45:G108" si="7">ROUND(12*1.3589*(1/C45*E45+1/D45*F45)+I45,0)</f>
        <v>68417</v>
      </c>
      <c r="H45" s="241">
        <f t="shared" si="6"/>
        <v>49994</v>
      </c>
      <c r="I45" s="240">
        <v>480</v>
      </c>
      <c r="K45" s="303"/>
      <c r="L45" s="262"/>
      <c r="M45" s="262"/>
    </row>
    <row r="46" spans="1:13" ht="13.5" thickBot="1">
      <c r="A46" s="225" t="s">
        <v>655</v>
      </c>
      <c r="B46" s="285" t="s">
        <v>652</v>
      </c>
      <c r="C46" s="226">
        <v>7.53</v>
      </c>
      <c r="D46" s="227">
        <v>22</v>
      </c>
      <c r="E46" s="228">
        <v>26600</v>
      </c>
      <c r="F46" s="229">
        <v>13940</v>
      </c>
      <c r="G46" s="489">
        <f t="shared" si="7"/>
        <v>68417</v>
      </c>
      <c r="H46" s="231">
        <f t="shared" si="6"/>
        <v>49994</v>
      </c>
      <c r="I46" s="229">
        <v>480</v>
      </c>
      <c r="K46" s="303"/>
      <c r="L46" s="262"/>
      <c r="M46" s="262"/>
    </row>
    <row r="47" spans="1:13">
      <c r="A47" s="211" t="s">
        <v>342</v>
      </c>
      <c r="B47" s="282" t="s">
        <v>343</v>
      </c>
      <c r="C47" s="212">
        <v>25.65</v>
      </c>
      <c r="D47" s="213">
        <v>66</v>
      </c>
      <c r="E47" s="214">
        <v>26700</v>
      </c>
      <c r="F47" s="215">
        <v>13800</v>
      </c>
      <c r="G47" s="488">
        <f t="shared" si="7"/>
        <v>20678</v>
      </c>
      <c r="H47" s="217">
        <f t="shared" si="6"/>
        <v>15000</v>
      </c>
      <c r="I47" s="215">
        <v>294</v>
      </c>
      <c r="K47" s="303"/>
      <c r="L47" s="262"/>
      <c r="M47" s="262"/>
    </row>
    <row r="48" spans="1:13">
      <c r="A48" s="218" t="s">
        <v>344</v>
      </c>
      <c r="B48" s="283" t="s">
        <v>345</v>
      </c>
      <c r="C48" s="219">
        <v>29.49</v>
      </c>
      <c r="D48" s="220">
        <v>66</v>
      </c>
      <c r="E48" s="221">
        <v>26700</v>
      </c>
      <c r="F48" s="222">
        <v>13800</v>
      </c>
      <c r="G48" s="216">
        <f t="shared" si="7"/>
        <v>18468</v>
      </c>
      <c r="H48" s="224">
        <f t="shared" si="6"/>
        <v>13374</v>
      </c>
      <c r="I48" s="215">
        <v>294</v>
      </c>
      <c r="K48" s="303"/>
      <c r="L48" s="262"/>
      <c r="M48" s="262"/>
    </row>
    <row r="49" spans="1:13">
      <c r="A49" s="218" t="s">
        <v>656</v>
      </c>
      <c r="B49" s="283" t="s">
        <v>657</v>
      </c>
      <c r="C49" s="219">
        <v>25.65</v>
      </c>
      <c r="D49" s="220">
        <v>66</v>
      </c>
      <c r="E49" s="221">
        <v>26700</v>
      </c>
      <c r="F49" s="222">
        <v>13800</v>
      </c>
      <c r="G49" s="216">
        <f t="shared" si="7"/>
        <v>20678</v>
      </c>
      <c r="H49" s="224">
        <f t="shared" si="6"/>
        <v>15000</v>
      </c>
      <c r="I49" s="215">
        <v>294</v>
      </c>
      <c r="K49" s="303"/>
      <c r="L49" s="262"/>
      <c r="M49" s="262"/>
    </row>
    <row r="50" spans="1:13">
      <c r="A50" s="218" t="s">
        <v>346</v>
      </c>
      <c r="B50" s="283" t="s">
        <v>347</v>
      </c>
      <c r="C50" s="219">
        <v>18.63</v>
      </c>
      <c r="D50" s="220">
        <v>66</v>
      </c>
      <c r="E50" s="221">
        <v>26700</v>
      </c>
      <c r="F50" s="222">
        <v>13800</v>
      </c>
      <c r="G50" s="216">
        <f t="shared" si="7"/>
        <v>27074</v>
      </c>
      <c r="H50" s="224">
        <f t="shared" si="6"/>
        <v>19707</v>
      </c>
      <c r="I50" s="215">
        <v>294</v>
      </c>
      <c r="K50" s="303"/>
      <c r="L50" s="262"/>
      <c r="M50" s="262"/>
    </row>
    <row r="51" spans="1:13">
      <c r="A51" s="218" t="s">
        <v>348</v>
      </c>
      <c r="B51" s="283" t="s">
        <v>349</v>
      </c>
      <c r="C51" s="219">
        <v>28.34</v>
      </c>
      <c r="D51" s="213">
        <v>66</v>
      </c>
      <c r="E51" s="221">
        <v>26700</v>
      </c>
      <c r="F51" s="222">
        <v>13800</v>
      </c>
      <c r="G51" s="216">
        <f t="shared" si="7"/>
        <v>19067</v>
      </c>
      <c r="H51" s="224">
        <f t="shared" si="6"/>
        <v>13815</v>
      </c>
      <c r="I51" s="215">
        <v>294</v>
      </c>
      <c r="K51" s="303"/>
      <c r="L51" s="262"/>
      <c r="M51" s="262"/>
    </row>
    <row r="52" spans="1:13">
      <c r="A52" s="218" t="s">
        <v>350</v>
      </c>
      <c r="B52" s="283" t="s">
        <v>351</v>
      </c>
      <c r="C52" s="219">
        <v>26.45</v>
      </c>
      <c r="D52" s="213">
        <v>66</v>
      </c>
      <c r="E52" s="221">
        <v>26700</v>
      </c>
      <c r="F52" s="222">
        <v>13800</v>
      </c>
      <c r="G52" s="216">
        <f t="shared" si="7"/>
        <v>20165</v>
      </c>
      <c r="H52" s="224">
        <f t="shared" si="6"/>
        <v>14623</v>
      </c>
      <c r="I52" s="215">
        <v>294</v>
      </c>
      <c r="K52" s="303"/>
      <c r="L52" s="262"/>
      <c r="M52" s="262"/>
    </row>
    <row r="53" spans="1:13">
      <c r="A53" s="218" t="s">
        <v>590</v>
      </c>
      <c r="B53" s="283" t="s">
        <v>591</v>
      </c>
      <c r="C53" s="219">
        <v>26.45</v>
      </c>
      <c r="D53" s="220">
        <v>66</v>
      </c>
      <c r="E53" s="221">
        <v>26700</v>
      </c>
      <c r="F53" s="222">
        <v>13800</v>
      </c>
      <c r="G53" s="216">
        <f t="shared" si="7"/>
        <v>20165</v>
      </c>
      <c r="H53" s="224">
        <f t="shared" si="6"/>
        <v>14623</v>
      </c>
      <c r="I53" s="215">
        <v>294</v>
      </c>
      <c r="K53" s="303"/>
      <c r="L53" s="262"/>
      <c r="M53" s="262"/>
    </row>
    <row r="54" spans="1:13">
      <c r="A54" s="218" t="s">
        <v>352</v>
      </c>
      <c r="B54" s="283" t="s">
        <v>353</v>
      </c>
      <c r="C54" s="219">
        <v>20.18</v>
      </c>
      <c r="D54" s="220">
        <v>66</v>
      </c>
      <c r="E54" s="221">
        <v>26700</v>
      </c>
      <c r="F54" s="222">
        <v>13800</v>
      </c>
      <c r="G54" s="216">
        <f t="shared" si="7"/>
        <v>25279</v>
      </c>
      <c r="H54" s="224">
        <f t="shared" si="6"/>
        <v>18386</v>
      </c>
      <c r="I54" s="215">
        <v>294</v>
      </c>
      <c r="K54" s="303"/>
      <c r="L54" s="262"/>
      <c r="M54" s="262"/>
    </row>
    <row r="55" spans="1:13">
      <c r="A55" s="218" t="s">
        <v>592</v>
      </c>
      <c r="B55" s="283" t="s">
        <v>593</v>
      </c>
      <c r="C55" s="219">
        <v>28.34</v>
      </c>
      <c r="D55" s="220">
        <v>66</v>
      </c>
      <c r="E55" s="221">
        <v>26700</v>
      </c>
      <c r="F55" s="222">
        <v>13800</v>
      </c>
      <c r="G55" s="216">
        <f t="shared" si="7"/>
        <v>19067</v>
      </c>
      <c r="H55" s="224">
        <f t="shared" si="6"/>
        <v>13815</v>
      </c>
      <c r="I55" s="215">
        <v>294</v>
      </c>
      <c r="K55" s="303"/>
      <c r="L55" s="262"/>
      <c r="M55" s="262"/>
    </row>
    <row r="56" spans="1:13">
      <c r="A56" s="218" t="s">
        <v>354</v>
      </c>
      <c r="B56" s="283" t="s">
        <v>355</v>
      </c>
      <c r="C56" s="219">
        <v>20.18</v>
      </c>
      <c r="D56" s="220">
        <v>66</v>
      </c>
      <c r="E56" s="221">
        <v>26700</v>
      </c>
      <c r="F56" s="222">
        <v>13800</v>
      </c>
      <c r="G56" s="216">
        <f t="shared" si="7"/>
        <v>25279</v>
      </c>
      <c r="H56" s="224">
        <f t="shared" si="6"/>
        <v>18386</v>
      </c>
      <c r="I56" s="215">
        <v>294</v>
      </c>
      <c r="K56" s="303"/>
      <c r="L56" s="262"/>
      <c r="M56" s="262"/>
    </row>
    <row r="57" spans="1:13">
      <c r="A57" s="218" t="s">
        <v>356</v>
      </c>
      <c r="B57" s="283" t="s">
        <v>357</v>
      </c>
      <c r="C57" s="219">
        <v>26.45</v>
      </c>
      <c r="D57" s="213">
        <v>66</v>
      </c>
      <c r="E57" s="221">
        <v>26700</v>
      </c>
      <c r="F57" s="222">
        <v>13800</v>
      </c>
      <c r="G57" s="216">
        <f t="shared" si="7"/>
        <v>20165</v>
      </c>
      <c r="H57" s="224">
        <f t="shared" si="6"/>
        <v>14623</v>
      </c>
      <c r="I57" s="215">
        <v>294</v>
      </c>
      <c r="K57" s="303"/>
      <c r="L57" s="262"/>
      <c r="M57" s="262"/>
    </row>
    <row r="58" spans="1:13">
      <c r="A58" s="218" t="s">
        <v>358</v>
      </c>
      <c r="B58" s="283" t="s">
        <v>359</v>
      </c>
      <c r="C58" s="219">
        <v>23.54</v>
      </c>
      <c r="D58" s="220">
        <v>66</v>
      </c>
      <c r="E58" s="221">
        <v>26700</v>
      </c>
      <c r="F58" s="222">
        <v>13800</v>
      </c>
      <c r="G58" s="216">
        <f t="shared" si="7"/>
        <v>22199</v>
      </c>
      <c r="H58" s="224">
        <f t="shared" si="6"/>
        <v>16120</v>
      </c>
      <c r="I58" s="215">
        <v>294</v>
      </c>
      <c r="K58" s="303"/>
      <c r="L58" s="262"/>
      <c r="M58" s="262"/>
    </row>
    <row r="59" spans="1:13">
      <c r="A59" s="218" t="s">
        <v>360</v>
      </c>
      <c r="B59" s="283" t="s">
        <v>361</v>
      </c>
      <c r="C59" s="219">
        <v>25.65</v>
      </c>
      <c r="D59" s="213">
        <v>66</v>
      </c>
      <c r="E59" s="221">
        <v>26700</v>
      </c>
      <c r="F59" s="222">
        <v>13800</v>
      </c>
      <c r="G59" s="216">
        <f t="shared" si="7"/>
        <v>20678</v>
      </c>
      <c r="H59" s="224">
        <f t="shared" si="6"/>
        <v>15000</v>
      </c>
      <c r="I59" s="215">
        <v>294</v>
      </c>
      <c r="K59" s="303"/>
      <c r="L59" s="262"/>
      <c r="M59" s="262"/>
    </row>
    <row r="60" spans="1:13">
      <c r="A60" s="218" t="s">
        <v>362</v>
      </c>
      <c r="B60" s="283" t="s">
        <v>363</v>
      </c>
      <c r="C60" s="219">
        <v>28.34</v>
      </c>
      <c r="D60" s="213">
        <v>66</v>
      </c>
      <c r="E60" s="221">
        <v>26700</v>
      </c>
      <c r="F60" s="222">
        <v>13800</v>
      </c>
      <c r="G60" s="216">
        <f t="shared" si="7"/>
        <v>19067</v>
      </c>
      <c r="H60" s="224">
        <f t="shared" si="6"/>
        <v>13815</v>
      </c>
      <c r="I60" s="215">
        <v>294</v>
      </c>
      <c r="K60" s="303"/>
      <c r="L60" s="262"/>
      <c r="M60" s="262"/>
    </row>
    <row r="61" spans="1:13">
      <c r="A61" s="218" t="s">
        <v>594</v>
      </c>
      <c r="B61" s="283" t="s">
        <v>595</v>
      </c>
      <c r="C61" s="219">
        <v>26.45</v>
      </c>
      <c r="D61" s="213">
        <v>66</v>
      </c>
      <c r="E61" s="221">
        <v>26700</v>
      </c>
      <c r="F61" s="222">
        <v>13800</v>
      </c>
      <c r="G61" s="216">
        <f t="shared" si="7"/>
        <v>20165</v>
      </c>
      <c r="H61" s="224">
        <f t="shared" si="6"/>
        <v>14623</v>
      </c>
      <c r="I61" s="215">
        <v>294</v>
      </c>
      <c r="K61" s="303"/>
      <c r="L61" s="262"/>
      <c r="M61" s="262"/>
    </row>
    <row r="62" spans="1:13">
      <c r="A62" s="218" t="s">
        <v>364</v>
      </c>
      <c r="B62" s="283" t="s">
        <v>365</v>
      </c>
      <c r="C62" s="219">
        <v>26.45</v>
      </c>
      <c r="D62" s="213">
        <v>66</v>
      </c>
      <c r="E62" s="221">
        <v>26700</v>
      </c>
      <c r="F62" s="222">
        <v>13800</v>
      </c>
      <c r="G62" s="216">
        <f t="shared" si="7"/>
        <v>20165</v>
      </c>
      <c r="H62" s="224">
        <f t="shared" si="6"/>
        <v>14623</v>
      </c>
      <c r="I62" s="215">
        <v>294</v>
      </c>
      <c r="K62" s="303"/>
      <c r="L62" s="262"/>
      <c r="M62" s="262"/>
    </row>
    <row r="63" spans="1:13">
      <c r="A63" s="218" t="s">
        <v>366</v>
      </c>
      <c r="B63" s="283" t="s">
        <v>367</v>
      </c>
      <c r="C63" s="219">
        <v>35.9</v>
      </c>
      <c r="D63" s="213">
        <v>66</v>
      </c>
      <c r="E63" s="221">
        <v>26700</v>
      </c>
      <c r="F63" s="222">
        <v>13800</v>
      </c>
      <c r="G63" s="216">
        <f t="shared" si="7"/>
        <v>15832</v>
      </c>
      <c r="H63" s="224">
        <f t="shared" si="6"/>
        <v>11434</v>
      </c>
      <c r="I63" s="215">
        <v>294</v>
      </c>
      <c r="K63" s="303"/>
      <c r="L63" s="262"/>
      <c r="M63" s="262"/>
    </row>
    <row r="64" spans="1:13">
      <c r="A64" s="218" t="s">
        <v>368</v>
      </c>
      <c r="B64" s="283" t="s">
        <v>369</v>
      </c>
      <c r="C64" s="219">
        <v>26.45</v>
      </c>
      <c r="D64" s="213">
        <v>66</v>
      </c>
      <c r="E64" s="221">
        <v>26700</v>
      </c>
      <c r="F64" s="222">
        <v>13800</v>
      </c>
      <c r="G64" s="216">
        <f t="shared" si="7"/>
        <v>20165</v>
      </c>
      <c r="H64" s="224">
        <f t="shared" si="6"/>
        <v>14623</v>
      </c>
      <c r="I64" s="215">
        <v>294</v>
      </c>
      <c r="K64" s="303"/>
      <c r="L64" s="262"/>
      <c r="M64" s="262"/>
    </row>
    <row r="65" spans="1:13">
      <c r="A65" s="218" t="s">
        <v>370</v>
      </c>
      <c r="B65" s="283" t="s">
        <v>371</v>
      </c>
      <c r="C65" s="219">
        <v>34.01</v>
      </c>
      <c r="D65" s="213">
        <v>66</v>
      </c>
      <c r="E65" s="221">
        <v>26700</v>
      </c>
      <c r="F65" s="222">
        <v>13800</v>
      </c>
      <c r="G65" s="216">
        <f t="shared" si="7"/>
        <v>16505</v>
      </c>
      <c r="H65" s="224">
        <f t="shared" si="6"/>
        <v>11930</v>
      </c>
      <c r="I65" s="215">
        <v>294</v>
      </c>
      <c r="K65" s="303"/>
      <c r="L65" s="262"/>
      <c r="M65" s="262"/>
    </row>
    <row r="66" spans="1:13">
      <c r="A66" s="218" t="s">
        <v>372</v>
      </c>
      <c r="B66" s="283" t="s">
        <v>373</v>
      </c>
      <c r="C66" s="219">
        <v>26.45</v>
      </c>
      <c r="D66" s="213">
        <v>66</v>
      </c>
      <c r="E66" s="221">
        <v>26700</v>
      </c>
      <c r="F66" s="222">
        <v>13800</v>
      </c>
      <c r="G66" s="216">
        <f t="shared" si="7"/>
        <v>20165</v>
      </c>
      <c r="H66" s="224">
        <f t="shared" si="6"/>
        <v>14623</v>
      </c>
      <c r="I66" s="215">
        <v>294</v>
      </c>
      <c r="K66" s="303"/>
      <c r="L66" s="262"/>
      <c r="M66" s="262"/>
    </row>
    <row r="67" spans="1:13">
      <c r="A67" s="218" t="s">
        <v>374</v>
      </c>
      <c r="B67" s="283" t="s">
        <v>375</v>
      </c>
      <c r="C67" s="219">
        <v>21.73</v>
      </c>
      <c r="D67" s="220">
        <v>66</v>
      </c>
      <c r="E67" s="221">
        <v>26700</v>
      </c>
      <c r="F67" s="222">
        <v>13800</v>
      </c>
      <c r="G67" s="216">
        <f t="shared" si="7"/>
        <v>23740</v>
      </c>
      <c r="H67" s="224">
        <f t="shared" si="6"/>
        <v>17254</v>
      </c>
      <c r="I67" s="215">
        <v>294</v>
      </c>
      <c r="K67" s="303"/>
      <c r="L67" s="262"/>
      <c r="M67" s="262"/>
    </row>
    <row r="68" spans="1:13">
      <c r="A68" s="218" t="s">
        <v>376</v>
      </c>
      <c r="B68" s="283" t="s">
        <v>377</v>
      </c>
      <c r="C68" s="219">
        <v>19.989999999999998</v>
      </c>
      <c r="D68" s="213">
        <v>66</v>
      </c>
      <c r="E68" s="221">
        <v>26700</v>
      </c>
      <c r="F68" s="222">
        <v>13800</v>
      </c>
      <c r="G68" s="216">
        <f t="shared" si="7"/>
        <v>25484</v>
      </c>
      <c r="H68" s="224">
        <f t="shared" si="6"/>
        <v>18537</v>
      </c>
      <c r="I68" s="215">
        <v>294</v>
      </c>
      <c r="K68" s="303"/>
      <c r="L68" s="262"/>
      <c r="M68" s="262"/>
    </row>
    <row r="69" spans="1:13">
      <c r="A69" s="218" t="s">
        <v>658</v>
      </c>
      <c r="B69" s="283" t="s">
        <v>659</v>
      </c>
      <c r="C69" s="219">
        <v>22.8</v>
      </c>
      <c r="D69" s="220">
        <v>66</v>
      </c>
      <c r="E69" s="221">
        <v>26700</v>
      </c>
      <c r="F69" s="222">
        <v>13800</v>
      </c>
      <c r="G69" s="216">
        <f t="shared" si="7"/>
        <v>22800</v>
      </c>
      <c r="H69" s="224">
        <f t="shared" si="6"/>
        <v>16562</v>
      </c>
      <c r="I69" s="215">
        <v>294</v>
      </c>
      <c r="K69" s="303"/>
      <c r="L69" s="262"/>
      <c r="M69" s="262"/>
    </row>
    <row r="70" spans="1:13">
      <c r="A70" s="218" t="s">
        <v>378</v>
      </c>
      <c r="B70" s="283" t="s">
        <v>379</v>
      </c>
      <c r="C70" s="219">
        <v>24.11</v>
      </c>
      <c r="D70" s="220">
        <v>66</v>
      </c>
      <c r="E70" s="221">
        <v>26700</v>
      </c>
      <c r="F70" s="222">
        <v>13800</v>
      </c>
      <c r="G70" s="216">
        <f t="shared" si="7"/>
        <v>21762</v>
      </c>
      <c r="H70" s="224">
        <f t="shared" si="6"/>
        <v>15798</v>
      </c>
      <c r="I70" s="215">
        <v>294</v>
      </c>
      <c r="K70" s="303"/>
      <c r="L70" s="262"/>
      <c r="M70" s="262"/>
    </row>
    <row r="71" spans="1:13">
      <c r="A71" s="218" t="s">
        <v>380</v>
      </c>
      <c r="B71" s="283" t="s">
        <v>381</v>
      </c>
      <c r="C71" s="219">
        <v>22.1</v>
      </c>
      <c r="D71" s="220">
        <v>66</v>
      </c>
      <c r="E71" s="221">
        <v>26700</v>
      </c>
      <c r="F71" s="222">
        <v>13800</v>
      </c>
      <c r="G71" s="216">
        <f t="shared" si="7"/>
        <v>23405</v>
      </c>
      <c r="H71" s="224">
        <f t="shared" si="6"/>
        <v>17007</v>
      </c>
      <c r="I71" s="215">
        <v>294</v>
      </c>
      <c r="K71" s="303"/>
      <c r="L71" s="262"/>
      <c r="M71" s="262"/>
    </row>
    <row r="72" spans="1:13">
      <c r="A72" s="218" t="s">
        <v>382</v>
      </c>
      <c r="B72" s="283" t="s">
        <v>383</v>
      </c>
      <c r="C72" s="219">
        <v>23.1</v>
      </c>
      <c r="D72" s="220">
        <v>66</v>
      </c>
      <c r="E72" s="221">
        <v>26700</v>
      </c>
      <c r="F72" s="222">
        <v>13800</v>
      </c>
      <c r="G72" s="216">
        <f t="shared" si="7"/>
        <v>22552</v>
      </c>
      <c r="H72" s="224">
        <f t="shared" si="6"/>
        <v>16379</v>
      </c>
      <c r="I72" s="215">
        <v>294</v>
      </c>
      <c r="K72" s="303"/>
      <c r="L72" s="262"/>
      <c r="M72" s="262"/>
    </row>
    <row r="73" spans="1:13">
      <c r="A73" s="218" t="s">
        <v>384</v>
      </c>
      <c r="B73" s="283" t="s">
        <v>385</v>
      </c>
      <c r="C73" s="219">
        <v>28.13</v>
      </c>
      <c r="D73" s="220">
        <v>66</v>
      </c>
      <c r="E73" s="221">
        <v>26700</v>
      </c>
      <c r="F73" s="222">
        <v>13800</v>
      </c>
      <c r="G73" s="216">
        <f t="shared" si="7"/>
        <v>19181</v>
      </c>
      <c r="H73" s="224">
        <f t="shared" si="6"/>
        <v>13899</v>
      </c>
      <c r="I73" s="215">
        <v>294</v>
      </c>
      <c r="K73" s="303"/>
      <c r="L73" s="262"/>
      <c r="M73" s="262"/>
    </row>
    <row r="74" spans="1:13">
      <c r="A74" s="218" t="s">
        <v>386</v>
      </c>
      <c r="B74" s="283" t="s">
        <v>387</v>
      </c>
      <c r="C74" s="219">
        <v>24.11</v>
      </c>
      <c r="D74" s="220">
        <v>66</v>
      </c>
      <c r="E74" s="221">
        <v>26700</v>
      </c>
      <c r="F74" s="222">
        <v>13800</v>
      </c>
      <c r="G74" s="216">
        <f t="shared" si="7"/>
        <v>21762</v>
      </c>
      <c r="H74" s="224">
        <f t="shared" si="6"/>
        <v>15798</v>
      </c>
      <c r="I74" s="215">
        <v>294</v>
      </c>
      <c r="K74" s="303"/>
      <c r="L74" s="262"/>
      <c r="M74" s="262"/>
    </row>
    <row r="75" spans="1:13">
      <c r="A75" s="218" t="s">
        <v>388</v>
      </c>
      <c r="B75" s="283" t="s">
        <v>389</v>
      </c>
      <c r="C75" s="219">
        <v>21.24</v>
      </c>
      <c r="D75" s="213">
        <v>66</v>
      </c>
      <c r="E75" s="221">
        <v>26700</v>
      </c>
      <c r="F75" s="222">
        <v>13800</v>
      </c>
      <c r="G75" s="216">
        <f t="shared" si="7"/>
        <v>24202</v>
      </c>
      <c r="H75" s="224">
        <f t="shared" si="6"/>
        <v>17594</v>
      </c>
      <c r="I75" s="215">
        <v>294</v>
      </c>
      <c r="K75" s="303"/>
      <c r="L75" s="262"/>
      <c r="M75" s="262"/>
    </row>
    <row r="76" spans="1:13">
      <c r="A76" s="218" t="s">
        <v>390</v>
      </c>
      <c r="B76" s="283" t="s">
        <v>391</v>
      </c>
      <c r="C76" s="219">
        <v>25.11</v>
      </c>
      <c r="D76" s="220">
        <v>66</v>
      </c>
      <c r="E76" s="221">
        <v>26700</v>
      </c>
      <c r="F76" s="222">
        <v>13800</v>
      </c>
      <c r="G76" s="216">
        <f t="shared" si="7"/>
        <v>21043</v>
      </c>
      <c r="H76" s="224">
        <f t="shared" si="6"/>
        <v>15269</v>
      </c>
      <c r="I76" s="215">
        <v>294</v>
      </c>
      <c r="K76" s="303"/>
      <c r="L76" s="262"/>
      <c r="M76" s="262"/>
    </row>
    <row r="77" spans="1:13">
      <c r="A77" s="218" t="s">
        <v>392</v>
      </c>
      <c r="B77" s="283" t="s">
        <v>393</v>
      </c>
      <c r="C77" s="219">
        <v>26.07</v>
      </c>
      <c r="D77" s="220">
        <v>66</v>
      </c>
      <c r="E77" s="221">
        <v>26700</v>
      </c>
      <c r="F77" s="222">
        <v>13800</v>
      </c>
      <c r="G77" s="216">
        <f t="shared" si="7"/>
        <v>20404</v>
      </c>
      <c r="H77" s="224">
        <f t="shared" si="6"/>
        <v>14799</v>
      </c>
      <c r="I77" s="215">
        <v>294</v>
      </c>
      <c r="K77" s="303"/>
      <c r="L77" s="262"/>
      <c r="M77" s="262"/>
    </row>
    <row r="78" spans="1:13">
      <c r="A78" s="218" t="s">
        <v>394</v>
      </c>
      <c r="B78" s="283" t="s">
        <v>395</v>
      </c>
      <c r="C78" s="219">
        <v>18.940000000000001</v>
      </c>
      <c r="D78" s="220">
        <v>66</v>
      </c>
      <c r="E78" s="221">
        <v>26700</v>
      </c>
      <c r="F78" s="222">
        <v>13800</v>
      </c>
      <c r="G78" s="216">
        <f t="shared" si="7"/>
        <v>26692</v>
      </c>
      <c r="H78" s="224">
        <f t="shared" si="6"/>
        <v>19426</v>
      </c>
      <c r="I78" s="222">
        <v>294</v>
      </c>
      <c r="K78" s="303"/>
      <c r="L78" s="262"/>
      <c r="M78" s="262"/>
    </row>
    <row r="79" spans="1:13">
      <c r="A79" s="218" t="s">
        <v>396</v>
      </c>
      <c r="B79" s="283" t="s">
        <v>397</v>
      </c>
      <c r="C79" s="219">
        <v>19.77</v>
      </c>
      <c r="D79" s="220">
        <v>66</v>
      </c>
      <c r="E79" s="221">
        <v>26700</v>
      </c>
      <c r="F79" s="222">
        <v>13800</v>
      </c>
      <c r="G79" s="216">
        <f t="shared" si="7"/>
        <v>25726</v>
      </c>
      <c r="H79" s="224">
        <f t="shared" si="6"/>
        <v>18715</v>
      </c>
      <c r="I79" s="222">
        <v>294</v>
      </c>
      <c r="K79" s="303"/>
      <c r="L79" s="262"/>
      <c r="M79" s="262"/>
    </row>
    <row r="80" spans="1:13">
      <c r="A80" s="218" t="s">
        <v>398</v>
      </c>
      <c r="B80" s="283" t="s">
        <v>399</v>
      </c>
      <c r="C80" s="219">
        <v>19.77</v>
      </c>
      <c r="D80" s="220">
        <v>66</v>
      </c>
      <c r="E80" s="221">
        <v>26700</v>
      </c>
      <c r="F80" s="222">
        <v>13800</v>
      </c>
      <c r="G80" s="216">
        <f t="shared" si="7"/>
        <v>25726</v>
      </c>
      <c r="H80" s="224">
        <f t="shared" si="6"/>
        <v>18715</v>
      </c>
      <c r="I80" s="222">
        <v>294</v>
      </c>
      <c r="K80" s="303"/>
      <c r="L80" s="262"/>
      <c r="M80" s="262"/>
    </row>
    <row r="81" spans="1:13">
      <c r="A81" s="218" t="s">
        <v>400</v>
      </c>
      <c r="B81" s="283" t="s">
        <v>401</v>
      </c>
      <c r="C81" s="219">
        <v>19.77</v>
      </c>
      <c r="D81" s="220">
        <v>66</v>
      </c>
      <c r="E81" s="221">
        <v>26700</v>
      </c>
      <c r="F81" s="222">
        <v>13800</v>
      </c>
      <c r="G81" s="216">
        <f t="shared" si="7"/>
        <v>25726</v>
      </c>
      <c r="H81" s="224">
        <f t="shared" si="6"/>
        <v>18715</v>
      </c>
      <c r="I81" s="222">
        <v>294</v>
      </c>
      <c r="K81" s="303"/>
      <c r="L81" s="262"/>
      <c r="M81" s="262"/>
    </row>
    <row r="82" spans="1:13">
      <c r="A82" s="218" t="s">
        <v>402</v>
      </c>
      <c r="B82" s="283" t="s">
        <v>403</v>
      </c>
      <c r="C82" s="219">
        <v>21.24</v>
      </c>
      <c r="D82" s="220">
        <v>66</v>
      </c>
      <c r="E82" s="221">
        <v>26700</v>
      </c>
      <c r="F82" s="222">
        <v>13800</v>
      </c>
      <c r="G82" s="216">
        <f t="shared" si="7"/>
        <v>24202</v>
      </c>
      <c r="H82" s="224">
        <f t="shared" si="6"/>
        <v>17594</v>
      </c>
      <c r="I82" s="222">
        <v>294</v>
      </c>
      <c r="K82" s="303"/>
      <c r="L82" s="262"/>
      <c r="M82" s="262"/>
    </row>
    <row r="83" spans="1:13">
      <c r="A83" s="218" t="s">
        <v>404</v>
      </c>
      <c r="B83" s="283" t="s">
        <v>405</v>
      </c>
      <c r="C83" s="219">
        <v>24.79</v>
      </c>
      <c r="D83" s="220">
        <v>66</v>
      </c>
      <c r="E83" s="221">
        <v>26700</v>
      </c>
      <c r="F83" s="222">
        <v>13800</v>
      </c>
      <c r="G83" s="216">
        <f t="shared" si="7"/>
        <v>21267</v>
      </c>
      <c r="H83" s="224">
        <f t="shared" si="6"/>
        <v>15434</v>
      </c>
      <c r="I83" s="222">
        <v>294</v>
      </c>
      <c r="K83" s="303"/>
      <c r="L83" s="262"/>
      <c r="M83" s="262"/>
    </row>
    <row r="84" spans="1:13">
      <c r="A84" s="218" t="s">
        <v>406</v>
      </c>
      <c r="B84" s="283" t="s">
        <v>407</v>
      </c>
      <c r="C84" s="219">
        <v>24.79</v>
      </c>
      <c r="D84" s="220">
        <v>66</v>
      </c>
      <c r="E84" s="221">
        <v>26700</v>
      </c>
      <c r="F84" s="222">
        <v>13800</v>
      </c>
      <c r="G84" s="216">
        <f t="shared" si="7"/>
        <v>21267</v>
      </c>
      <c r="H84" s="224">
        <f t="shared" si="6"/>
        <v>15434</v>
      </c>
      <c r="I84" s="222">
        <v>294</v>
      </c>
      <c r="K84" s="303"/>
      <c r="L84" s="262"/>
      <c r="M84" s="262"/>
    </row>
    <row r="85" spans="1:13">
      <c r="A85" s="218" t="s">
        <v>408</v>
      </c>
      <c r="B85" s="283" t="s">
        <v>409</v>
      </c>
      <c r="C85" s="219">
        <v>24.79</v>
      </c>
      <c r="D85" s="220">
        <v>66</v>
      </c>
      <c r="E85" s="221">
        <v>26700</v>
      </c>
      <c r="F85" s="222">
        <v>13800</v>
      </c>
      <c r="G85" s="216">
        <f t="shared" si="7"/>
        <v>21267</v>
      </c>
      <c r="H85" s="224">
        <f t="shared" si="6"/>
        <v>15434</v>
      </c>
      <c r="I85" s="222">
        <v>294</v>
      </c>
      <c r="K85" s="303"/>
      <c r="L85" s="262"/>
      <c r="M85" s="262"/>
    </row>
    <row r="86" spans="1:13">
      <c r="A86" s="218" t="s">
        <v>410</v>
      </c>
      <c r="B86" s="283" t="s">
        <v>411</v>
      </c>
      <c r="C86" s="219">
        <v>23.8</v>
      </c>
      <c r="D86" s="220">
        <v>66</v>
      </c>
      <c r="E86" s="221">
        <v>26700</v>
      </c>
      <c r="F86" s="222">
        <v>13800</v>
      </c>
      <c r="G86" s="216">
        <f t="shared" si="7"/>
        <v>21997</v>
      </c>
      <c r="H86" s="224">
        <f t="shared" si="6"/>
        <v>15971</v>
      </c>
      <c r="I86" s="222">
        <v>294</v>
      </c>
      <c r="K86" s="303"/>
      <c r="L86" s="262"/>
      <c r="M86" s="262"/>
    </row>
    <row r="87" spans="1:13">
      <c r="A87" s="218" t="s">
        <v>412</v>
      </c>
      <c r="B87" s="283" t="s">
        <v>413</v>
      </c>
      <c r="C87" s="219">
        <v>25.87</v>
      </c>
      <c r="D87" s="220">
        <v>66</v>
      </c>
      <c r="E87" s="221">
        <v>26700</v>
      </c>
      <c r="F87" s="222">
        <v>13800</v>
      </c>
      <c r="G87" s="216">
        <f t="shared" si="7"/>
        <v>20534</v>
      </c>
      <c r="H87" s="224">
        <f t="shared" si="6"/>
        <v>14894</v>
      </c>
      <c r="I87" s="222">
        <v>294</v>
      </c>
      <c r="K87" s="303"/>
      <c r="L87" s="262"/>
      <c r="M87" s="262"/>
    </row>
    <row r="88" spans="1:13">
      <c r="A88" s="218" t="s">
        <v>414</v>
      </c>
      <c r="B88" s="283" t="s">
        <v>415</v>
      </c>
      <c r="C88" s="219">
        <v>24.14</v>
      </c>
      <c r="D88" s="220">
        <v>66</v>
      </c>
      <c r="E88" s="221">
        <v>26700</v>
      </c>
      <c r="F88" s="222">
        <v>13800</v>
      </c>
      <c r="G88" s="216">
        <f t="shared" si="7"/>
        <v>21740</v>
      </c>
      <c r="H88" s="224">
        <f t="shared" si="6"/>
        <v>15782</v>
      </c>
      <c r="I88" s="222">
        <v>294</v>
      </c>
      <c r="K88" s="303"/>
      <c r="L88" s="262"/>
      <c r="M88" s="262"/>
    </row>
    <row r="89" spans="1:13">
      <c r="A89" s="218" t="s">
        <v>416</v>
      </c>
      <c r="B89" s="283" t="s">
        <v>417</v>
      </c>
      <c r="C89" s="219">
        <v>23.17</v>
      </c>
      <c r="D89" s="220">
        <v>66</v>
      </c>
      <c r="E89" s="221">
        <v>26700</v>
      </c>
      <c r="F89" s="222">
        <v>13800</v>
      </c>
      <c r="G89" s="216">
        <f t="shared" si="7"/>
        <v>22495</v>
      </c>
      <c r="H89" s="224">
        <f t="shared" si="6"/>
        <v>16337</v>
      </c>
      <c r="I89" s="222">
        <v>294</v>
      </c>
      <c r="K89" s="303"/>
      <c r="L89" s="262"/>
      <c r="M89" s="262"/>
    </row>
    <row r="90" spans="1:13">
      <c r="A90" s="218" t="s">
        <v>418</v>
      </c>
      <c r="B90" s="283" t="s">
        <v>419</v>
      </c>
      <c r="C90" s="219">
        <v>22.2</v>
      </c>
      <c r="D90" s="220">
        <v>66</v>
      </c>
      <c r="E90" s="221">
        <v>26700</v>
      </c>
      <c r="F90" s="222">
        <v>13800</v>
      </c>
      <c r="G90" s="216">
        <f t="shared" si="7"/>
        <v>23316</v>
      </c>
      <c r="H90" s="224">
        <f t="shared" si="6"/>
        <v>16942</v>
      </c>
      <c r="I90" s="222">
        <v>294</v>
      </c>
      <c r="K90" s="303"/>
      <c r="L90" s="262"/>
      <c r="M90" s="262"/>
    </row>
    <row r="91" spans="1:13">
      <c r="A91" s="218" t="s">
        <v>420</v>
      </c>
      <c r="B91" s="283" t="s">
        <v>421</v>
      </c>
      <c r="C91" s="219">
        <v>19.309999999999999</v>
      </c>
      <c r="D91" s="220">
        <v>66</v>
      </c>
      <c r="E91" s="221">
        <v>26700</v>
      </c>
      <c r="F91" s="222">
        <v>13800</v>
      </c>
      <c r="G91" s="216">
        <f t="shared" si="7"/>
        <v>26251</v>
      </c>
      <c r="H91" s="224">
        <f t="shared" si="6"/>
        <v>19102</v>
      </c>
      <c r="I91" s="222">
        <v>294</v>
      </c>
      <c r="K91" s="303"/>
      <c r="L91" s="262"/>
      <c r="M91" s="262"/>
    </row>
    <row r="92" spans="1:13">
      <c r="A92" s="218" t="s">
        <v>596</v>
      </c>
      <c r="B92" s="283" t="s">
        <v>597</v>
      </c>
      <c r="C92" s="219">
        <v>19.309999999999999</v>
      </c>
      <c r="D92" s="220">
        <v>66</v>
      </c>
      <c r="E92" s="221">
        <v>26700</v>
      </c>
      <c r="F92" s="222">
        <v>13800</v>
      </c>
      <c r="G92" s="216">
        <f t="shared" si="7"/>
        <v>26251</v>
      </c>
      <c r="H92" s="224">
        <f t="shared" si="6"/>
        <v>19102</v>
      </c>
      <c r="I92" s="222">
        <v>294</v>
      </c>
      <c r="K92" s="303"/>
      <c r="L92" s="262"/>
      <c r="M92" s="262"/>
    </row>
    <row r="93" spans="1:13">
      <c r="A93" s="218" t="s">
        <v>422</v>
      </c>
      <c r="B93" s="283" t="s">
        <v>423</v>
      </c>
      <c r="C93" s="219">
        <v>21.24</v>
      </c>
      <c r="D93" s="220">
        <v>66</v>
      </c>
      <c r="E93" s="221">
        <v>26700</v>
      </c>
      <c r="F93" s="222">
        <v>13800</v>
      </c>
      <c r="G93" s="216">
        <f t="shared" si="7"/>
        <v>24202</v>
      </c>
      <c r="H93" s="224">
        <f t="shared" si="6"/>
        <v>17594</v>
      </c>
      <c r="I93" s="222">
        <v>294</v>
      </c>
      <c r="K93" s="303"/>
      <c r="L93" s="262"/>
      <c r="M93" s="262"/>
    </row>
    <row r="94" spans="1:13">
      <c r="A94" s="218" t="s">
        <v>660</v>
      </c>
      <c r="B94" s="283" t="s">
        <v>661</v>
      </c>
      <c r="C94" s="219">
        <v>25.53</v>
      </c>
      <c r="D94" s="220">
        <v>66</v>
      </c>
      <c r="E94" s="221">
        <v>26700</v>
      </c>
      <c r="F94" s="222">
        <v>13800</v>
      </c>
      <c r="G94" s="216">
        <f t="shared" si="7"/>
        <v>20758</v>
      </c>
      <c r="H94" s="224">
        <f t="shared" si="6"/>
        <v>15059</v>
      </c>
      <c r="I94" s="222">
        <v>294</v>
      </c>
      <c r="K94" s="303"/>
      <c r="L94" s="262"/>
      <c r="M94" s="262"/>
    </row>
    <row r="95" spans="1:13">
      <c r="A95" s="218" t="s">
        <v>424</v>
      </c>
      <c r="B95" s="283" t="s">
        <v>425</v>
      </c>
      <c r="C95" s="219">
        <v>26.44</v>
      </c>
      <c r="D95" s="220">
        <v>66</v>
      </c>
      <c r="E95" s="221">
        <v>26700</v>
      </c>
      <c r="F95" s="222">
        <v>13800</v>
      </c>
      <c r="G95" s="216">
        <f t="shared" si="7"/>
        <v>20171</v>
      </c>
      <c r="H95" s="224">
        <f t="shared" si="6"/>
        <v>14627</v>
      </c>
      <c r="I95" s="222">
        <v>294</v>
      </c>
      <c r="K95" s="303"/>
      <c r="L95" s="262"/>
      <c r="M95" s="262"/>
    </row>
    <row r="96" spans="1:13">
      <c r="A96" s="218" t="s">
        <v>426</v>
      </c>
      <c r="B96" s="283" t="s">
        <v>427</v>
      </c>
      <c r="C96" s="219">
        <v>19.309999999999999</v>
      </c>
      <c r="D96" s="220">
        <v>66</v>
      </c>
      <c r="E96" s="221">
        <v>26700</v>
      </c>
      <c r="F96" s="222">
        <v>13800</v>
      </c>
      <c r="G96" s="216">
        <f t="shared" si="7"/>
        <v>26251</v>
      </c>
      <c r="H96" s="224">
        <f t="shared" si="6"/>
        <v>19102</v>
      </c>
      <c r="I96" s="222">
        <v>294</v>
      </c>
      <c r="K96" s="303"/>
      <c r="L96" s="262"/>
      <c r="M96" s="262"/>
    </row>
    <row r="97" spans="1:13">
      <c r="A97" s="218" t="s">
        <v>598</v>
      </c>
      <c r="B97" s="283" t="s">
        <v>599</v>
      </c>
      <c r="C97" s="219">
        <v>18.59</v>
      </c>
      <c r="D97" s="213">
        <v>66</v>
      </c>
      <c r="E97" s="221">
        <v>26700</v>
      </c>
      <c r="F97" s="222">
        <v>13800</v>
      </c>
      <c r="G97" s="216">
        <f t="shared" si="7"/>
        <v>27124</v>
      </c>
      <c r="H97" s="224">
        <f t="shared" si="6"/>
        <v>19744</v>
      </c>
      <c r="I97" s="222">
        <v>294</v>
      </c>
      <c r="K97" s="303"/>
      <c r="L97" s="262"/>
      <c r="M97" s="262"/>
    </row>
    <row r="98" spans="1:13">
      <c r="A98" s="218" t="s">
        <v>428</v>
      </c>
      <c r="B98" s="283" t="s">
        <v>429</v>
      </c>
      <c r="C98" s="219">
        <v>24.79</v>
      </c>
      <c r="D98" s="213">
        <v>66</v>
      </c>
      <c r="E98" s="221">
        <v>26700</v>
      </c>
      <c r="F98" s="222">
        <v>13800</v>
      </c>
      <c r="G98" s="216">
        <f t="shared" si="7"/>
        <v>21267</v>
      </c>
      <c r="H98" s="224">
        <f t="shared" si="6"/>
        <v>15434</v>
      </c>
      <c r="I98" s="222">
        <v>294</v>
      </c>
      <c r="K98" s="303"/>
      <c r="L98" s="262"/>
      <c r="M98" s="262"/>
    </row>
    <row r="99" spans="1:13">
      <c r="A99" s="218" t="s">
        <v>430</v>
      </c>
      <c r="B99" s="283" t="s">
        <v>431</v>
      </c>
      <c r="C99" s="219">
        <v>22.69</v>
      </c>
      <c r="D99" s="220">
        <v>66</v>
      </c>
      <c r="E99" s="221">
        <v>26700</v>
      </c>
      <c r="F99" s="222">
        <v>13800</v>
      </c>
      <c r="G99" s="216">
        <f t="shared" si="7"/>
        <v>22892</v>
      </c>
      <c r="H99" s="224">
        <f t="shared" si="6"/>
        <v>16630</v>
      </c>
      <c r="I99" s="222">
        <v>294</v>
      </c>
      <c r="K99" s="303"/>
      <c r="L99" s="262"/>
      <c r="M99" s="262"/>
    </row>
    <row r="100" spans="1:13">
      <c r="A100" s="218" t="s">
        <v>432</v>
      </c>
      <c r="B100" s="283" t="s">
        <v>433</v>
      </c>
      <c r="C100" s="219">
        <v>18.559999999999999</v>
      </c>
      <c r="D100" s="220">
        <v>66</v>
      </c>
      <c r="E100" s="221">
        <v>26700</v>
      </c>
      <c r="F100" s="222">
        <v>13800</v>
      </c>
      <c r="G100" s="216">
        <f t="shared" si="7"/>
        <v>27162</v>
      </c>
      <c r="H100" s="224">
        <f t="shared" si="6"/>
        <v>19772</v>
      </c>
      <c r="I100" s="222">
        <v>294</v>
      </c>
      <c r="K100" s="303"/>
      <c r="L100" s="262"/>
      <c r="M100" s="262"/>
    </row>
    <row r="101" spans="1:13">
      <c r="A101" s="218" t="s">
        <v>434</v>
      </c>
      <c r="B101" s="283" t="s">
        <v>435</v>
      </c>
      <c r="C101" s="219">
        <v>17.329999999999998</v>
      </c>
      <c r="D101" s="213">
        <v>66</v>
      </c>
      <c r="E101" s="221">
        <v>26700</v>
      </c>
      <c r="F101" s="222">
        <v>13800</v>
      </c>
      <c r="G101" s="216">
        <f t="shared" si="7"/>
        <v>28827</v>
      </c>
      <c r="H101" s="224">
        <f t="shared" si="6"/>
        <v>20997</v>
      </c>
      <c r="I101" s="222">
        <v>294</v>
      </c>
      <c r="K101" s="303"/>
      <c r="L101" s="262"/>
      <c r="M101" s="262"/>
    </row>
    <row r="102" spans="1:13">
      <c r="A102" s="218" t="s">
        <v>436</v>
      </c>
      <c r="B102" s="283" t="s">
        <v>437</v>
      </c>
      <c r="C102" s="219">
        <v>25.1</v>
      </c>
      <c r="D102" s="220">
        <v>66</v>
      </c>
      <c r="E102" s="221">
        <v>26700</v>
      </c>
      <c r="F102" s="222">
        <v>13800</v>
      </c>
      <c r="G102" s="216">
        <f t="shared" si="7"/>
        <v>21050</v>
      </c>
      <c r="H102" s="224">
        <f t="shared" si="6"/>
        <v>15274</v>
      </c>
      <c r="I102" s="222">
        <v>294</v>
      </c>
      <c r="K102" s="303"/>
      <c r="L102" s="262"/>
      <c r="M102" s="262"/>
    </row>
    <row r="103" spans="1:13">
      <c r="A103" s="218" t="s">
        <v>438</v>
      </c>
      <c r="B103" s="283" t="s">
        <v>439</v>
      </c>
      <c r="C103" s="219">
        <v>25.53</v>
      </c>
      <c r="D103" s="220">
        <v>66</v>
      </c>
      <c r="E103" s="221">
        <v>26700</v>
      </c>
      <c r="F103" s="222">
        <v>13800</v>
      </c>
      <c r="G103" s="216">
        <f t="shared" si="7"/>
        <v>20758</v>
      </c>
      <c r="H103" s="224">
        <f t="shared" si="6"/>
        <v>15059</v>
      </c>
      <c r="I103" s="222">
        <v>294</v>
      </c>
      <c r="K103" s="303"/>
      <c r="L103" s="262"/>
      <c r="M103" s="262"/>
    </row>
    <row r="104" spans="1:13">
      <c r="A104" s="218" t="s">
        <v>440</v>
      </c>
      <c r="B104" s="283" t="s">
        <v>441</v>
      </c>
      <c r="C104" s="219">
        <v>22.8</v>
      </c>
      <c r="D104" s="220">
        <v>66</v>
      </c>
      <c r="E104" s="221">
        <v>26700</v>
      </c>
      <c r="F104" s="222">
        <v>13800</v>
      </c>
      <c r="G104" s="216">
        <f t="shared" si="7"/>
        <v>22800</v>
      </c>
      <c r="H104" s="224">
        <f t="shared" si="6"/>
        <v>16562</v>
      </c>
      <c r="I104" s="222">
        <v>294</v>
      </c>
      <c r="K104" s="303"/>
      <c r="L104" s="262"/>
      <c r="M104" s="262"/>
    </row>
    <row r="105" spans="1:13">
      <c r="A105" s="218" t="s">
        <v>442</v>
      </c>
      <c r="B105" s="283" t="s">
        <v>443</v>
      </c>
      <c r="C105" s="219">
        <v>26.07</v>
      </c>
      <c r="D105" s="220">
        <v>66</v>
      </c>
      <c r="E105" s="221">
        <v>26700</v>
      </c>
      <c r="F105" s="222">
        <v>13800</v>
      </c>
      <c r="G105" s="216">
        <f t="shared" si="7"/>
        <v>20404</v>
      </c>
      <c r="H105" s="224">
        <f t="shared" si="6"/>
        <v>14799</v>
      </c>
      <c r="I105" s="222">
        <v>294</v>
      </c>
      <c r="K105" s="303"/>
      <c r="L105" s="262"/>
      <c r="M105" s="262"/>
    </row>
    <row r="106" spans="1:13" ht="13.5" thickBot="1">
      <c r="A106" s="225" t="s">
        <v>444</v>
      </c>
      <c r="B106" s="285" t="s">
        <v>445</v>
      </c>
      <c r="C106" s="226">
        <v>17.3</v>
      </c>
      <c r="D106" s="227">
        <v>66</v>
      </c>
      <c r="E106" s="228">
        <v>26700</v>
      </c>
      <c r="F106" s="229">
        <v>13800</v>
      </c>
      <c r="G106" s="230">
        <f t="shared" si="7"/>
        <v>28871</v>
      </c>
      <c r="H106" s="231">
        <f t="shared" si="6"/>
        <v>21029</v>
      </c>
      <c r="I106" s="229">
        <v>294</v>
      </c>
      <c r="K106" s="303"/>
      <c r="L106" s="262"/>
      <c r="M106" s="262"/>
    </row>
    <row r="107" spans="1:13">
      <c r="A107" s="218" t="s">
        <v>448</v>
      </c>
      <c r="B107" s="283" t="s">
        <v>449</v>
      </c>
      <c r="C107" s="219">
        <v>14.95</v>
      </c>
      <c r="D107" s="220">
        <v>66</v>
      </c>
      <c r="E107" s="221">
        <v>26700</v>
      </c>
      <c r="F107" s="222">
        <v>13800</v>
      </c>
      <c r="G107" s="216">
        <f t="shared" si="7"/>
        <v>32827</v>
      </c>
      <c r="H107" s="224">
        <f t="shared" si="6"/>
        <v>23941</v>
      </c>
      <c r="I107" s="222">
        <v>294</v>
      </c>
      <c r="K107" s="303"/>
      <c r="L107" s="262"/>
      <c r="M107" s="262"/>
    </row>
    <row r="108" spans="1:13">
      <c r="A108" s="218" t="s">
        <v>602</v>
      </c>
      <c r="B108" s="283" t="s">
        <v>603</v>
      </c>
      <c r="C108" s="219">
        <v>17.87</v>
      </c>
      <c r="D108" s="220">
        <v>66</v>
      </c>
      <c r="E108" s="221">
        <v>26700</v>
      </c>
      <c r="F108" s="222">
        <v>13800</v>
      </c>
      <c r="G108" s="216">
        <f t="shared" si="7"/>
        <v>28068</v>
      </c>
      <c r="H108" s="224">
        <f t="shared" ref="H108:H171" si="8">ROUND(12*(1/C108*E108+1/D108*F108),0)</f>
        <v>20439</v>
      </c>
      <c r="I108" s="222">
        <v>294</v>
      </c>
      <c r="K108" s="303"/>
      <c r="L108" s="262"/>
      <c r="M108" s="262"/>
    </row>
    <row r="109" spans="1:13">
      <c r="A109" s="218" t="s">
        <v>450</v>
      </c>
      <c r="B109" s="283" t="s">
        <v>451</v>
      </c>
      <c r="C109" s="219">
        <v>14.95</v>
      </c>
      <c r="D109" s="220">
        <v>66</v>
      </c>
      <c r="E109" s="221">
        <v>26700</v>
      </c>
      <c r="F109" s="222">
        <v>13800</v>
      </c>
      <c r="G109" s="216">
        <f t="shared" ref="G109:G172" si="9">ROUND(12*1.3589*(1/C109*E109+1/D109*F109)+I109,0)</f>
        <v>32827</v>
      </c>
      <c r="H109" s="224">
        <f t="shared" si="8"/>
        <v>23941</v>
      </c>
      <c r="I109" s="222">
        <v>294</v>
      </c>
      <c r="K109" s="303"/>
      <c r="L109" s="262"/>
      <c r="M109" s="262"/>
    </row>
    <row r="110" spans="1:13">
      <c r="A110" s="218" t="s">
        <v>452</v>
      </c>
      <c r="B110" s="283" t="s">
        <v>453</v>
      </c>
      <c r="C110" s="219">
        <v>17.87</v>
      </c>
      <c r="D110" s="213">
        <v>66</v>
      </c>
      <c r="E110" s="221">
        <v>26700</v>
      </c>
      <c r="F110" s="222">
        <v>13800</v>
      </c>
      <c r="G110" s="216">
        <f t="shared" si="9"/>
        <v>28068</v>
      </c>
      <c r="H110" s="224">
        <f t="shared" si="8"/>
        <v>20439</v>
      </c>
      <c r="I110" s="222">
        <v>294</v>
      </c>
      <c r="K110" s="303"/>
      <c r="L110" s="262"/>
      <c r="M110" s="262"/>
    </row>
    <row r="111" spans="1:13">
      <c r="A111" s="218" t="s">
        <v>454</v>
      </c>
      <c r="B111" s="283" t="s">
        <v>455</v>
      </c>
      <c r="C111" s="219">
        <v>15.64</v>
      </c>
      <c r="D111" s="220">
        <v>66</v>
      </c>
      <c r="E111" s="221">
        <v>26700</v>
      </c>
      <c r="F111" s="222">
        <v>13800</v>
      </c>
      <c r="G111" s="216">
        <f t="shared" si="9"/>
        <v>31542</v>
      </c>
      <c r="H111" s="224">
        <f t="shared" si="8"/>
        <v>22995</v>
      </c>
      <c r="I111" s="222">
        <v>294</v>
      </c>
      <c r="K111" s="303"/>
      <c r="L111" s="262"/>
      <c r="M111" s="262"/>
    </row>
    <row r="112" spans="1:13">
      <c r="A112" s="218" t="s">
        <v>460</v>
      </c>
      <c r="B112" s="283" t="s">
        <v>461</v>
      </c>
      <c r="C112" s="219">
        <v>13.45</v>
      </c>
      <c r="D112" s="220">
        <v>66</v>
      </c>
      <c r="E112" s="221">
        <v>26700</v>
      </c>
      <c r="F112" s="222">
        <v>13800</v>
      </c>
      <c r="G112" s="216">
        <f t="shared" si="9"/>
        <v>36075</v>
      </c>
      <c r="H112" s="224">
        <f t="shared" si="8"/>
        <v>26331</v>
      </c>
      <c r="I112" s="222">
        <v>294</v>
      </c>
      <c r="K112" s="303"/>
      <c r="L112" s="262"/>
      <c r="M112" s="262"/>
    </row>
    <row r="113" spans="1:13">
      <c r="A113" s="218" t="s">
        <v>462</v>
      </c>
      <c r="B113" s="283" t="s">
        <v>463</v>
      </c>
      <c r="C113" s="219">
        <v>16.14</v>
      </c>
      <c r="D113" s="220">
        <v>66</v>
      </c>
      <c r="E113" s="221">
        <v>26700</v>
      </c>
      <c r="F113" s="222">
        <v>13800</v>
      </c>
      <c r="G113" s="216">
        <f t="shared" si="9"/>
        <v>30680</v>
      </c>
      <c r="H113" s="224">
        <f t="shared" si="8"/>
        <v>22360</v>
      </c>
      <c r="I113" s="222">
        <v>294</v>
      </c>
      <c r="K113" s="303"/>
      <c r="L113" s="262"/>
      <c r="M113" s="262"/>
    </row>
    <row r="114" spans="1:13">
      <c r="A114" s="218" t="s">
        <v>468</v>
      </c>
      <c r="B114" s="283" t="s">
        <v>469</v>
      </c>
      <c r="C114" s="219">
        <v>20.85</v>
      </c>
      <c r="D114" s="213">
        <v>66</v>
      </c>
      <c r="E114" s="221">
        <v>26700</v>
      </c>
      <c r="F114" s="222">
        <v>13800</v>
      </c>
      <c r="G114" s="216">
        <f t="shared" si="9"/>
        <v>24586</v>
      </c>
      <c r="H114" s="224">
        <f t="shared" si="8"/>
        <v>17876</v>
      </c>
      <c r="I114" s="222">
        <v>294</v>
      </c>
      <c r="K114" s="303"/>
      <c r="L114" s="262"/>
      <c r="M114" s="262"/>
    </row>
    <row r="115" spans="1:13">
      <c r="A115" s="218" t="s">
        <v>470</v>
      </c>
      <c r="B115" s="283" t="s">
        <v>471</v>
      </c>
      <c r="C115" s="219">
        <v>13.45</v>
      </c>
      <c r="D115" s="220">
        <v>66</v>
      </c>
      <c r="E115" s="221">
        <v>26700</v>
      </c>
      <c r="F115" s="222">
        <v>13800</v>
      </c>
      <c r="G115" s="216">
        <f t="shared" si="9"/>
        <v>36075</v>
      </c>
      <c r="H115" s="224">
        <f t="shared" si="8"/>
        <v>26331</v>
      </c>
      <c r="I115" s="222">
        <v>294</v>
      </c>
      <c r="K115" s="303"/>
      <c r="L115" s="262"/>
      <c r="M115" s="262"/>
    </row>
    <row r="116" spans="1:13">
      <c r="A116" s="218" t="s">
        <v>472</v>
      </c>
      <c r="B116" s="283" t="s">
        <v>473</v>
      </c>
      <c r="C116" s="219">
        <v>13.69</v>
      </c>
      <c r="D116" s="220">
        <v>66</v>
      </c>
      <c r="E116" s="221">
        <v>26700</v>
      </c>
      <c r="F116" s="222">
        <v>13800</v>
      </c>
      <c r="G116" s="216">
        <f t="shared" si="9"/>
        <v>35507</v>
      </c>
      <c r="H116" s="224">
        <f t="shared" si="8"/>
        <v>25913</v>
      </c>
      <c r="I116" s="222">
        <v>294</v>
      </c>
      <c r="K116" s="303"/>
      <c r="L116" s="262"/>
      <c r="M116" s="262"/>
    </row>
    <row r="117" spans="1:13">
      <c r="A117" s="218" t="s">
        <v>478</v>
      </c>
      <c r="B117" s="283" t="s">
        <v>479</v>
      </c>
      <c r="C117" s="219">
        <v>13.4</v>
      </c>
      <c r="D117" s="220">
        <v>66</v>
      </c>
      <c r="E117" s="221">
        <v>26700</v>
      </c>
      <c r="F117" s="222">
        <v>13800</v>
      </c>
      <c r="G117" s="216">
        <f t="shared" si="9"/>
        <v>36196</v>
      </c>
      <c r="H117" s="224">
        <f t="shared" si="8"/>
        <v>26420</v>
      </c>
      <c r="I117" s="222">
        <v>294</v>
      </c>
      <c r="K117" s="303"/>
      <c r="L117" s="262"/>
      <c r="M117" s="262"/>
    </row>
    <row r="118" spans="1:13">
      <c r="A118" s="218" t="s">
        <v>482</v>
      </c>
      <c r="B118" s="283" t="s">
        <v>483</v>
      </c>
      <c r="C118" s="219">
        <v>18.25</v>
      </c>
      <c r="D118" s="220">
        <v>66</v>
      </c>
      <c r="E118" s="221">
        <v>26700</v>
      </c>
      <c r="F118" s="222">
        <v>13800</v>
      </c>
      <c r="G118" s="216">
        <f t="shared" si="9"/>
        <v>27561</v>
      </c>
      <c r="H118" s="224">
        <f t="shared" si="8"/>
        <v>20065</v>
      </c>
      <c r="I118" s="222">
        <v>294</v>
      </c>
      <c r="K118" s="303"/>
      <c r="L118" s="262"/>
      <c r="M118" s="262"/>
    </row>
    <row r="119" spans="1:13">
      <c r="A119" s="218" t="s">
        <v>486</v>
      </c>
      <c r="B119" s="283" t="s">
        <v>487</v>
      </c>
      <c r="C119" s="219">
        <v>17.87</v>
      </c>
      <c r="D119" s="220">
        <v>66</v>
      </c>
      <c r="E119" s="221">
        <v>26700</v>
      </c>
      <c r="F119" s="222">
        <v>13800</v>
      </c>
      <c r="G119" s="216">
        <f t="shared" si="9"/>
        <v>28068</v>
      </c>
      <c r="H119" s="224">
        <f t="shared" si="8"/>
        <v>20439</v>
      </c>
      <c r="I119" s="222">
        <v>294</v>
      </c>
      <c r="K119" s="303"/>
      <c r="L119" s="262"/>
      <c r="M119" s="262"/>
    </row>
    <row r="120" spans="1:13">
      <c r="A120" s="218" t="s">
        <v>488</v>
      </c>
      <c r="B120" s="283" t="s">
        <v>489</v>
      </c>
      <c r="C120" s="219">
        <v>14.95</v>
      </c>
      <c r="D120" s="220">
        <v>66</v>
      </c>
      <c r="E120" s="221">
        <v>26700</v>
      </c>
      <c r="F120" s="222">
        <v>13800</v>
      </c>
      <c r="G120" s="216">
        <f t="shared" si="9"/>
        <v>32827</v>
      </c>
      <c r="H120" s="224">
        <f t="shared" si="8"/>
        <v>23941</v>
      </c>
      <c r="I120" s="222">
        <v>294</v>
      </c>
      <c r="K120" s="303"/>
      <c r="L120" s="262"/>
      <c r="M120" s="262"/>
    </row>
    <row r="121" spans="1:13">
      <c r="A121" s="218" t="s">
        <v>492</v>
      </c>
      <c r="B121" s="283" t="s">
        <v>493</v>
      </c>
      <c r="C121" s="219">
        <v>14.95</v>
      </c>
      <c r="D121" s="220">
        <v>66</v>
      </c>
      <c r="E121" s="221">
        <v>26700</v>
      </c>
      <c r="F121" s="222">
        <v>13800</v>
      </c>
      <c r="G121" s="216">
        <f t="shared" si="9"/>
        <v>32827</v>
      </c>
      <c r="H121" s="224">
        <f t="shared" si="8"/>
        <v>23941</v>
      </c>
      <c r="I121" s="222">
        <v>294</v>
      </c>
      <c r="K121" s="303"/>
      <c r="L121" s="262"/>
      <c r="M121" s="262"/>
    </row>
    <row r="122" spans="1:13">
      <c r="A122" s="218" t="s">
        <v>490</v>
      </c>
      <c r="B122" s="283" t="s">
        <v>491</v>
      </c>
      <c r="C122" s="219">
        <v>14.89</v>
      </c>
      <c r="D122" s="213">
        <v>66</v>
      </c>
      <c r="E122" s="221">
        <v>26700</v>
      </c>
      <c r="F122" s="222">
        <v>13800</v>
      </c>
      <c r="G122" s="216">
        <f t="shared" si="9"/>
        <v>32944</v>
      </c>
      <c r="H122" s="224">
        <f t="shared" si="8"/>
        <v>24027</v>
      </c>
      <c r="I122" s="222">
        <v>294</v>
      </c>
      <c r="K122" s="303"/>
      <c r="L122" s="262"/>
      <c r="M122" s="262"/>
    </row>
    <row r="123" spans="1:13">
      <c r="A123" s="218" t="s">
        <v>496</v>
      </c>
      <c r="B123" s="283" t="s">
        <v>497</v>
      </c>
      <c r="C123" s="219">
        <v>13.45</v>
      </c>
      <c r="D123" s="220">
        <v>66</v>
      </c>
      <c r="E123" s="221">
        <v>26700</v>
      </c>
      <c r="F123" s="222">
        <v>13800</v>
      </c>
      <c r="G123" s="216">
        <f t="shared" si="9"/>
        <v>36075</v>
      </c>
      <c r="H123" s="224">
        <f t="shared" si="8"/>
        <v>26331</v>
      </c>
      <c r="I123" s="222">
        <v>294</v>
      </c>
      <c r="K123" s="303"/>
      <c r="L123" s="262"/>
      <c r="M123" s="262"/>
    </row>
    <row r="124" spans="1:13">
      <c r="A124" s="252" t="s">
        <v>494</v>
      </c>
      <c r="B124" s="284" t="s">
        <v>495</v>
      </c>
      <c r="C124" s="244">
        <v>14.89</v>
      </c>
      <c r="D124" s="213">
        <v>66</v>
      </c>
      <c r="E124" s="221">
        <v>26700</v>
      </c>
      <c r="F124" s="222">
        <v>13800</v>
      </c>
      <c r="G124" s="216">
        <f t="shared" si="9"/>
        <v>32944</v>
      </c>
      <c r="H124" s="248">
        <f t="shared" si="8"/>
        <v>24027</v>
      </c>
      <c r="I124" s="222">
        <v>294</v>
      </c>
      <c r="K124" s="303"/>
      <c r="L124" s="262"/>
      <c r="M124" s="262"/>
    </row>
    <row r="125" spans="1:13" ht="13.5" thickBot="1">
      <c r="A125" s="225" t="s">
        <v>498</v>
      </c>
      <c r="B125" s="285" t="s">
        <v>499</v>
      </c>
      <c r="C125" s="226">
        <v>13.4</v>
      </c>
      <c r="D125" s="227">
        <v>66</v>
      </c>
      <c r="E125" s="228">
        <v>26700</v>
      </c>
      <c r="F125" s="229">
        <v>13800</v>
      </c>
      <c r="G125" s="489">
        <f t="shared" si="9"/>
        <v>36196</v>
      </c>
      <c r="H125" s="231">
        <f t="shared" si="8"/>
        <v>26420</v>
      </c>
      <c r="I125" s="229">
        <v>294</v>
      </c>
      <c r="K125" s="303"/>
      <c r="L125" s="262"/>
      <c r="M125" s="262"/>
    </row>
    <row r="126" spans="1:13">
      <c r="A126" s="211" t="s">
        <v>446</v>
      </c>
      <c r="B126" s="282" t="s">
        <v>447</v>
      </c>
      <c r="C126" s="212">
        <v>7.72</v>
      </c>
      <c r="D126" s="213">
        <v>66</v>
      </c>
      <c r="E126" s="214">
        <v>26600</v>
      </c>
      <c r="F126" s="215">
        <v>13940</v>
      </c>
      <c r="G126" s="216">
        <f t="shared" si="9"/>
        <v>59965</v>
      </c>
      <c r="H126" s="217">
        <f t="shared" si="8"/>
        <v>43882</v>
      </c>
      <c r="I126" s="215">
        <v>334</v>
      </c>
      <c r="K126" s="303"/>
      <c r="L126" s="262"/>
      <c r="M126" s="262"/>
    </row>
    <row r="127" spans="1:13">
      <c r="A127" s="211" t="s">
        <v>600</v>
      </c>
      <c r="B127" s="282" t="s">
        <v>601</v>
      </c>
      <c r="C127" s="212">
        <v>8.32</v>
      </c>
      <c r="D127" s="213">
        <v>66</v>
      </c>
      <c r="E127" s="214">
        <v>26600</v>
      </c>
      <c r="F127" s="215">
        <v>13940</v>
      </c>
      <c r="G127" s="216">
        <f t="shared" si="9"/>
        <v>55913</v>
      </c>
      <c r="H127" s="224">
        <f t="shared" si="8"/>
        <v>40900</v>
      </c>
      <c r="I127" s="215">
        <v>334</v>
      </c>
      <c r="K127" s="303"/>
      <c r="L127" s="262"/>
      <c r="M127" s="262"/>
    </row>
    <row r="128" spans="1:13">
      <c r="A128" s="218" t="s">
        <v>456</v>
      </c>
      <c r="B128" s="283" t="s">
        <v>457</v>
      </c>
      <c r="C128" s="219">
        <v>10.72</v>
      </c>
      <c r="D128" s="220">
        <v>66</v>
      </c>
      <c r="E128" s="221">
        <v>26600</v>
      </c>
      <c r="F128" s="222">
        <v>13940</v>
      </c>
      <c r="G128" s="216">
        <f t="shared" si="9"/>
        <v>44241</v>
      </c>
      <c r="H128" s="224">
        <f t="shared" si="8"/>
        <v>32311</v>
      </c>
      <c r="I128" s="222">
        <v>334</v>
      </c>
      <c r="K128" s="303"/>
      <c r="L128" s="262"/>
      <c r="M128" s="262"/>
    </row>
    <row r="129" spans="1:13">
      <c r="A129" s="218" t="s">
        <v>458</v>
      </c>
      <c r="B129" s="283" t="s">
        <v>459</v>
      </c>
      <c r="C129" s="219">
        <v>10.72</v>
      </c>
      <c r="D129" s="220">
        <v>66</v>
      </c>
      <c r="E129" s="221">
        <v>26600</v>
      </c>
      <c r="F129" s="222">
        <v>13940</v>
      </c>
      <c r="G129" s="216">
        <f t="shared" si="9"/>
        <v>44241</v>
      </c>
      <c r="H129" s="224">
        <f t="shared" si="8"/>
        <v>32311</v>
      </c>
      <c r="I129" s="222">
        <v>334</v>
      </c>
      <c r="K129" s="303"/>
      <c r="L129" s="262"/>
      <c r="M129" s="262"/>
    </row>
    <row r="130" spans="1:13">
      <c r="A130" s="218" t="s">
        <v>662</v>
      </c>
      <c r="B130" s="283" t="s">
        <v>663</v>
      </c>
      <c r="C130" s="219">
        <v>10.4</v>
      </c>
      <c r="D130" s="220">
        <v>66</v>
      </c>
      <c r="E130" s="214">
        <v>26600</v>
      </c>
      <c r="F130" s="215">
        <v>13940</v>
      </c>
      <c r="G130" s="216">
        <f t="shared" si="9"/>
        <v>45486</v>
      </c>
      <c r="H130" s="224">
        <f t="shared" si="8"/>
        <v>33227</v>
      </c>
      <c r="I130" s="215">
        <v>334</v>
      </c>
      <c r="K130" s="303"/>
      <c r="L130" s="262"/>
      <c r="M130" s="262"/>
    </row>
    <row r="131" spans="1:13">
      <c r="A131" s="218" t="s">
        <v>664</v>
      </c>
      <c r="B131" s="283" t="s">
        <v>665</v>
      </c>
      <c r="C131" s="219">
        <v>10.4</v>
      </c>
      <c r="D131" s="220">
        <v>66</v>
      </c>
      <c r="E131" s="221">
        <v>26600</v>
      </c>
      <c r="F131" s="222">
        <v>13940</v>
      </c>
      <c r="G131" s="216">
        <f t="shared" si="9"/>
        <v>45486</v>
      </c>
      <c r="H131" s="224">
        <f t="shared" si="8"/>
        <v>33227</v>
      </c>
      <c r="I131" s="222">
        <v>334</v>
      </c>
      <c r="K131" s="303"/>
      <c r="L131" s="262"/>
      <c r="M131" s="262"/>
    </row>
    <row r="132" spans="1:13">
      <c r="A132" s="218" t="s">
        <v>464</v>
      </c>
      <c r="B132" s="283" t="s">
        <v>465</v>
      </c>
      <c r="C132" s="219">
        <v>10.95</v>
      </c>
      <c r="D132" s="220">
        <v>66</v>
      </c>
      <c r="E132" s="221">
        <v>26600</v>
      </c>
      <c r="F132" s="222">
        <v>13940</v>
      </c>
      <c r="G132" s="216">
        <f t="shared" si="9"/>
        <v>43391</v>
      </c>
      <c r="H132" s="224">
        <f t="shared" si="8"/>
        <v>31685</v>
      </c>
      <c r="I132" s="222">
        <v>334</v>
      </c>
      <c r="K132" s="303"/>
      <c r="L132" s="262"/>
      <c r="M132" s="262"/>
    </row>
    <row r="133" spans="1:13">
      <c r="A133" s="218" t="s">
        <v>466</v>
      </c>
      <c r="B133" s="283" t="s">
        <v>467</v>
      </c>
      <c r="C133" s="219">
        <v>10.95</v>
      </c>
      <c r="D133" s="213">
        <v>66</v>
      </c>
      <c r="E133" s="214">
        <v>26600</v>
      </c>
      <c r="F133" s="215">
        <v>13940</v>
      </c>
      <c r="G133" s="216">
        <f t="shared" si="9"/>
        <v>43391</v>
      </c>
      <c r="H133" s="224">
        <f t="shared" si="8"/>
        <v>31685</v>
      </c>
      <c r="I133" s="215">
        <v>334</v>
      </c>
      <c r="K133" s="303"/>
      <c r="L133" s="262"/>
      <c r="M133" s="262"/>
    </row>
    <row r="134" spans="1:13">
      <c r="A134" s="218" t="s">
        <v>604</v>
      </c>
      <c r="B134" s="283" t="s">
        <v>605</v>
      </c>
      <c r="C134" s="219">
        <v>9.16</v>
      </c>
      <c r="D134" s="220">
        <v>66</v>
      </c>
      <c r="E134" s="221">
        <v>26600</v>
      </c>
      <c r="F134" s="222">
        <v>13940</v>
      </c>
      <c r="G134" s="216">
        <f t="shared" si="9"/>
        <v>51132</v>
      </c>
      <c r="H134" s="224">
        <f t="shared" si="8"/>
        <v>37382</v>
      </c>
      <c r="I134" s="222">
        <v>334</v>
      </c>
      <c r="K134" s="303"/>
      <c r="L134" s="262"/>
      <c r="M134" s="262"/>
    </row>
    <row r="135" spans="1:13">
      <c r="A135" s="218" t="s">
        <v>606</v>
      </c>
      <c r="B135" s="283" t="s">
        <v>607</v>
      </c>
      <c r="C135" s="219">
        <v>9.16</v>
      </c>
      <c r="D135" s="220">
        <v>66</v>
      </c>
      <c r="E135" s="221">
        <v>26600</v>
      </c>
      <c r="F135" s="222">
        <v>13940</v>
      </c>
      <c r="G135" s="216">
        <f t="shared" si="9"/>
        <v>51132</v>
      </c>
      <c r="H135" s="224">
        <f t="shared" si="8"/>
        <v>37382</v>
      </c>
      <c r="I135" s="222">
        <v>334</v>
      </c>
      <c r="K135" s="303"/>
      <c r="L135" s="262"/>
      <c r="M135" s="262"/>
    </row>
    <row r="136" spans="1:13">
      <c r="A136" s="218" t="s">
        <v>476</v>
      </c>
      <c r="B136" s="283" t="s">
        <v>477</v>
      </c>
      <c r="C136" s="219">
        <v>11.24</v>
      </c>
      <c r="D136" s="213">
        <v>66</v>
      </c>
      <c r="E136" s="214">
        <v>26600</v>
      </c>
      <c r="F136" s="215">
        <v>13940</v>
      </c>
      <c r="G136" s="216">
        <f t="shared" si="9"/>
        <v>42369</v>
      </c>
      <c r="H136" s="224">
        <f t="shared" si="8"/>
        <v>30933</v>
      </c>
      <c r="I136" s="215">
        <v>334</v>
      </c>
      <c r="K136" s="303"/>
      <c r="L136" s="262"/>
      <c r="M136" s="262"/>
    </row>
    <row r="137" spans="1:13">
      <c r="A137" s="218" t="s">
        <v>474</v>
      </c>
      <c r="B137" s="283" t="s">
        <v>475</v>
      </c>
      <c r="C137" s="219">
        <v>11.51</v>
      </c>
      <c r="D137" s="220">
        <v>66</v>
      </c>
      <c r="E137" s="221">
        <v>26600</v>
      </c>
      <c r="F137" s="222">
        <v>13940</v>
      </c>
      <c r="G137" s="216">
        <f t="shared" si="9"/>
        <v>41464</v>
      </c>
      <c r="H137" s="224">
        <f t="shared" si="8"/>
        <v>30267</v>
      </c>
      <c r="I137" s="222">
        <v>334</v>
      </c>
      <c r="K137" s="303"/>
      <c r="L137" s="262"/>
      <c r="M137" s="262"/>
    </row>
    <row r="138" spans="1:13">
      <c r="A138" s="218" t="s">
        <v>480</v>
      </c>
      <c r="B138" s="283" t="s">
        <v>481</v>
      </c>
      <c r="C138" s="219">
        <v>11.37</v>
      </c>
      <c r="D138" s="220">
        <v>66</v>
      </c>
      <c r="E138" s="221">
        <v>26600</v>
      </c>
      <c r="F138" s="222">
        <v>13940</v>
      </c>
      <c r="G138" s="216">
        <f t="shared" si="9"/>
        <v>41928</v>
      </c>
      <c r="H138" s="224">
        <f t="shared" si="8"/>
        <v>30608</v>
      </c>
      <c r="I138" s="222">
        <v>334</v>
      </c>
      <c r="K138" s="303"/>
      <c r="L138" s="262"/>
      <c r="M138" s="262"/>
    </row>
    <row r="139" spans="1:13">
      <c r="A139" s="236" t="s">
        <v>666</v>
      </c>
      <c r="B139" s="291" t="s">
        <v>667</v>
      </c>
      <c r="C139" s="237">
        <v>10.07</v>
      </c>
      <c r="D139" s="238">
        <v>66</v>
      </c>
      <c r="E139" s="214">
        <v>26600</v>
      </c>
      <c r="F139" s="215">
        <v>13940</v>
      </c>
      <c r="G139" s="216">
        <f t="shared" si="9"/>
        <v>46853</v>
      </c>
      <c r="H139" s="224">
        <f t="shared" si="8"/>
        <v>34233</v>
      </c>
      <c r="I139" s="215">
        <v>334</v>
      </c>
      <c r="K139" s="303"/>
      <c r="L139" s="262"/>
      <c r="M139" s="262"/>
    </row>
    <row r="140" spans="1:13">
      <c r="A140" s="218" t="s">
        <v>484</v>
      </c>
      <c r="B140" s="283" t="s">
        <v>485</v>
      </c>
      <c r="C140" s="219">
        <v>12.54</v>
      </c>
      <c r="D140" s="220">
        <v>66</v>
      </c>
      <c r="E140" s="221">
        <v>26600</v>
      </c>
      <c r="F140" s="222">
        <v>13940</v>
      </c>
      <c r="G140" s="216">
        <f t="shared" si="9"/>
        <v>38368</v>
      </c>
      <c r="H140" s="224">
        <f t="shared" si="8"/>
        <v>27989</v>
      </c>
      <c r="I140" s="222">
        <v>334</v>
      </c>
      <c r="K140" s="303"/>
      <c r="L140" s="262"/>
      <c r="M140" s="262"/>
    </row>
    <row r="141" spans="1:13">
      <c r="A141" s="211" t="s">
        <v>500</v>
      </c>
      <c r="B141" s="282" t="s">
        <v>501</v>
      </c>
      <c r="C141" s="212">
        <v>12.09</v>
      </c>
      <c r="D141" s="213">
        <v>42</v>
      </c>
      <c r="E141" s="214">
        <v>26600</v>
      </c>
      <c r="F141" s="215">
        <v>13940</v>
      </c>
      <c r="G141" s="216">
        <f t="shared" si="9"/>
        <v>41770</v>
      </c>
      <c r="H141" s="224">
        <f t="shared" si="8"/>
        <v>30385</v>
      </c>
      <c r="I141" s="215">
        <v>480</v>
      </c>
      <c r="K141" s="303"/>
      <c r="L141" s="262"/>
      <c r="M141" s="262"/>
    </row>
    <row r="142" spans="1:13">
      <c r="A142" s="211" t="s">
        <v>608</v>
      </c>
      <c r="B142" s="282" t="s">
        <v>609</v>
      </c>
      <c r="C142" s="212">
        <v>7.25</v>
      </c>
      <c r="D142" s="213">
        <v>42</v>
      </c>
      <c r="E142" s="214">
        <v>26600</v>
      </c>
      <c r="F142" s="215">
        <v>13940</v>
      </c>
      <c r="G142" s="216">
        <f t="shared" si="9"/>
        <v>65721</v>
      </c>
      <c r="H142" s="224">
        <f t="shared" si="8"/>
        <v>48010</v>
      </c>
      <c r="I142" s="222">
        <v>480</v>
      </c>
      <c r="K142" s="303"/>
      <c r="L142" s="262"/>
      <c r="M142" s="262"/>
    </row>
    <row r="143" spans="1:13">
      <c r="A143" s="211" t="s">
        <v>502</v>
      </c>
      <c r="B143" s="282" t="s">
        <v>503</v>
      </c>
      <c r="C143" s="212">
        <v>10.84</v>
      </c>
      <c r="D143" s="213">
        <v>42</v>
      </c>
      <c r="E143" s="221">
        <v>26600</v>
      </c>
      <c r="F143" s="222">
        <v>13940</v>
      </c>
      <c r="G143" s="216">
        <f t="shared" si="9"/>
        <v>45907</v>
      </c>
      <c r="H143" s="224">
        <f t="shared" si="8"/>
        <v>33429</v>
      </c>
      <c r="I143" s="222">
        <v>480</v>
      </c>
      <c r="K143" s="303"/>
      <c r="L143" s="262"/>
      <c r="M143" s="262"/>
    </row>
    <row r="144" spans="1:13">
      <c r="A144" s="218" t="s">
        <v>504</v>
      </c>
      <c r="B144" s="283" t="s">
        <v>505</v>
      </c>
      <c r="C144" s="219">
        <v>8.91</v>
      </c>
      <c r="D144" s="220">
        <v>42</v>
      </c>
      <c r="E144" s="214">
        <v>26600</v>
      </c>
      <c r="F144" s="215">
        <v>13940</v>
      </c>
      <c r="G144" s="216">
        <f t="shared" si="9"/>
        <v>54575</v>
      </c>
      <c r="H144" s="224">
        <f t="shared" si="8"/>
        <v>39808</v>
      </c>
      <c r="I144" s="215">
        <v>480</v>
      </c>
      <c r="K144" s="303"/>
      <c r="L144" s="262"/>
      <c r="M144" s="262"/>
    </row>
    <row r="145" spans="1:13">
      <c r="A145" s="218" t="s">
        <v>506</v>
      </c>
      <c r="B145" s="283" t="s">
        <v>507</v>
      </c>
      <c r="C145" s="219">
        <v>11.16</v>
      </c>
      <c r="D145" s="220">
        <v>42</v>
      </c>
      <c r="E145" s="214">
        <v>26600</v>
      </c>
      <c r="F145" s="215">
        <v>13940</v>
      </c>
      <c r="G145" s="216">
        <f t="shared" si="9"/>
        <v>44760</v>
      </c>
      <c r="H145" s="224">
        <f t="shared" si="8"/>
        <v>32585</v>
      </c>
      <c r="I145" s="222">
        <v>480</v>
      </c>
      <c r="K145" s="303"/>
      <c r="L145" s="262"/>
      <c r="M145" s="262"/>
    </row>
    <row r="146" spans="1:13">
      <c r="A146" s="218" t="s">
        <v>508</v>
      </c>
      <c r="B146" s="283" t="s">
        <v>509</v>
      </c>
      <c r="C146" s="219">
        <v>9.2899999999999991</v>
      </c>
      <c r="D146" s="220">
        <v>42</v>
      </c>
      <c r="E146" s="221">
        <v>26600</v>
      </c>
      <c r="F146" s="222">
        <v>13940</v>
      </c>
      <c r="G146" s="216">
        <f t="shared" si="9"/>
        <v>52583</v>
      </c>
      <c r="H146" s="224">
        <f t="shared" si="8"/>
        <v>38342</v>
      </c>
      <c r="I146" s="222">
        <v>480</v>
      </c>
      <c r="K146" s="303"/>
      <c r="L146" s="262"/>
      <c r="M146" s="262"/>
    </row>
    <row r="147" spans="1:13">
      <c r="A147" s="218" t="s">
        <v>510</v>
      </c>
      <c r="B147" s="283" t="s">
        <v>511</v>
      </c>
      <c r="C147" s="219">
        <v>9.2899999999999991</v>
      </c>
      <c r="D147" s="220">
        <v>42</v>
      </c>
      <c r="E147" s="214">
        <v>26600</v>
      </c>
      <c r="F147" s="215">
        <v>13940</v>
      </c>
      <c r="G147" s="216">
        <f t="shared" si="9"/>
        <v>52583</v>
      </c>
      <c r="H147" s="224">
        <f t="shared" si="8"/>
        <v>38342</v>
      </c>
      <c r="I147" s="215">
        <v>480</v>
      </c>
      <c r="K147" s="303"/>
      <c r="L147" s="262"/>
      <c r="M147" s="262"/>
    </row>
    <row r="148" spans="1:13">
      <c r="A148" s="218" t="s">
        <v>512</v>
      </c>
      <c r="B148" s="283" t="s">
        <v>513</v>
      </c>
      <c r="C148" s="219">
        <v>8.91</v>
      </c>
      <c r="D148" s="220">
        <v>42</v>
      </c>
      <c r="E148" s="214">
        <v>26600</v>
      </c>
      <c r="F148" s="215">
        <v>13940</v>
      </c>
      <c r="G148" s="216">
        <f t="shared" si="9"/>
        <v>54575</v>
      </c>
      <c r="H148" s="224">
        <f t="shared" si="8"/>
        <v>39808</v>
      </c>
      <c r="I148" s="222">
        <v>480</v>
      </c>
      <c r="K148" s="303"/>
      <c r="L148" s="262"/>
      <c r="M148" s="262"/>
    </row>
    <row r="149" spans="1:13">
      <c r="A149" s="218" t="s">
        <v>514</v>
      </c>
      <c r="B149" s="283" t="s">
        <v>515</v>
      </c>
      <c r="C149" s="219">
        <v>8.57</v>
      </c>
      <c r="D149" s="220">
        <v>42</v>
      </c>
      <c r="E149" s="221">
        <v>26600</v>
      </c>
      <c r="F149" s="222">
        <v>13940</v>
      </c>
      <c r="G149" s="216">
        <f t="shared" si="9"/>
        <v>56506</v>
      </c>
      <c r="H149" s="224">
        <f t="shared" si="8"/>
        <v>41229</v>
      </c>
      <c r="I149" s="222">
        <v>480</v>
      </c>
      <c r="K149" s="303"/>
      <c r="L149" s="262"/>
      <c r="M149" s="262"/>
    </row>
    <row r="150" spans="1:13">
      <c r="A150" s="218" t="s">
        <v>516</v>
      </c>
      <c r="B150" s="283" t="s">
        <v>517</v>
      </c>
      <c r="C150" s="219">
        <v>8.52</v>
      </c>
      <c r="D150" s="220">
        <v>42</v>
      </c>
      <c r="E150" s="214">
        <v>26600</v>
      </c>
      <c r="F150" s="215">
        <v>13940</v>
      </c>
      <c r="G150" s="216">
        <f t="shared" si="9"/>
        <v>56803</v>
      </c>
      <c r="H150" s="224">
        <f t="shared" si="8"/>
        <v>41448</v>
      </c>
      <c r="I150" s="215">
        <v>480</v>
      </c>
      <c r="K150" s="303"/>
      <c r="L150" s="262"/>
      <c r="M150" s="262"/>
    </row>
    <row r="151" spans="1:13">
      <c r="A151" s="218" t="s">
        <v>518</v>
      </c>
      <c r="B151" s="283" t="s">
        <v>519</v>
      </c>
      <c r="C151" s="219">
        <v>11.23</v>
      </c>
      <c r="D151" s="220">
        <v>42</v>
      </c>
      <c r="E151" s="214">
        <v>26600</v>
      </c>
      <c r="F151" s="215">
        <v>13940</v>
      </c>
      <c r="G151" s="216">
        <f t="shared" si="9"/>
        <v>44517</v>
      </c>
      <c r="H151" s="224">
        <f t="shared" si="8"/>
        <v>32407</v>
      </c>
      <c r="I151" s="222">
        <v>480</v>
      </c>
      <c r="K151" s="303"/>
      <c r="L151" s="262"/>
      <c r="M151" s="262"/>
    </row>
    <row r="152" spans="1:13">
      <c r="A152" s="218" t="s">
        <v>520</v>
      </c>
      <c r="B152" s="283" t="s">
        <v>521</v>
      </c>
      <c r="C152" s="219">
        <v>10.45</v>
      </c>
      <c r="D152" s="220">
        <v>42</v>
      </c>
      <c r="E152" s="221">
        <v>26600</v>
      </c>
      <c r="F152" s="222">
        <v>13940</v>
      </c>
      <c r="G152" s="216">
        <f t="shared" si="9"/>
        <v>47401</v>
      </c>
      <c r="H152" s="224">
        <f t="shared" si="8"/>
        <v>34528</v>
      </c>
      <c r="I152" s="222">
        <v>480</v>
      </c>
      <c r="K152" s="303"/>
      <c r="L152" s="262"/>
      <c r="M152" s="262"/>
    </row>
    <row r="153" spans="1:13">
      <c r="A153" s="218" t="s">
        <v>522</v>
      </c>
      <c r="B153" s="283" t="s">
        <v>523</v>
      </c>
      <c r="C153" s="219">
        <v>12.45</v>
      </c>
      <c r="D153" s="220">
        <v>42</v>
      </c>
      <c r="E153" s="214">
        <v>26600</v>
      </c>
      <c r="F153" s="215">
        <v>13940</v>
      </c>
      <c r="G153" s="216">
        <f t="shared" si="9"/>
        <v>40733</v>
      </c>
      <c r="H153" s="224">
        <f t="shared" si="8"/>
        <v>29621</v>
      </c>
      <c r="I153" s="215">
        <v>480</v>
      </c>
      <c r="K153" s="303"/>
      <c r="L153" s="262"/>
      <c r="M153" s="262"/>
    </row>
    <row r="154" spans="1:13">
      <c r="A154" s="218" t="s">
        <v>524</v>
      </c>
      <c r="B154" s="283" t="s">
        <v>525</v>
      </c>
      <c r="C154" s="219">
        <v>12.65</v>
      </c>
      <c r="D154" s="220">
        <v>42</v>
      </c>
      <c r="E154" s="214">
        <v>26600</v>
      </c>
      <c r="F154" s="215">
        <v>13940</v>
      </c>
      <c r="G154" s="216">
        <f t="shared" si="9"/>
        <v>40182</v>
      </c>
      <c r="H154" s="224">
        <f t="shared" si="8"/>
        <v>29216</v>
      </c>
      <c r="I154" s="222">
        <v>480</v>
      </c>
      <c r="K154" s="303"/>
      <c r="L154" s="262"/>
      <c r="M154" s="262"/>
    </row>
    <row r="155" spans="1:13">
      <c r="A155" s="218" t="s">
        <v>526</v>
      </c>
      <c r="B155" s="283" t="s">
        <v>527</v>
      </c>
      <c r="C155" s="219">
        <v>13.31</v>
      </c>
      <c r="D155" s="220">
        <v>42</v>
      </c>
      <c r="E155" s="221">
        <v>26600</v>
      </c>
      <c r="F155" s="222">
        <v>13940</v>
      </c>
      <c r="G155" s="216">
        <f t="shared" si="9"/>
        <v>38481</v>
      </c>
      <c r="H155" s="224">
        <f t="shared" si="8"/>
        <v>27965</v>
      </c>
      <c r="I155" s="222">
        <v>480</v>
      </c>
      <c r="K155" s="303"/>
      <c r="L155" s="262"/>
      <c r="M155" s="262"/>
    </row>
    <row r="156" spans="1:13">
      <c r="A156" s="218" t="s">
        <v>528</v>
      </c>
      <c r="B156" s="283" t="s">
        <v>529</v>
      </c>
      <c r="C156" s="219">
        <v>6.52</v>
      </c>
      <c r="D156" s="220">
        <v>42</v>
      </c>
      <c r="E156" s="214">
        <v>26600</v>
      </c>
      <c r="F156" s="215">
        <v>13940</v>
      </c>
      <c r="G156" s="216">
        <f t="shared" si="9"/>
        <v>72420</v>
      </c>
      <c r="H156" s="224">
        <f t="shared" si="8"/>
        <v>52940</v>
      </c>
      <c r="I156" s="215">
        <v>480</v>
      </c>
      <c r="K156" s="303"/>
      <c r="L156" s="262"/>
      <c r="M156" s="262"/>
    </row>
    <row r="157" spans="1:13">
      <c r="A157" s="218" t="s">
        <v>530</v>
      </c>
      <c r="B157" s="283" t="s">
        <v>531</v>
      </c>
      <c r="C157" s="219">
        <v>9.8699999999999992</v>
      </c>
      <c r="D157" s="220">
        <v>42</v>
      </c>
      <c r="E157" s="214">
        <v>26600</v>
      </c>
      <c r="F157" s="215">
        <v>13940</v>
      </c>
      <c r="G157" s="216">
        <f t="shared" si="9"/>
        <v>49840</v>
      </c>
      <c r="H157" s="224">
        <f t="shared" si="8"/>
        <v>36323</v>
      </c>
      <c r="I157" s="222">
        <v>480</v>
      </c>
      <c r="K157" s="303"/>
      <c r="L157" s="262"/>
      <c r="M157" s="262"/>
    </row>
    <row r="158" spans="1:13">
      <c r="A158" s="218" t="s">
        <v>532</v>
      </c>
      <c r="B158" s="283" t="s">
        <v>533</v>
      </c>
      <c r="C158" s="219">
        <v>9.8699999999999992</v>
      </c>
      <c r="D158" s="220">
        <v>42</v>
      </c>
      <c r="E158" s="221">
        <v>26600</v>
      </c>
      <c r="F158" s="222">
        <v>13940</v>
      </c>
      <c r="G158" s="216">
        <f t="shared" si="9"/>
        <v>49840</v>
      </c>
      <c r="H158" s="224">
        <f t="shared" si="8"/>
        <v>36323</v>
      </c>
      <c r="I158" s="222">
        <v>480</v>
      </c>
      <c r="K158" s="303"/>
      <c r="L158" s="262"/>
      <c r="M158" s="262"/>
    </row>
    <row r="159" spans="1:13">
      <c r="A159" s="218" t="s">
        <v>534</v>
      </c>
      <c r="B159" s="283" t="s">
        <v>535</v>
      </c>
      <c r="C159" s="219">
        <v>10.45</v>
      </c>
      <c r="D159" s="220">
        <v>42</v>
      </c>
      <c r="E159" s="214">
        <v>26600</v>
      </c>
      <c r="F159" s="215">
        <v>13940</v>
      </c>
      <c r="G159" s="216">
        <f t="shared" si="9"/>
        <v>47401</v>
      </c>
      <c r="H159" s="224">
        <f t="shared" si="8"/>
        <v>34528</v>
      </c>
      <c r="I159" s="215">
        <v>480</v>
      </c>
      <c r="K159" s="303"/>
      <c r="L159" s="262"/>
      <c r="M159" s="262"/>
    </row>
    <row r="160" spans="1:13">
      <c r="A160" s="218" t="s">
        <v>536</v>
      </c>
      <c r="B160" s="283" t="s">
        <v>537</v>
      </c>
      <c r="C160" s="219">
        <v>8.7799999999999994</v>
      </c>
      <c r="D160" s="220">
        <v>42</v>
      </c>
      <c r="E160" s="214">
        <v>26600</v>
      </c>
      <c r="F160" s="215">
        <v>13940</v>
      </c>
      <c r="G160" s="216">
        <f t="shared" si="9"/>
        <v>55296</v>
      </c>
      <c r="H160" s="224">
        <f t="shared" si="8"/>
        <v>40338</v>
      </c>
      <c r="I160" s="222">
        <v>480</v>
      </c>
      <c r="K160" s="303"/>
      <c r="L160" s="262"/>
      <c r="M160" s="262"/>
    </row>
    <row r="161" spans="1:13">
      <c r="A161" s="218" t="s">
        <v>538</v>
      </c>
      <c r="B161" s="283" t="s">
        <v>539</v>
      </c>
      <c r="C161" s="219">
        <v>9.33</v>
      </c>
      <c r="D161" s="220">
        <v>42</v>
      </c>
      <c r="E161" s="221">
        <v>26600</v>
      </c>
      <c r="F161" s="222">
        <v>13940</v>
      </c>
      <c r="G161" s="216">
        <f t="shared" si="9"/>
        <v>52383</v>
      </c>
      <c r="H161" s="224">
        <f t="shared" si="8"/>
        <v>38195</v>
      </c>
      <c r="I161" s="222">
        <v>480</v>
      </c>
      <c r="K161" s="303"/>
      <c r="L161" s="262"/>
      <c r="M161" s="262"/>
    </row>
    <row r="162" spans="1:13">
      <c r="A162" s="218" t="s">
        <v>668</v>
      </c>
      <c r="B162" s="283" t="s">
        <v>669</v>
      </c>
      <c r="C162" s="219">
        <v>9.09</v>
      </c>
      <c r="D162" s="220">
        <v>42</v>
      </c>
      <c r="E162" s="214">
        <v>26600</v>
      </c>
      <c r="F162" s="215">
        <v>13940</v>
      </c>
      <c r="G162" s="216">
        <f t="shared" si="9"/>
        <v>53611</v>
      </c>
      <c r="H162" s="224">
        <f t="shared" si="8"/>
        <v>39098</v>
      </c>
      <c r="I162" s="215">
        <v>480</v>
      </c>
      <c r="K162" s="303"/>
      <c r="L162" s="262"/>
      <c r="M162" s="262"/>
    </row>
    <row r="163" spans="1:13">
      <c r="A163" s="218" t="s">
        <v>670</v>
      </c>
      <c r="B163" s="283" t="s">
        <v>671</v>
      </c>
      <c r="C163" s="219">
        <v>8.5500000000000007</v>
      </c>
      <c r="D163" s="220">
        <v>42</v>
      </c>
      <c r="E163" s="214">
        <v>26600</v>
      </c>
      <c r="F163" s="215">
        <v>13940</v>
      </c>
      <c r="G163" s="216">
        <f t="shared" si="9"/>
        <v>56625</v>
      </c>
      <c r="H163" s="224">
        <f t="shared" si="8"/>
        <v>41316</v>
      </c>
      <c r="I163" s="222">
        <v>480</v>
      </c>
      <c r="K163" s="303"/>
      <c r="L163" s="262"/>
      <c r="M163" s="262"/>
    </row>
    <row r="164" spans="1:13">
      <c r="A164" s="218" t="s">
        <v>540</v>
      </c>
      <c r="B164" s="283" t="s">
        <v>541</v>
      </c>
      <c r="C164" s="219">
        <v>9.8699999999999992</v>
      </c>
      <c r="D164" s="220">
        <v>42</v>
      </c>
      <c r="E164" s="221">
        <v>26600</v>
      </c>
      <c r="F164" s="222">
        <v>13940</v>
      </c>
      <c r="G164" s="216">
        <f t="shared" si="9"/>
        <v>49840</v>
      </c>
      <c r="H164" s="224">
        <f t="shared" si="8"/>
        <v>36323</v>
      </c>
      <c r="I164" s="222">
        <v>480</v>
      </c>
      <c r="K164" s="303"/>
      <c r="L164" s="262"/>
      <c r="M164" s="262"/>
    </row>
    <row r="165" spans="1:13">
      <c r="A165" s="218" t="s">
        <v>542</v>
      </c>
      <c r="B165" s="283" t="s">
        <v>543</v>
      </c>
      <c r="C165" s="219">
        <v>11.85</v>
      </c>
      <c r="D165" s="220">
        <v>42</v>
      </c>
      <c r="E165" s="214">
        <v>26600</v>
      </c>
      <c r="F165" s="215">
        <v>13940</v>
      </c>
      <c r="G165" s="216">
        <f t="shared" si="9"/>
        <v>42497</v>
      </c>
      <c r="H165" s="224">
        <f t="shared" si="8"/>
        <v>30920</v>
      </c>
      <c r="I165" s="215">
        <v>480</v>
      </c>
      <c r="K165" s="303"/>
      <c r="L165" s="262"/>
      <c r="M165" s="262"/>
    </row>
    <row r="166" spans="1:13">
      <c r="A166" s="218" t="s">
        <v>544</v>
      </c>
      <c r="B166" s="283" t="s">
        <v>545</v>
      </c>
      <c r="C166" s="219">
        <v>13.14</v>
      </c>
      <c r="D166" s="220">
        <v>42</v>
      </c>
      <c r="E166" s="214">
        <v>26600</v>
      </c>
      <c r="F166" s="215">
        <v>13940</v>
      </c>
      <c r="G166" s="216">
        <f t="shared" si="9"/>
        <v>38903</v>
      </c>
      <c r="H166" s="224">
        <f t="shared" si="8"/>
        <v>28275</v>
      </c>
      <c r="I166" s="222">
        <v>480</v>
      </c>
      <c r="K166" s="303"/>
      <c r="L166" s="262"/>
      <c r="M166" s="262"/>
    </row>
    <row r="167" spans="1:13">
      <c r="A167" s="218" t="s">
        <v>546</v>
      </c>
      <c r="B167" s="283" t="s">
        <v>547</v>
      </c>
      <c r="C167" s="219">
        <v>11.16</v>
      </c>
      <c r="D167" s="220">
        <v>42</v>
      </c>
      <c r="E167" s="221">
        <v>26600</v>
      </c>
      <c r="F167" s="222">
        <v>13940</v>
      </c>
      <c r="G167" s="216">
        <f t="shared" si="9"/>
        <v>44760</v>
      </c>
      <c r="H167" s="224">
        <f t="shared" si="8"/>
        <v>32585</v>
      </c>
      <c r="I167" s="222">
        <v>480</v>
      </c>
      <c r="K167" s="303"/>
      <c r="L167" s="262"/>
      <c r="M167" s="262"/>
    </row>
    <row r="168" spans="1:13">
      <c r="A168" s="218" t="s">
        <v>548</v>
      </c>
      <c r="B168" s="283" t="s">
        <v>549</v>
      </c>
      <c r="C168" s="219">
        <v>11.62</v>
      </c>
      <c r="D168" s="220">
        <v>42</v>
      </c>
      <c r="E168" s="214">
        <v>26600</v>
      </c>
      <c r="F168" s="215">
        <v>13940</v>
      </c>
      <c r="G168" s="216">
        <f t="shared" si="9"/>
        <v>43221</v>
      </c>
      <c r="H168" s="224">
        <f t="shared" si="8"/>
        <v>31453</v>
      </c>
      <c r="I168" s="215">
        <v>480</v>
      </c>
      <c r="K168" s="303"/>
      <c r="L168" s="262"/>
      <c r="M168" s="262"/>
    </row>
    <row r="169" spans="1:13">
      <c r="A169" s="218" t="s">
        <v>550</v>
      </c>
      <c r="B169" s="283" t="s">
        <v>551</v>
      </c>
      <c r="C169" s="219">
        <v>11.87</v>
      </c>
      <c r="D169" s="220">
        <v>42</v>
      </c>
      <c r="E169" s="214">
        <v>26600</v>
      </c>
      <c r="F169" s="215">
        <v>13940</v>
      </c>
      <c r="G169" s="216">
        <f t="shared" si="9"/>
        <v>42435</v>
      </c>
      <c r="H169" s="224">
        <f t="shared" si="8"/>
        <v>30874</v>
      </c>
      <c r="I169" s="222">
        <v>480</v>
      </c>
      <c r="K169" s="303"/>
      <c r="L169" s="262"/>
      <c r="M169" s="262"/>
    </row>
    <row r="170" spans="1:13">
      <c r="A170" s="218" t="s">
        <v>552</v>
      </c>
      <c r="B170" s="283" t="s">
        <v>553</v>
      </c>
      <c r="C170" s="219">
        <v>13.14</v>
      </c>
      <c r="D170" s="220">
        <v>42</v>
      </c>
      <c r="E170" s="221">
        <v>26600</v>
      </c>
      <c r="F170" s="222">
        <v>13940</v>
      </c>
      <c r="G170" s="216">
        <f t="shared" si="9"/>
        <v>38903</v>
      </c>
      <c r="H170" s="224">
        <f t="shared" si="8"/>
        <v>28275</v>
      </c>
      <c r="I170" s="222">
        <v>480</v>
      </c>
      <c r="K170" s="303"/>
      <c r="L170" s="262"/>
      <c r="M170" s="262"/>
    </row>
    <row r="171" spans="1:13">
      <c r="A171" s="218" t="s">
        <v>554</v>
      </c>
      <c r="B171" s="283" t="s">
        <v>555</v>
      </c>
      <c r="C171" s="219">
        <v>12.02</v>
      </c>
      <c r="D171" s="220">
        <v>42</v>
      </c>
      <c r="E171" s="214">
        <v>26600</v>
      </c>
      <c r="F171" s="215">
        <v>13940</v>
      </c>
      <c r="G171" s="216">
        <f t="shared" si="9"/>
        <v>41979</v>
      </c>
      <c r="H171" s="224">
        <f t="shared" si="8"/>
        <v>30539</v>
      </c>
      <c r="I171" s="215">
        <v>480</v>
      </c>
      <c r="K171" s="303"/>
      <c r="L171" s="262"/>
      <c r="M171" s="262"/>
    </row>
    <row r="172" spans="1:13">
      <c r="A172" s="218" t="s">
        <v>556</v>
      </c>
      <c r="B172" s="283" t="s">
        <v>557</v>
      </c>
      <c r="C172" s="219">
        <v>10.95</v>
      </c>
      <c r="D172" s="220">
        <v>42</v>
      </c>
      <c r="E172" s="214">
        <v>26600</v>
      </c>
      <c r="F172" s="215">
        <v>13940</v>
      </c>
      <c r="G172" s="216">
        <f t="shared" si="9"/>
        <v>45505</v>
      </c>
      <c r="H172" s="224">
        <f t="shared" ref="H172:H188" si="10">ROUND(12*(1/C172*E172+1/D172*F172),0)</f>
        <v>33134</v>
      </c>
      <c r="I172" s="222">
        <v>480</v>
      </c>
      <c r="K172" s="303"/>
      <c r="L172" s="262"/>
      <c r="M172" s="262"/>
    </row>
    <row r="173" spans="1:13">
      <c r="A173" s="218" t="s">
        <v>558</v>
      </c>
      <c r="B173" s="283" t="s">
        <v>559</v>
      </c>
      <c r="C173" s="219">
        <v>11.83</v>
      </c>
      <c r="D173" s="220">
        <v>42</v>
      </c>
      <c r="E173" s="221">
        <v>26600</v>
      </c>
      <c r="F173" s="222">
        <v>13940</v>
      </c>
      <c r="G173" s="216">
        <f t="shared" ref="G173:G188" si="11">ROUND(12*1.3589*(1/C173*E173+1/D173*F173)+I173,0)</f>
        <v>42558</v>
      </c>
      <c r="H173" s="224">
        <f t="shared" si="10"/>
        <v>30965</v>
      </c>
      <c r="I173" s="222">
        <v>480</v>
      </c>
      <c r="K173" s="303"/>
      <c r="L173" s="262"/>
      <c r="M173" s="262"/>
    </row>
    <row r="174" spans="1:13">
      <c r="A174" s="218" t="s">
        <v>560</v>
      </c>
      <c r="B174" s="283" t="s">
        <v>561</v>
      </c>
      <c r="C174" s="219">
        <v>12.88</v>
      </c>
      <c r="D174" s="220">
        <v>42</v>
      </c>
      <c r="E174" s="214">
        <v>26600</v>
      </c>
      <c r="F174" s="215">
        <v>13940</v>
      </c>
      <c r="G174" s="216">
        <f t="shared" si="11"/>
        <v>39569</v>
      </c>
      <c r="H174" s="224">
        <f t="shared" si="10"/>
        <v>28765</v>
      </c>
      <c r="I174" s="215">
        <v>480</v>
      </c>
      <c r="K174" s="303"/>
      <c r="L174" s="262"/>
      <c r="M174" s="262"/>
    </row>
    <row r="175" spans="1:13">
      <c r="A175" s="218" t="s">
        <v>566</v>
      </c>
      <c r="B175" s="283" t="s">
        <v>567</v>
      </c>
      <c r="C175" s="219">
        <v>13.43</v>
      </c>
      <c r="D175" s="220">
        <v>51</v>
      </c>
      <c r="E175" s="214">
        <v>26600</v>
      </c>
      <c r="F175" s="215">
        <v>13940</v>
      </c>
      <c r="G175" s="216">
        <f t="shared" si="11"/>
        <v>37235</v>
      </c>
      <c r="H175" s="224">
        <f t="shared" si="10"/>
        <v>27048</v>
      </c>
      <c r="I175" s="222">
        <v>480</v>
      </c>
      <c r="K175" s="303"/>
      <c r="L175" s="262"/>
      <c r="M175" s="262"/>
    </row>
    <row r="176" spans="1:13">
      <c r="A176" s="218" t="s">
        <v>568</v>
      </c>
      <c r="B176" s="283" t="s">
        <v>569</v>
      </c>
      <c r="C176" s="219">
        <v>13.43</v>
      </c>
      <c r="D176" s="220">
        <v>51</v>
      </c>
      <c r="E176" s="221">
        <v>26600</v>
      </c>
      <c r="F176" s="222">
        <v>13940</v>
      </c>
      <c r="G176" s="216">
        <f t="shared" si="11"/>
        <v>37235</v>
      </c>
      <c r="H176" s="224">
        <f t="shared" si="10"/>
        <v>27048</v>
      </c>
      <c r="I176" s="222">
        <v>480</v>
      </c>
      <c r="K176" s="303"/>
      <c r="L176" s="262"/>
      <c r="M176" s="262"/>
    </row>
    <row r="177" spans="1:13">
      <c r="A177" s="218" t="s">
        <v>570</v>
      </c>
      <c r="B177" s="283" t="s">
        <v>571</v>
      </c>
      <c r="C177" s="219">
        <v>8.9600000000000009</v>
      </c>
      <c r="D177" s="220">
        <v>51</v>
      </c>
      <c r="E177" s="214">
        <v>26600</v>
      </c>
      <c r="F177" s="215">
        <v>13940</v>
      </c>
      <c r="G177" s="216">
        <f t="shared" si="11"/>
        <v>53348</v>
      </c>
      <c r="H177" s="224">
        <f t="shared" si="10"/>
        <v>38905</v>
      </c>
      <c r="I177" s="215">
        <v>480</v>
      </c>
      <c r="K177" s="303"/>
      <c r="L177" s="262"/>
      <c r="M177" s="262"/>
    </row>
    <row r="178" spans="1:13">
      <c r="A178" s="218" t="s">
        <v>562</v>
      </c>
      <c r="B178" s="283" t="s">
        <v>563</v>
      </c>
      <c r="C178" s="219">
        <v>9.08</v>
      </c>
      <c r="D178" s="220">
        <v>51</v>
      </c>
      <c r="E178" s="214">
        <v>26600</v>
      </c>
      <c r="F178" s="215">
        <v>13940</v>
      </c>
      <c r="G178" s="216">
        <f t="shared" si="11"/>
        <v>52708</v>
      </c>
      <c r="H178" s="224">
        <f t="shared" si="10"/>
        <v>38434</v>
      </c>
      <c r="I178" s="222">
        <v>480</v>
      </c>
      <c r="K178" s="303"/>
      <c r="L178" s="262"/>
      <c r="M178" s="262"/>
    </row>
    <row r="179" spans="1:13">
      <c r="A179" s="218" t="s">
        <v>564</v>
      </c>
      <c r="B179" s="283" t="s">
        <v>565</v>
      </c>
      <c r="C179" s="219">
        <v>11.45</v>
      </c>
      <c r="D179" s="220">
        <v>51</v>
      </c>
      <c r="E179" s="221">
        <v>26600</v>
      </c>
      <c r="F179" s="222">
        <v>13940</v>
      </c>
      <c r="G179" s="216">
        <f t="shared" si="11"/>
        <v>42820</v>
      </c>
      <c r="H179" s="224">
        <f t="shared" si="10"/>
        <v>31158</v>
      </c>
      <c r="I179" s="222">
        <v>480</v>
      </c>
      <c r="K179" s="303"/>
      <c r="L179" s="262"/>
      <c r="M179" s="262"/>
    </row>
    <row r="180" spans="1:13">
      <c r="A180" s="218" t="s">
        <v>672</v>
      </c>
      <c r="B180" s="283" t="s">
        <v>673</v>
      </c>
      <c r="C180" s="219">
        <v>11.85</v>
      </c>
      <c r="D180" s="220">
        <v>51</v>
      </c>
      <c r="E180" s="214">
        <v>26600</v>
      </c>
      <c r="F180" s="215">
        <v>13940</v>
      </c>
      <c r="G180" s="216">
        <f t="shared" si="11"/>
        <v>41541</v>
      </c>
      <c r="H180" s="224">
        <f t="shared" si="10"/>
        <v>30217</v>
      </c>
      <c r="I180" s="215">
        <v>480</v>
      </c>
      <c r="K180" s="303"/>
      <c r="L180" s="262"/>
      <c r="M180" s="262"/>
    </row>
    <row r="181" spans="1:13">
      <c r="A181" s="218" t="s">
        <v>610</v>
      </c>
      <c r="B181" s="283" t="s">
        <v>611</v>
      </c>
      <c r="C181" s="219">
        <v>11.45</v>
      </c>
      <c r="D181" s="220">
        <v>51</v>
      </c>
      <c r="E181" s="214">
        <v>26600</v>
      </c>
      <c r="F181" s="215">
        <v>13940</v>
      </c>
      <c r="G181" s="216">
        <f t="shared" si="11"/>
        <v>42820</v>
      </c>
      <c r="H181" s="224">
        <f t="shared" si="10"/>
        <v>31158</v>
      </c>
      <c r="I181" s="222">
        <v>480</v>
      </c>
      <c r="K181" s="303"/>
      <c r="L181" s="262"/>
      <c r="M181" s="262"/>
    </row>
    <row r="182" spans="1:13">
      <c r="A182" s="218" t="s">
        <v>572</v>
      </c>
      <c r="B182" s="283" t="s">
        <v>573</v>
      </c>
      <c r="C182" s="219">
        <v>10.27</v>
      </c>
      <c r="D182" s="220">
        <v>51</v>
      </c>
      <c r="E182" s="221">
        <v>26600</v>
      </c>
      <c r="F182" s="222">
        <v>13940</v>
      </c>
      <c r="G182" s="216">
        <f t="shared" si="11"/>
        <v>47173</v>
      </c>
      <c r="H182" s="224">
        <f t="shared" si="10"/>
        <v>34361</v>
      </c>
      <c r="I182" s="222">
        <v>480</v>
      </c>
      <c r="K182" s="303"/>
      <c r="L182" s="262"/>
      <c r="M182" s="262"/>
    </row>
    <row r="183" spans="1:13">
      <c r="A183" s="218" t="s">
        <v>578</v>
      </c>
      <c r="B183" s="283" t="s">
        <v>579</v>
      </c>
      <c r="C183" s="219">
        <v>7.56</v>
      </c>
      <c r="D183" s="220">
        <v>22</v>
      </c>
      <c r="E183" s="214">
        <v>26600</v>
      </c>
      <c r="F183" s="215">
        <v>13940</v>
      </c>
      <c r="G183" s="216">
        <f t="shared" si="11"/>
        <v>68188</v>
      </c>
      <c r="H183" s="224">
        <f t="shared" si="10"/>
        <v>49826</v>
      </c>
      <c r="I183" s="215">
        <v>480</v>
      </c>
      <c r="K183" s="303"/>
      <c r="L183" s="262"/>
      <c r="M183" s="262"/>
    </row>
    <row r="184" spans="1:13">
      <c r="A184" s="218" t="s">
        <v>574</v>
      </c>
      <c r="B184" s="283" t="s">
        <v>575</v>
      </c>
      <c r="C184" s="219">
        <v>7.19</v>
      </c>
      <c r="D184" s="220">
        <v>22</v>
      </c>
      <c r="E184" s="214">
        <v>26600</v>
      </c>
      <c r="F184" s="215">
        <v>13940</v>
      </c>
      <c r="G184" s="216">
        <f t="shared" si="11"/>
        <v>71141</v>
      </c>
      <c r="H184" s="224">
        <f t="shared" si="10"/>
        <v>51999</v>
      </c>
      <c r="I184" s="222">
        <v>480</v>
      </c>
      <c r="K184" s="303"/>
      <c r="L184" s="262"/>
      <c r="M184" s="262"/>
    </row>
    <row r="185" spans="1:13">
      <c r="A185" s="218" t="s">
        <v>576</v>
      </c>
      <c r="B185" s="283" t="s">
        <v>577</v>
      </c>
      <c r="C185" s="219">
        <v>5.91</v>
      </c>
      <c r="D185" s="220">
        <v>22</v>
      </c>
      <c r="E185" s="221">
        <v>26600</v>
      </c>
      <c r="F185" s="222">
        <v>13940</v>
      </c>
      <c r="G185" s="216">
        <f t="shared" si="11"/>
        <v>84207</v>
      </c>
      <c r="H185" s="224">
        <f t="shared" si="10"/>
        <v>61614</v>
      </c>
      <c r="I185" s="222">
        <v>480</v>
      </c>
      <c r="K185" s="303"/>
      <c r="L185" s="262"/>
      <c r="M185" s="262"/>
    </row>
    <row r="186" spans="1:13">
      <c r="A186" s="218" t="s">
        <v>612</v>
      </c>
      <c r="B186" s="283" t="s">
        <v>613</v>
      </c>
      <c r="C186" s="219">
        <v>7.96</v>
      </c>
      <c r="D186" s="220">
        <v>22</v>
      </c>
      <c r="E186" s="214">
        <v>26600</v>
      </c>
      <c r="F186" s="215">
        <v>13940</v>
      </c>
      <c r="G186" s="216">
        <f t="shared" si="11"/>
        <v>65305</v>
      </c>
      <c r="H186" s="224">
        <f t="shared" si="10"/>
        <v>47704</v>
      </c>
      <c r="I186" s="215">
        <v>480</v>
      </c>
      <c r="K186" s="303"/>
      <c r="L186" s="262"/>
      <c r="M186" s="262"/>
    </row>
    <row r="187" spans="1:13">
      <c r="A187" s="218" t="s">
        <v>580</v>
      </c>
      <c r="B187" s="283" t="s">
        <v>581</v>
      </c>
      <c r="C187" s="219">
        <v>4.62</v>
      </c>
      <c r="D187" s="220">
        <v>22</v>
      </c>
      <c r="E187" s="214">
        <v>26600</v>
      </c>
      <c r="F187" s="215">
        <v>13940</v>
      </c>
      <c r="G187" s="216">
        <f t="shared" si="11"/>
        <v>104700</v>
      </c>
      <c r="H187" s="224">
        <f t="shared" si="10"/>
        <v>76695</v>
      </c>
      <c r="I187" s="222">
        <v>480</v>
      </c>
      <c r="K187" s="303"/>
      <c r="L187" s="262"/>
      <c r="M187" s="262"/>
    </row>
    <row r="188" spans="1:13" ht="13.5" thickBot="1">
      <c r="A188" s="218" t="s">
        <v>614</v>
      </c>
      <c r="B188" s="283" t="s">
        <v>615</v>
      </c>
      <c r="C188" s="219">
        <v>7.96</v>
      </c>
      <c r="D188" s="220">
        <v>22</v>
      </c>
      <c r="E188" s="221">
        <v>26600</v>
      </c>
      <c r="F188" s="222">
        <v>13940</v>
      </c>
      <c r="G188" s="216">
        <f t="shared" si="11"/>
        <v>65305</v>
      </c>
      <c r="H188" s="224">
        <f t="shared" si="10"/>
        <v>47704</v>
      </c>
      <c r="I188" s="222">
        <v>480</v>
      </c>
      <c r="K188" s="303"/>
      <c r="L188" s="262"/>
      <c r="M188" s="262"/>
    </row>
    <row r="189" spans="1:13">
      <c r="A189" s="200" t="s">
        <v>582</v>
      </c>
      <c r="B189" s="292"/>
      <c r="C189" s="293"/>
      <c r="D189" s="293"/>
      <c r="E189" s="294"/>
      <c r="F189" s="251"/>
      <c r="G189" s="294"/>
      <c r="H189" s="294"/>
      <c r="I189" s="295"/>
      <c r="K189" s="304"/>
      <c r="L189" s="262"/>
      <c r="M189" s="262"/>
    </row>
    <row r="190" spans="1:13">
      <c r="A190" s="218" t="s">
        <v>342</v>
      </c>
      <c r="B190" s="283" t="s">
        <v>343</v>
      </c>
      <c r="C190" s="219">
        <v>9.61</v>
      </c>
      <c r="D190" s="220">
        <v>52.3</v>
      </c>
      <c r="E190" s="221">
        <v>25300</v>
      </c>
      <c r="F190" s="222">
        <v>13800</v>
      </c>
      <c r="G190" s="223">
        <f>ROUND(12*1.3589*(1/C190*E190+1/D190*F190)+I190,0)</f>
        <v>47473</v>
      </c>
      <c r="H190" s="224">
        <f t="shared" ref="H190:H253" si="12">ROUND(12*(1/C190*E190+1/D190*F190),0)</f>
        <v>34758</v>
      </c>
      <c r="I190" s="222">
        <v>240</v>
      </c>
      <c r="K190" s="303"/>
      <c r="L190" s="262"/>
      <c r="M190" s="262"/>
    </row>
    <row r="191" spans="1:13">
      <c r="A191" s="218" t="s">
        <v>344</v>
      </c>
      <c r="B191" s="283" t="s">
        <v>345</v>
      </c>
      <c r="C191" s="219">
        <v>11.62</v>
      </c>
      <c r="D191" s="220">
        <v>52.3</v>
      </c>
      <c r="E191" s="221">
        <v>25300</v>
      </c>
      <c r="F191" s="222">
        <v>13800</v>
      </c>
      <c r="G191" s="223">
        <f t="shared" ref="G191:G254" si="13">ROUND(12*1.3589*(1/C191*E191+1/D191*F191)+I191,0)</f>
        <v>40047</v>
      </c>
      <c r="H191" s="224">
        <f t="shared" si="12"/>
        <v>29294</v>
      </c>
      <c r="I191" s="222">
        <v>240</v>
      </c>
      <c r="K191" s="303"/>
      <c r="L191" s="262"/>
      <c r="M191" s="262"/>
    </row>
    <row r="192" spans="1:13">
      <c r="A192" s="218" t="s">
        <v>656</v>
      </c>
      <c r="B192" s="283" t="s">
        <v>657</v>
      </c>
      <c r="C192" s="219">
        <v>9.99</v>
      </c>
      <c r="D192" s="220">
        <v>52.3</v>
      </c>
      <c r="E192" s="221">
        <v>25300</v>
      </c>
      <c r="F192" s="222">
        <v>13800</v>
      </c>
      <c r="G192" s="223">
        <f t="shared" si="13"/>
        <v>45840</v>
      </c>
      <c r="H192" s="224">
        <f t="shared" si="12"/>
        <v>33557</v>
      </c>
      <c r="I192" s="222">
        <v>240</v>
      </c>
      <c r="K192" s="303"/>
      <c r="L192" s="262"/>
      <c r="M192" s="262"/>
    </row>
    <row r="193" spans="1:13">
      <c r="A193" s="218" t="s">
        <v>346</v>
      </c>
      <c r="B193" s="283" t="s">
        <v>347</v>
      </c>
      <c r="C193" s="219">
        <v>17.43</v>
      </c>
      <c r="D193" s="220">
        <v>52.3</v>
      </c>
      <c r="E193" s="221">
        <v>25300</v>
      </c>
      <c r="F193" s="222">
        <v>13800</v>
      </c>
      <c r="G193" s="223">
        <f t="shared" si="13"/>
        <v>28212</v>
      </c>
      <c r="H193" s="224">
        <f t="shared" si="12"/>
        <v>20585</v>
      </c>
      <c r="I193" s="222">
        <v>240</v>
      </c>
      <c r="K193" s="303"/>
      <c r="L193" s="262"/>
      <c r="M193" s="262"/>
    </row>
    <row r="194" spans="1:13">
      <c r="A194" s="218" t="s">
        <v>348</v>
      </c>
      <c r="B194" s="283" t="s">
        <v>349</v>
      </c>
      <c r="C194" s="219">
        <v>11.09</v>
      </c>
      <c r="D194" s="220">
        <v>52.3</v>
      </c>
      <c r="E194" s="221">
        <v>25300</v>
      </c>
      <c r="F194" s="222">
        <v>13800</v>
      </c>
      <c r="G194" s="223">
        <f t="shared" si="13"/>
        <v>41744</v>
      </c>
      <c r="H194" s="224">
        <f t="shared" si="12"/>
        <v>30542</v>
      </c>
      <c r="I194" s="222">
        <v>240</v>
      </c>
      <c r="K194" s="303"/>
      <c r="L194" s="262"/>
      <c r="M194" s="262"/>
    </row>
    <row r="195" spans="1:13">
      <c r="A195" s="218" t="s">
        <v>350</v>
      </c>
      <c r="B195" s="283" t="s">
        <v>351</v>
      </c>
      <c r="C195" s="219">
        <v>8.9700000000000006</v>
      </c>
      <c r="D195" s="220">
        <v>52.3</v>
      </c>
      <c r="E195" s="221">
        <v>25300</v>
      </c>
      <c r="F195" s="222">
        <v>13800</v>
      </c>
      <c r="G195" s="223">
        <f t="shared" si="13"/>
        <v>50536</v>
      </c>
      <c r="H195" s="224">
        <f t="shared" si="12"/>
        <v>37013</v>
      </c>
      <c r="I195" s="222">
        <v>240</v>
      </c>
      <c r="K195" s="303"/>
      <c r="L195" s="262"/>
      <c r="M195" s="262"/>
    </row>
    <row r="196" spans="1:13">
      <c r="A196" s="218" t="s">
        <v>590</v>
      </c>
      <c r="B196" s="283" t="s">
        <v>616</v>
      </c>
      <c r="C196" s="219">
        <v>8.9700000000000006</v>
      </c>
      <c r="D196" s="220">
        <v>52.3</v>
      </c>
      <c r="E196" s="221">
        <v>25300</v>
      </c>
      <c r="F196" s="222">
        <v>13800</v>
      </c>
      <c r="G196" s="223">
        <f t="shared" si="13"/>
        <v>50536</v>
      </c>
      <c r="H196" s="224">
        <f t="shared" si="12"/>
        <v>37013</v>
      </c>
      <c r="I196" s="222">
        <v>240</v>
      </c>
      <c r="K196" s="303"/>
      <c r="L196" s="262"/>
      <c r="M196" s="262"/>
    </row>
    <row r="197" spans="1:13">
      <c r="A197" s="218" t="s">
        <v>352</v>
      </c>
      <c r="B197" s="283" t="s">
        <v>353</v>
      </c>
      <c r="C197" s="219">
        <v>11.09</v>
      </c>
      <c r="D197" s="220">
        <v>52.3</v>
      </c>
      <c r="E197" s="221">
        <v>25300</v>
      </c>
      <c r="F197" s="222">
        <v>13800</v>
      </c>
      <c r="G197" s="223">
        <f t="shared" si="13"/>
        <v>41744</v>
      </c>
      <c r="H197" s="224">
        <f t="shared" si="12"/>
        <v>30542</v>
      </c>
      <c r="I197" s="222">
        <v>240</v>
      </c>
      <c r="K197" s="303"/>
      <c r="L197" s="262"/>
      <c r="M197" s="262"/>
    </row>
    <row r="198" spans="1:13">
      <c r="A198" s="218" t="s">
        <v>592</v>
      </c>
      <c r="B198" s="283" t="s">
        <v>593</v>
      </c>
      <c r="C198" s="219">
        <v>9.61</v>
      </c>
      <c r="D198" s="220">
        <v>52.3</v>
      </c>
      <c r="E198" s="221">
        <v>25300</v>
      </c>
      <c r="F198" s="222">
        <v>13800</v>
      </c>
      <c r="G198" s="223">
        <f t="shared" si="13"/>
        <v>47473</v>
      </c>
      <c r="H198" s="224">
        <f t="shared" si="12"/>
        <v>34758</v>
      </c>
      <c r="I198" s="222">
        <v>240</v>
      </c>
      <c r="K198" s="303"/>
      <c r="L198" s="262"/>
      <c r="M198" s="262"/>
    </row>
    <row r="199" spans="1:13">
      <c r="A199" s="218" t="s">
        <v>354</v>
      </c>
      <c r="B199" s="283" t="s">
        <v>355</v>
      </c>
      <c r="C199" s="219">
        <v>8.32</v>
      </c>
      <c r="D199" s="220">
        <v>52.3</v>
      </c>
      <c r="E199" s="221">
        <v>25300</v>
      </c>
      <c r="F199" s="222">
        <v>13800</v>
      </c>
      <c r="G199" s="223">
        <f t="shared" si="13"/>
        <v>54130</v>
      </c>
      <c r="H199" s="224">
        <f t="shared" si="12"/>
        <v>39657</v>
      </c>
      <c r="I199" s="222">
        <v>240</v>
      </c>
      <c r="K199" s="303"/>
      <c r="L199" s="262"/>
      <c r="M199" s="262"/>
    </row>
    <row r="200" spans="1:13">
      <c r="A200" s="218" t="s">
        <v>356</v>
      </c>
      <c r="B200" s="283" t="s">
        <v>357</v>
      </c>
      <c r="C200" s="219">
        <v>8.9700000000000006</v>
      </c>
      <c r="D200" s="220">
        <v>52.3</v>
      </c>
      <c r="E200" s="221">
        <v>25300</v>
      </c>
      <c r="F200" s="222">
        <v>13800</v>
      </c>
      <c r="G200" s="223">
        <f t="shared" si="13"/>
        <v>50536</v>
      </c>
      <c r="H200" s="224">
        <f t="shared" si="12"/>
        <v>37013</v>
      </c>
      <c r="I200" s="222">
        <v>240</v>
      </c>
      <c r="K200" s="303"/>
      <c r="L200" s="262"/>
      <c r="M200" s="262"/>
    </row>
    <row r="201" spans="1:13">
      <c r="A201" s="218" t="s">
        <v>358</v>
      </c>
      <c r="B201" s="283" t="s">
        <v>359</v>
      </c>
      <c r="C201" s="219">
        <v>11.09</v>
      </c>
      <c r="D201" s="220">
        <v>52.3</v>
      </c>
      <c r="E201" s="221">
        <v>25300</v>
      </c>
      <c r="F201" s="222">
        <v>13800</v>
      </c>
      <c r="G201" s="223">
        <f t="shared" si="13"/>
        <v>41744</v>
      </c>
      <c r="H201" s="224">
        <f t="shared" si="12"/>
        <v>30542</v>
      </c>
      <c r="I201" s="222">
        <v>240</v>
      </c>
      <c r="K201" s="303"/>
      <c r="L201" s="262"/>
      <c r="M201" s="262"/>
    </row>
    <row r="202" spans="1:13">
      <c r="A202" s="218" t="s">
        <v>360</v>
      </c>
      <c r="B202" s="283" t="s">
        <v>361</v>
      </c>
      <c r="C202" s="219">
        <v>9.61</v>
      </c>
      <c r="D202" s="220">
        <v>52.3</v>
      </c>
      <c r="E202" s="221">
        <v>25300</v>
      </c>
      <c r="F202" s="222">
        <v>13800</v>
      </c>
      <c r="G202" s="223">
        <f t="shared" si="13"/>
        <v>47473</v>
      </c>
      <c r="H202" s="224">
        <f t="shared" si="12"/>
        <v>34758</v>
      </c>
      <c r="I202" s="222">
        <v>240</v>
      </c>
      <c r="K202" s="303"/>
      <c r="L202" s="262"/>
      <c r="M202" s="262"/>
    </row>
    <row r="203" spans="1:13">
      <c r="A203" s="218" t="s">
        <v>362</v>
      </c>
      <c r="B203" s="283" t="s">
        <v>363</v>
      </c>
      <c r="C203" s="219">
        <v>11.09</v>
      </c>
      <c r="D203" s="220">
        <v>52.3</v>
      </c>
      <c r="E203" s="221">
        <v>25300</v>
      </c>
      <c r="F203" s="222">
        <v>13800</v>
      </c>
      <c r="G203" s="223">
        <f t="shared" si="13"/>
        <v>41744</v>
      </c>
      <c r="H203" s="224">
        <f t="shared" si="12"/>
        <v>30542</v>
      </c>
      <c r="I203" s="222">
        <v>240</v>
      </c>
      <c r="K203" s="303"/>
      <c r="L203" s="262"/>
      <c r="M203" s="262"/>
    </row>
    <row r="204" spans="1:13">
      <c r="A204" s="218" t="s">
        <v>594</v>
      </c>
      <c r="B204" s="283" t="s">
        <v>595</v>
      </c>
      <c r="C204" s="219">
        <v>10.35</v>
      </c>
      <c r="D204" s="220">
        <v>52.3</v>
      </c>
      <c r="E204" s="221">
        <v>25300</v>
      </c>
      <c r="F204" s="222">
        <v>13800</v>
      </c>
      <c r="G204" s="223">
        <f t="shared" si="13"/>
        <v>44404</v>
      </c>
      <c r="H204" s="224">
        <f t="shared" si="12"/>
        <v>32500</v>
      </c>
      <c r="I204" s="222">
        <v>240</v>
      </c>
      <c r="K204" s="303"/>
      <c r="L204" s="262"/>
      <c r="M204" s="262"/>
    </row>
    <row r="205" spans="1:13">
      <c r="A205" s="218" t="s">
        <v>364</v>
      </c>
      <c r="B205" s="283" t="s">
        <v>365</v>
      </c>
      <c r="C205" s="219">
        <v>10.35</v>
      </c>
      <c r="D205" s="220">
        <v>52.3</v>
      </c>
      <c r="E205" s="221">
        <v>25300</v>
      </c>
      <c r="F205" s="222">
        <v>13800</v>
      </c>
      <c r="G205" s="223">
        <f t="shared" si="13"/>
        <v>44404</v>
      </c>
      <c r="H205" s="224">
        <f t="shared" si="12"/>
        <v>32500</v>
      </c>
      <c r="I205" s="222">
        <v>240</v>
      </c>
      <c r="K205" s="303"/>
      <c r="L205" s="262"/>
      <c r="M205" s="262"/>
    </row>
    <row r="206" spans="1:13">
      <c r="A206" s="218" t="s">
        <v>366</v>
      </c>
      <c r="B206" s="283" t="s">
        <v>367</v>
      </c>
      <c r="C206" s="219">
        <v>14.04</v>
      </c>
      <c r="D206" s="220">
        <v>52.3</v>
      </c>
      <c r="E206" s="221">
        <v>25300</v>
      </c>
      <c r="F206" s="222">
        <v>13800</v>
      </c>
      <c r="G206" s="223">
        <f t="shared" si="13"/>
        <v>33928</v>
      </c>
      <c r="H206" s="224">
        <f t="shared" si="12"/>
        <v>24790</v>
      </c>
      <c r="I206" s="222">
        <v>240</v>
      </c>
      <c r="K206" s="303"/>
      <c r="L206" s="262"/>
      <c r="M206" s="262"/>
    </row>
    <row r="207" spans="1:13">
      <c r="A207" s="218" t="s">
        <v>368</v>
      </c>
      <c r="B207" s="283" t="s">
        <v>369</v>
      </c>
      <c r="C207" s="219">
        <v>10.35</v>
      </c>
      <c r="D207" s="220">
        <v>52.3</v>
      </c>
      <c r="E207" s="221">
        <v>25300</v>
      </c>
      <c r="F207" s="222">
        <v>13800</v>
      </c>
      <c r="G207" s="223">
        <f t="shared" si="13"/>
        <v>44404</v>
      </c>
      <c r="H207" s="224">
        <f t="shared" si="12"/>
        <v>32500</v>
      </c>
      <c r="I207" s="222">
        <v>240</v>
      </c>
      <c r="K207" s="303"/>
      <c r="L207" s="262"/>
      <c r="M207" s="262"/>
    </row>
    <row r="208" spans="1:13">
      <c r="A208" s="218" t="s">
        <v>370</v>
      </c>
      <c r="B208" s="283" t="s">
        <v>371</v>
      </c>
      <c r="C208" s="219">
        <v>9.9600000000000009</v>
      </c>
      <c r="D208" s="220">
        <v>52.3</v>
      </c>
      <c r="E208" s="221">
        <v>25300</v>
      </c>
      <c r="F208" s="222">
        <v>13800</v>
      </c>
      <c r="G208" s="223">
        <f t="shared" si="13"/>
        <v>45965</v>
      </c>
      <c r="H208" s="224">
        <f t="shared" si="12"/>
        <v>33648</v>
      </c>
      <c r="I208" s="222">
        <v>240</v>
      </c>
      <c r="K208" s="303"/>
      <c r="L208" s="262"/>
      <c r="M208" s="262"/>
    </row>
    <row r="209" spans="1:13">
      <c r="A209" s="218" t="s">
        <v>372</v>
      </c>
      <c r="B209" s="283" t="s">
        <v>373</v>
      </c>
      <c r="C209" s="219">
        <v>9.31</v>
      </c>
      <c r="D209" s="220">
        <v>52.3</v>
      </c>
      <c r="E209" s="221">
        <v>25300</v>
      </c>
      <c r="F209" s="222">
        <v>13800</v>
      </c>
      <c r="G209" s="223">
        <f t="shared" si="13"/>
        <v>48857</v>
      </c>
      <c r="H209" s="224">
        <f t="shared" si="12"/>
        <v>35776</v>
      </c>
      <c r="I209" s="222">
        <v>240</v>
      </c>
      <c r="K209" s="303"/>
      <c r="L209" s="262"/>
      <c r="M209" s="262"/>
    </row>
    <row r="210" spans="1:13">
      <c r="A210" s="218" t="s">
        <v>374</v>
      </c>
      <c r="B210" s="283" t="s">
        <v>375</v>
      </c>
      <c r="C210" s="219">
        <v>11.62</v>
      </c>
      <c r="D210" s="220">
        <v>52.3</v>
      </c>
      <c r="E210" s="221">
        <v>25300</v>
      </c>
      <c r="F210" s="222">
        <v>13800</v>
      </c>
      <c r="G210" s="223">
        <f t="shared" si="13"/>
        <v>40047</v>
      </c>
      <c r="H210" s="224">
        <f t="shared" si="12"/>
        <v>29294</v>
      </c>
      <c r="I210" s="222">
        <v>240</v>
      </c>
      <c r="K210" s="303"/>
      <c r="L210" s="262"/>
      <c r="M210" s="262"/>
    </row>
    <row r="211" spans="1:13">
      <c r="A211" s="218" t="s">
        <v>376</v>
      </c>
      <c r="B211" s="283" t="s">
        <v>377</v>
      </c>
      <c r="C211" s="219">
        <v>11.09</v>
      </c>
      <c r="D211" s="220">
        <v>52.3</v>
      </c>
      <c r="E211" s="221">
        <v>25300</v>
      </c>
      <c r="F211" s="222">
        <v>13800</v>
      </c>
      <c r="G211" s="223">
        <f t="shared" si="13"/>
        <v>41744</v>
      </c>
      <c r="H211" s="224">
        <f t="shared" si="12"/>
        <v>30542</v>
      </c>
      <c r="I211" s="222">
        <v>240</v>
      </c>
      <c r="K211" s="303"/>
      <c r="L211" s="262"/>
      <c r="M211" s="262"/>
    </row>
    <row r="212" spans="1:13">
      <c r="A212" s="218" t="s">
        <v>658</v>
      </c>
      <c r="B212" s="283" t="s">
        <v>659</v>
      </c>
      <c r="C212" s="219">
        <v>28.99</v>
      </c>
      <c r="D212" s="220">
        <v>41.6</v>
      </c>
      <c r="E212" s="221">
        <v>25300</v>
      </c>
      <c r="F212" s="222">
        <v>13800</v>
      </c>
      <c r="G212" s="223">
        <f t="shared" si="13"/>
        <v>19881</v>
      </c>
      <c r="H212" s="224">
        <f t="shared" si="12"/>
        <v>14453</v>
      </c>
      <c r="I212" s="222">
        <v>240</v>
      </c>
      <c r="K212" s="303"/>
      <c r="L212" s="262"/>
      <c r="M212" s="262"/>
    </row>
    <row r="213" spans="1:13">
      <c r="A213" s="218" t="s">
        <v>378</v>
      </c>
      <c r="B213" s="283" t="s">
        <v>379</v>
      </c>
      <c r="C213" s="219">
        <v>24.05</v>
      </c>
      <c r="D213" s="220">
        <v>41.6</v>
      </c>
      <c r="E213" s="221">
        <v>25300</v>
      </c>
      <c r="F213" s="222">
        <v>13800</v>
      </c>
      <c r="G213" s="223">
        <f t="shared" si="13"/>
        <v>22804</v>
      </c>
      <c r="H213" s="224">
        <f t="shared" si="12"/>
        <v>16604</v>
      </c>
      <c r="I213" s="222">
        <v>240</v>
      </c>
      <c r="K213" s="303"/>
      <c r="L213" s="262"/>
      <c r="M213" s="262"/>
    </row>
    <row r="214" spans="1:13">
      <c r="A214" s="218" t="s">
        <v>380</v>
      </c>
      <c r="B214" s="283" t="s">
        <v>381</v>
      </c>
      <c r="C214" s="219">
        <v>18.66</v>
      </c>
      <c r="D214" s="220">
        <v>41.6</v>
      </c>
      <c r="E214" s="221">
        <v>25300</v>
      </c>
      <c r="F214" s="222">
        <v>13800</v>
      </c>
      <c r="G214" s="223">
        <f t="shared" si="13"/>
        <v>27759</v>
      </c>
      <c r="H214" s="224">
        <f t="shared" si="12"/>
        <v>20251</v>
      </c>
      <c r="I214" s="222">
        <v>240</v>
      </c>
      <c r="K214" s="303"/>
      <c r="L214" s="262"/>
      <c r="M214" s="262"/>
    </row>
    <row r="215" spans="1:13">
      <c r="A215" s="218" t="s">
        <v>382</v>
      </c>
      <c r="B215" s="283" t="s">
        <v>383</v>
      </c>
      <c r="C215" s="219">
        <v>23.05</v>
      </c>
      <c r="D215" s="220">
        <v>41.6</v>
      </c>
      <c r="E215" s="221">
        <v>25300</v>
      </c>
      <c r="F215" s="222">
        <v>13800</v>
      </c>
      <c r="G215" s="223">
        <f t="shared" si="13"/>
        <v>23548</v>
      </c>
      <c r="H215" s="224">
        <f t="shared" si="12"/>
        <v>17152</v>
      </c>
      <c r="I215" s="222">
        <v>240</v>
      </c>
      <c r="K215" s="303"/>
      <c r="L215" s="262"/>
      <c r="M215" s="262"/>
    </row>
    <row r="216" spans="1:13">
      <c r="A216" s="218" t="s">
        <v>384</v>
      </c>
      <c r="B216" s="283" t="s">
        <v>385</v>
      </c>
      <c r="C216" s="219">
        <v>28.06</v>
      </c>
      <c r="D216" s="220">
        <v>41.6</v>
      </c>
      <c r="E216" s="221">
        <v>25300</v>
      </c>
      <c r="F216" s="222">
        <v>13800</v>
      </c>
      <c r="G216" s="223">
        <f t="shared" si="13"/>
        <v>20352</v>
      </c>
      <c r="H216" s="224">
        <f t="shared" si="12"/>
        <v>14800</v>
      </c>
      <c r="I216" s="222">
        <v>240</v>
      </c>
      <c r="K216" s="303"/>
      <c r="L216" s="262"/>
      <c r="M216" s="262"/>
    </row>
    <row r="217" spans="1:13">
      <c r="A217" s="218" t="s">
        <v>386</v>
      </c>
      <c r="B217" s="283" t="s">
        <v>387</v>
      </c>
      <c r="C217" s="219">
        <v>24.05</v>
      </c>
      <c r="D217" s="220">
        <v>41.6</v>
      </c>
      <c r="E217" s="221">
        <v>25300</v>
      </c>
      <c r="F217" s="222">
        <v>13800</v>
      </c>
      <c r="G217" s="223">
        <f t="shared" si="13"/>
        <v>22804</v>
      </c>
      <c r="H217" s="224">
        <f t="shared" si="12"/>
        <v>16604</v>
      </c>
      <c r="I217" s="222">
        <v>240</v>
      </c>
      <c r="K217" s="303"/>
      <c r="L217" s="262"/>
      <c r="M217" s="262"/>
    </row>
    <row r="218" spans="1:13">
      <c r="A218" s="218" t="s">
        <v>388</v>
      </c>
      <c r="B218" s="283" t="s">
        <v>389</v>
      </c>
      <c r="C218" s="219">
        <v>22.05</v>
      </c>
      <c r="D218" s="220">
        <v>41.6</v>
      </c>
      <c r="E218" s="221">
        <v>25300</v>
      </c>
      <c r="F218" s="222">
        <v>13800</v>
      </c>
      <c r="G218" s="223">
        <f t="shared" si="13"/>
        <v>24360</v>
      </c>
      <c r="H218" s="224">
        <f t="shared" si="12"/>
        <v>17749</v>
      </c>
      <c r="I218" s="222">
        <v>240</v>
      </c>
      <c r="K218" s="303"/>
      <c r="L218" s="262"/>
      <c r="M218" s="262"/>
    </row>
    <row r="219" spans="1:13">
      <c r="A219" s="218" t="s">
        <v>390</v>
      </c>
      <c r="B219" s="283" t="s">
        <v>391</v>
      </c>
      <c r="C219" s="219">
        <v>25.05</v>
      </c>
      <c r="D219" s="220">
        <v>41.6</v>
      </c>
      <c r="E219" s="221">
        <v>25300</v>
      </c>
      <c r="F219" s="222">
        <v>13800</v>
      </c>
      <c r="G219" s="223">
        <f t="shared" si="13"/>
        <v>22119</v>
      </c>
      <c r="H219" s="224">
        <f t="shared" si="12"/>
        <v>16101</v>
      </c>
      <c r="I219" s="222">
        <v>240</v>
      </c>
      <c r="K219" s="303"/>
      <c r="L219" s="262"/>
      <c r="M219" s="262"/>
    </row>
    <row r="220" spans="1:13">
      <c r="A220" s="218" t="s">
        <v>392</v>
      </c>
      <c r="B220" s="283" t="s">
        <v>393</v>
      </c>
      <c r="C220" s="219">
        <v>19.84</v>
      </c>
      <c r="D220" s="220">
        <v>41.6</v>
      </c>
      <c r="E220" s="221">
        <v>25300</v>
      </c>
      <c r="F220" s="222">
        <v>13800</v>
      </c>
      <c r="G220" s="223">
        <f t="shared" si="13"/>
        <v>26444</v>
      </c>
      <c r="H220" s="224">
        <f t="shared" si="12"/>
        <v>19283</v>
      </c>
      <c r="I220" s="222">
        <v>240</v>
      </c>
      <c r="K220" s="303"/>
      <c r="L220" s="262"/>
      <c r="M220" s="262"/>
    </row>
    <row r="221" spans="1:13">
      <c r="A221" s="218" t="s">
        <v>394</v>
      </c>
      <c r="B221" s="283" t="s">
        <v>395</v>
      </c>
      <c r="C221" s="219">
        <v>19.71</v>
      </c>
      <c r="D221" s="220">
        <v>41.6</v>
      </c>
      <c r="E221" s="221">
        <v>25300</v>
      </c>
      <c r="F221" s="222">
        <v>13800</v>
      </c>
      <c r="G221" s="223">
        <f t="shared" si="13"/>
        <v>26581</v>
      </c>
      <c r="H221" s="224">
        <f t="shared" si="12"/>
        <v>19384</v>
      </c>
      <c r="I221" s="222">
        <v>240</v>
      </c>
      <c r="K221" s="303"/>
      <c r="L221" s="262"/>
      <c r="M221" s="262"/>
    </row>
    <row r="222" spans="1:13">
      <c r="A222" s="218" t="s">
        <v>396</v>
      </c>
      <c r="B222" s="283" t="s">
        <v>397</v>
      </c>
      <c r="C222" s="219">
        <v>18.3</v>
      </c>
      <c r="D222" s="220">
        <v>41.6</v>
      </c>
      <c r="E222" s="221">
        <v>25300</v>
      </c>
      <c r="F222" s="222">
        <v>13800</v>
      </c>
      <c r="G222" s="223">
        <f t="shared" si="13"/>
        <v>28194</v>
      </c>
      <c r="H222" s="224">
        <f t="shared" si="12"/>
        <v>20571</v>
      </c>
      <c r="I222" s="222">
        <v>240</v>
      </c>
      <c r="K222" s="303"/>
      <c r="L222" s="262"/>
      <c r="M222" s="262"/>
    </row>
    <row r="223" spans="1:13">
      <c r="A223" s="218" t="s">
        <v>398</v>
      </c>
      <c r="B223" s="283" t="s">
        <v>399</v>
      </c>
      <c r="C223" s="219">
        <v>20.56</v>
      </c>
      <c r="D223" s="220">
        <v>41.6</v>
      </c>
      <c r="E223" s="221">
        <v>25300</v>
      </c>
      <c r="F223" s="222">
        <v>13800</v>
      </c>
      <c r="G223" s="223">
        <f t="shared" si="13"/>
        <v>25716</v>
      </c>
      <c r="H223" s="224">
        <f t="shared" si="12"/>
        <v>18747</v>
      </c>
      <c r="I223" s="222">
        <v>240</v>
      </c>
      <c r="K223" s="303"/>
      <c r="L223" s="262"/>
      <c r="M223" s="262"/>
    </row>
    <row r="224" spans="1:13">
      <c r="A224" s="218" t="s">
        <v>400</v>
      </c>
      <c r="B224" s="283" t="s">
        <v>401</v>
      </c>
      <c r="C224" s="219">
        <v>24.05</v>
      </c>
      <c r="D224" s="220">
        <v>41.6</v>
      </c>
      <c r="E224" s="221">
        <v>25300</v>
      </c>
      <c r="F224" s="222">
        <v>13800</v>
      </c>
      <c r="G224" s="223">
        <f t="shared" si="13"/>
        <v>22804</v>
      </c>
      <c r="H224" s="224">
        <f t="shared" si="12"/>
        <v>16604</v>
      </c>
      <c r="I224" s="222">
        <v>240</v>
      </c>
      <c r="K224" s="303"/>
      <c r="L224" s="262"/>
      <c r="M224" s="262"/>
    </row>
    <row r="225" spans="1:13">
      <c r="A225" s="218" t="s">
        <v>402</v>
      </c>
      <c r="B225" s="283" t="s">
        <v>403</v>
      </c>
      <c r="C225" s="219">
        <v>22.05</v>
      </c>
      <c r="D225" s="220">
        <v>41.6</v>
      </c>
      <c r="E225" s="221">
        <v>25300</v>
      </c>
      <c r="F225" s="222">
        <v>13800</v>
      </c>
      <c r="G225" s="223">
        <f t="shared" si="13"/>
        <v>24360</v>
      </c>
      <c r="H225" s="224">
        <f t="shared" si="12"/>
        <v>17749</v>
      </c>
      <c r="I225" s="222">
        <v>240</v>
      </c>
      <c r="K225" s="303"/>
      <c r="L225" s="262"/>
      <c r="M225" s="262"/>
    </row>
    <row r="226" spans="1:13">
      <c r="A226" s="218" t="s">
        <v>404</v>
      </c>
      <c r="B226" s="283" t="s">
        <v>405</v>
      </c>
      <c r="C226" s="219">
        <v>17.43</v>
      </c>
      <c r="D226" s="220">
        <v>41.6</v>
      </c>
      <c r="E226" s="221">
        <v>25300</v>
      </c>
      <c r="F226" s="222">
        <v>13800</v>
      </c>
      <c r="G226" s="223">
        <f t="shared" si="13"/>
        <v>29319</v>
      </c>
      <c r="H226" s="224">
        <f t="shared" si="12"/>
        <v>21399</v>
      </c>
      <c r="I226" s="222">
        <v>240</v>
      </c>
      <c r="K226" s="303"/>
      <c r="L226" s="262"/>
      <c r="M226" s="262"/>
    </row>
    <row r="227" spans="1:13">
      <c r="A227" s="218" t="s">
        <v>406</v>
      </c>
      <c r="B227" s="283" t="s">
        <v>407</v>
      </c>
      <c r="C227" s="219">
        <v>21.95</v>
      </c>
      <c r="D227" s="220">
        <v>41.6</v>
      </c>
      <c r="E227" s="221">
        <v>25300</v>
      </c>
      <c r="F227" s="222">
        <v>13800</v>
      </c>
      <c r="G227" s="223">
        <f t="shared" si="13"/>
        <v>24445</v>
      </c>
      <c r="H227" s="224">
        <f t="shared" si="12"/>
        <v>17812</v>
      </c>
      <c r="I227" s="222">
        <v>240</v>
      </c>
      <c r="K227" s="303"/>
      <c r="L227" s="262"/>
      <c r="M227" s="262"/>
    </row>
    <row r="228" spans="1:13">
      <c r="A228" s="218" t="s">
        <v>408</v>
      </c>
      <c r="B228" s="283" t="s">
        <v>409</v>
      </c>
      <c r="C228" s="219">
        <v>17.43</v>
      </c>
      <c r="D228" s="220">
        <v>41.6</v>
      </c>
      <c r="E228" s="221">
        <v>25300</v>
      </c>
      <c r="F228" s="222">
        <v>13800</v>
      </c>
      <c r="G228" s="223">
        <f t="shared" si="13"/>
        <v>29319</v>
      </c>
      <c r="H228" s="224">
        <f t="shared" si="12"/>
        <v>21399</v>
      </c>
      <c r="I228" s="222">
        <v>240</v>
      </c>
      <c r="K228" s="303"/>
      <c r="L228" s="262"/>
      <c r="M228" s="262"/>
    </row>
    <row r="229" spans="1:13">
      <c r="A229" s="218" t="s">
        <v>410</v>
      </c>
      <c r="B229" s="283" t="s">
        <v>411</v>
      </c>
      <c r="C229" s="219">
        <v>16.7</v>
      </c>
      <c r="D229" s="220">
        <v>41.6</v>
      </c>
      <c r="E229" s="221">
        <v>25300</v>
      </c>
      <c r="F229" s="222">
        <v>13800</v>
      </c>
      <c r="G229" s="223">
        <f t="shared" si="13"/>
        <v>30354</v>
      </c>
      <c r="H229" s="224">
        <f t="shared" si="12"/>
        <v>22160</v>
      </c>
      <c r="I229" s="222">
        <v>240</v>
      </c>
      <c r="K229" s="303"/>
      <c r="L229" s="262"/>
      <c r="M229" s="262"/>
    </row>
    <row r="230" spans="1:13">
      <c r="A230" s="218" t="s">
        <v>412</v>
      </c>
      <c r="B230" s="283" t="s">
        <v>413</v>
      </c>
      <c r="C230" s="219">
        <v>18.149999999999999</v>
      </c>
      <c r="D230" s="220">
        <v>41.6</v>
      </c>
      <c r="E230" s="221">
        <v>25300</v>
      </c>
      <c r="F230" s="222">
        <v>13800</v>
      </c>
      <c r="G230" s="223">
        <f t="shared" si="13"/>
        <v>28380</v>
      </c>
      <c r="H230" s="224">
        <f t="shared" si="12"/>
        <v>20708</v>
      </c>
      <c r="I230" s="222">
        <v>240</v>
      </c>
      <c r="K230" s="303"/>
      <c r="L230" s="262"/>
      <c r="M230" s="262"/>
    </row>
    <row r="231" spans="1:13">
      <c r="A231" s="218" t="s">
        <v>414</v>
      </c>
      <c r="B231" s="283" t="s">
        <v>415</v>
      </c>
      <c r="C231" s="219">
        <v>16.940000000000001</v>
      </c>
      <c r="D231" s="220">
        <v>41.6</v>
      </c>
      <c r="E231" s="221">
        <v>25300</v>
      </c>
      <c r="F231" s="222">
        <v>13800</v>
      </c>
      <c r="G231" s="223">
        <f t="shared" si="13"/>
        <v>30004</v>
      </c>
      <c r="H231" s="224">
        <f t="shared" si="12"/>
        <v>21903</v>
      </c>
      <c r="I231" s="222">
        <v>240</v>
      </c>
      <c r="K231" s="303"/>
      <c r="L231" s="262"/>
      <c r="M231" s="262"/>
    </row>
    <row r="232" spans="1:13">
      <c r="A232" s="218" t="s">
        <v>416</v>
      </c>
      <c r="B232" s="283" t="s">
        <v>417</v>
      </c>
      <c r="C232" s="219">
        <v>16.260000000000002</v>
      </c>
      <c r="D232" s="220">
        <v>41.6</v>
      </c>
      <c r="E232" s="221">
        <v>25300</v>
      </c>
      <c r="F232" s="222">
        <v>13800</v>
      </c>
      <c r="G232" s="223">
        <f t="shared" si="13"/>
        <v>31022</v>
      </c>
      <c r="H232" s="224">
        <f t="shared" si="12"/>
        <v>22652</v>
      </c>
      <c r="I232" s="222">
        <v>240</v>
      </c>
      <c r="K232" s="303"/>
      <c r="L232" s="262"/>
      <c r="M232" s="262"/>
    </row>
    <row r="233" spans="1:13">
      <c r="A233" s="218" t="s">
        <v>418</v>
      </c>
      <c r="B233" s="283" t="s">
        <v>419</v>
      </c>
      <c r="C233" s="219">
        <v>19.73</v>
      </c>
      <c r="D233" s="220">
        <v>41.6</v>
      </c>
      <c r="E233" s="221">
        <v>25300</v>
      </c>
      <c r="F233" s="222">
        <v>13800</v>
      </c>
      <c r="G233" s="223">
        <f t="shared" si="13"/>
        <v>26560</v>
      </c>
      <c r="H233" s="224">
        <f t="shared" si="12"/>
        <v>19369</v>
      </c>
      <c r="I233" s="222">
        <v>240</v>
      </c>
      <c r="K233" s="303"/>
      <c r="L233" s="262"/>
      <c r="M233" s="262"/>
    </row>
    <row r="234" spans="1:13">
      <c r="A234" s="218" t="s">
        <v>420</v>
      </c>
      <c r="B234" s="283" t="s">
        <v>421</v>
      </c>
      <c r="C234" s="219">
        <v>17.899999999999999</v>
      </c>
      <c r="D234" s="220">
        <v>41.6</v>
      </c>
      <c r="E234" s="221">
        <v>25300</v>
      </c>
      <c r="F234" s="222">
        <v>13800</v>
      </c>
      <c r="G234" s="223">
        <f t="shared" si="13"/>
        <v>28698</v>
      </c>
      <c r="H234" s="224">
        <f t="shared" si="12"/>
        <v>20942</v>
      </c>
      <c r="I234" s="222">
        <v>240</v>
      </c>
      <c r="K234" s="303"/>
      <c r="L234" s="262"/>
      <c r="M234" s="262"/>
    </row>
    <row r="235" spans="1:13">
      <c r="A235" s="218" t="s">
        <v>596</v>
      </c>
      <c r="B235" s="283" t="s">
        <v>597</v>
      </c>
      <c r="C235" s="219">
        <v>20.04</v>
      </c>
      <c r="D235" s="220">
        <v>41.6</v>
      </c>
      <c r="E235" s="221">
        <v>25300</v>
      </c>
      <c r="F235" s="222">
        <v>13800</v>
      </c>
      <c r="G235" s="223">
        <f t="shared" si="13"/>
        <v>26236</v>
      </c>
      <c r="H235" s="224">
        <f t="shared" si="12"/>
        <v>19130</v>
      </c>
      <c r="I235" s="222">
        <v>240</v>
      </c>
      <c r="K235" s="303"/>
      <c r="L235" s="262"/>
      <c r="M235" s="262"/>
    </row>
    <row r="236" spans="1:13">
      <c r="A236" s="218" t="s">
        <v>422</v>
      </c>
      <c r="B236" s="283" t="s">
        <v>423</v>
      </c>
      <c r="C236" s="219">
        <v>14.91</v>
      </c>
      <c r="D236" s="220">
        <v>41.6</v>
      </c>
      <c r="E236" s="221">
        <v>25300</v>
      </c>
      <c r="F236" s="222">
        <v>13800</v>
      </c>
      <c r="G236" s="223">
        <f t="shared" si="13"/>
        <v>33320</v>
      </c>
      <c r="H236" s="224">
        <f t="shared" si="12"/>
        <v>24343</v>
      </c>
      <c r="I236" s="222">
        <v>240</v>
      </c>
      <c r="K236" s="303"/>
      <c r="L236" s="262"/>
      <c r="M236" s="262"/>
    </row>
    <row r="237" spans="1:13">
      <c r="A237" s="218" t="s">
        <v>660</v>
      </c>
      <c r="B237" s="283" t="s">
        <v>661</v>
      </c>
      <c r="C237" s="219">
        <v>32.47</v>
      </c>
      <c r="D237" s="220">
        <v>41.6</v>
      </c>
      <c r="E237" s="221">
        <v>25300</v>
      </c>
      <c r="F237" s="222">
        <v>13800</v>
      </c>
      <c r="G237" s="223">
        <f t="shared" si="13"/>
        <v>18355</v>
      </c>
      <c r="H237" s="224">
        <f t="shared" si="12"/>
        <v>13331</v>
      </c>
      <c r="I237" s="222">
        <v>240</v>
      </c>
      <c r="K237" s="303"/>
      <c r="L237" s="262"/>
      <c r="M237" s="262"/>
    </row>
    <row r="238" spans="1:13">
      <c r="A238" s="218" t="s">
        <v>424</v>
      </c>
      <c r="B238" s="283" t="s">
        <v>425</v>
      </c>
      <c r="C238" s="219">
        <v>33.630000000000003</v>
      </c>
      <c r="D238" s="220">
        <v>41.6</v>
      </c>
      <c r="E238" s="221">
        <v>25300</v>
      </c>
      <c r="F238" s="222">
        <v>13800</v>
      </c>
      <c r="G238" s="223">
        <f t="shared" si="13"/>
        <v>17917</v>
      </c>
      <c r="H238" s="224">
        <f t="shared" si="12"/>
        <v>13008</v>
      </c>
      <c r="I238" s="222">
        <v>240</v>
      </c>
      <c r="K238" s="303"/>
      <c r="L238" s="262"/>
      <c r="M238" s="262"/>
    </row>
    <row r="239" spans="1:13">
      <c r="A239" s="218" t="s">
        <v>426</v>
      </c>
      <c r="B239" s="283" t="s">
        <v>427</v>
      </c>
      <c r="C239" s="219">
        <v>16.170000000000002</v>
      </c>
      <c r="D239" s="220">
        <v>41.6</v>
      </c>
      <c r="E239" s="221">
        <v>25300</v>
      </c>
      <c r="F239" s="222">
        <v>13800</v>
      </c>
      <c r="G239" s="223">
        <f t="shared" si="13"/>
        <v>31164</v>
      </c>
      <c r="H239" s="224">
        <f t="shared" si="12"/>
        <v>22756</v>
      </c>
      <c r="I239" s="222">
        <v>240</v>
      </c>
      <c r="K239" s="303"/>
      <c r="L239" s="262"/>
      <c r="M239" s="262"/>
    </row>
    <row r="240" spans="1:13">
      <c r="A240" s="218" t="s">
        <v>598</v>
      </c>
      <c r="B240" s="283" t="s">
        <v>599</v>
      </c>
      <c r="C240" s="219">
        <v>16.46</v>
      </c>
      <c r="D240" s="220">
        <v>41.6</v>
      </c>
      <c r="E240" s="221">
        <v>25300</v>
      </c>
      <c r="F240" s="222">
        <v>13800</v>
      </c>
      <c r="G240" s="223">
        <f t="shared" si="13"/>
        <v>30714</v>
      </c>
      <c r="H240" s="224">
        <f t="shared" si="12"/>
        <v>22425</v>
      </c>
      <c r="I240" s="222">
        <v>240</v>
      </c>
      <c r="K240" s="303"/>
      <c r="L240" s="262"/>
      <c r="M240" s="262"/>
    </row>
    <row r="241" spans="1:13">
      <c r="A241" s="218" t="s">
        <v>428</v>
      </c>
      <c r="B241" s="283" t="s">
        <v>429</v>
      </c>
      <c r="C241" s="219">
        <v>21.95</v>
      </c>
      <c r="D241" s="220">
        <v>41.6</v>
      </c>
      <c r="E241" s="221">
        <v>25300</v>
      </c>
      <c r="F241" s="222">
        <v>13800</v>
      </c>
      <c r="G241" s="223">
        <f t="shared" si="13"/>
        <v>24445</v>
      </c>
      <c r="H241" s="224">
        <f t="shared" si="12"/>
        <v>17812</v>
      </c>
      <c r="I241" s="222">
        <v>240</v>
      </c>
      <c r="K241" s="303"/>
      <c r="L241" s="262"/>
      <c r="M241" s="262"/>
    </row>
    <row r="242" spans="1:13">
      <c r="A242" s="218" t="s">
        <v>430</v>
      </c>
      <c r="B242" s="283" t="s">
        <v>431</v>
      </c>
      <c r="C242" s="219">
        <v>20.12</v>
      </c>
      <c r="D242" s="220">
        <v>41.6</v>
      </c>
      <c r="E242" s="221">
        <v>25300</v>
      </c>
      <c r="F242" s="222">
        <v>13800</v>
      </c>
      <c r="G242" s="223">
        <f t="shared" si="13"/>
        <v>26155</v>
      </c>
      <c r="H242" s="224">
        <f t="shared" si="12"/>
        <v>19070</v>
      </c>
      <c r="I242" s="222">
        <v>240</v>
      </c>
      <c r="K242" s="303"/>
      <c r="L242" s="262"/>
      <c r="M242" s="262"/>
    </row>
    <row r="243" spans="1:13">
      <c r="A243" s="218" t="s">
        <v>432</v>
      </c>
      <c r="B243" s="283" t="s">
        <v>433</v>
      </c>
      <c r="C243" s="219">
        <v>16.46</v>
      </c>
      <c r="D243" s="220">
        <v>41.6</v>
      </c>
      <c r="E243" s="221">
        <v>25300</v>
      </c>
      <c r="F243" s="222">
        <v>13800</v>
      </c>
      <c r="G243" s="223">
        <f t="shared" si="13"/>
        <v>30714</v>
      </c>
      <c r="H243" s="224">
        <f t="shared" si="12"/>
        <v>22425</v>
      </c>
      <c r="I243" s="222">
        <v>240</v>
      </c>
      <c r="K243" s="303"/>
      <c r="L243" s="262"/>
      <c r="M243" s="262"/>
    </row>
    <row r="244" spans="1:13">
      <c r="A244" s="218" t="s">
        <v>434</v>
      </c>
      <c r="B244" s="283" t="s">
        <v>435</v>
      </c>
      <c r="C244" s="219">
        <v>13.23</v>
      </c>
      <c r="D244" s="220">
        <v>41.6</v>
      </c>
      <c r="E244" s="221">
        <v>25300</v>
      </c>
      <c r="F244" s="222">
        <v>13800</v>
      </c>
      <c r="G244" s="223">
        <f t="shared" si="13"/>
        <v>36833</v>
      </c>
      <c r="H244" s="224">
        <f t="shared" si="12"/>
        <v>26929</v>
      </c>
      <c r="I244" s="222">
        <v>240</v>
      </c>
      <c r="K244" s="303"/>
      <c r="L244" s="262"/>
      <c r="M244" s="262"/>
    </row>
    <row r="245" spans="1:13">
      <c r="A245" s="218" t="s">
        <v>436</v>
      </c>
      <c r="B245" s="283" t="s">
        <v>437</v>
      </c>
      <c r="C245" s="219">
        <v>23.78</v>
      </c>
      <c r="D245" s="220">
        <v>41.6</v>
      </c>
      <c r="E245" s="221">
        <v>25300</v>
      </c>
      <c r="F245" s="222">
        <v>13800</v>
      </c>
      <c r="G245" s="223">
        <f t="shared" si="13"/>
        <v>22999</v>
      </c>
      <c r="H245" s="224">
        <f t="shared" si="12"/>
        <v>16748</v>
      </c>
      <c r="I245" s="222">
        <v>240</v>
      </c>
      <c r="K245" s="303"/>
      <c r="L245" s="262"/>
      <c r="M245" s="262"/>
    </row>
    <row r="246" spans="1:13">
      <c r="A246" s="218" t="s">
        <v>438</v>
      </c>
      <c r="B246" s="283" t="s">
        <v>439</v>
      </c>
      <c r="C246" s="219">
        <v>25.61</v>
      </c>
      <c r="D246" s="220">
        <v>41.6</v>
      </c>
      <c r="E246" s="221">
        <v>25300</v>
      </c>
      <c r="F246" s="222">
        <v>13800</v>
      </c>
      <c r="G246" s="223">
        <f t="shared" si="13"/>
        <v>21759</v>
      </c>
      <c r="H246" s="224">
        <f t="shared" si="12"/>
        <v>15836</v>
      </c>
      <c r="I246" s="222">
        <v>240</v>
      </c>
      <c r="K246" s="303"/>
      <c r="L246" s="262"/>
      <c r="M246" s="262"/>
    </row>
    <row r="247" spans="1:13">
      <c r="A247" s="218" t="s">
        <v>440</v>
      </c>
      <c r="B247" s="283" t="s">
        <v>441</v>
      </c>
      <c r="C247" s="219">
        <v>22.87</v>
      </c>
      <c r="D247" s="220">
        <v>41.6</v>
      </c>
      <c r="E247" s="221">
        <v>25300</v>
      </c>
      <c r="F247" s="222">
        <v>13800</v>
      </c>
      <c r="G247" s="223">
        <f t="shared" si="13"/>
        <v>23689</v>
      </c>
      <c r="H247" s="224">
        <f t="shared" si="12"/>
        <v>17256</v>
      </c>
      <c r="I247" s="222">
        <v>240</v>
      </c>
      <c r="K247" s="303"/>
      <c r="L247" s="262"/>
      <c r="M247" s="262"/>
    </row>
    <row r="248" spans="1:13">
      <c r="A248" s="218" t="s">
        <v>442</v>
      </c>
      <c r="B248" s="283" t="s">
        <v>443</v>
      </c>
      <c r="C248" s="219">
        <v>27.06</v>
      </c>
      <c r="D248" s="220">
        <v>41.6</v>
      </c>
      <c r="E248" s="221">
        <v>25300</v>
      </c>
      <c r="F248" s="222">
        <v>13800</v>
      </c>
      <c r="G248" s="223">
        <f t="shared" si="13"/>
        <v>20896</v>
      </c>
      <c r="H248" s="224">
        <f t="shared" si="12"/>
        <v>15200</v>
      </c>
      <c r="I248" s="222">
        <v>240</v>
      </c>
      <c r="K248" s="303"/>
      <c r="L248" s="262"/>
      <c r="M248" s="262"/>
    </row>
    <row r="249" spans="1:13">
      <c r="A249" s="218" t="s">
        <v>444</v>
      </c>
      <c r="B249" s="283" t="s">
        <v>445</v>
      </c>
      <c r="C249" s="219">
        <v>35.19</v>
      </c>
      <c r="D249" s="220">
        <v>41.6</v>
      </c>
      <c r="E249" s="221">
        <v>25300</v>
      </c>
      <c r="F249" s="222">
        <v>13800</v>
      </c>
      <c r="G249" s="223">
        <f t="shared" si="13"/>
        <v>17373</v>
      </c>
      <c r="H249" s="224">
        <f t="shared" si="12"/>
        <v>12608</v>
      </c>
      <c r="I249" s="222">
        <v>240</v>
      </c>
      <c r="K249" s="303"/>
      <c r="L249" s="262"/>
      <c r="M249" s="262"/>
    </row>
    <row r="250" spans="1:13">
      <c r="A250" s="218" t="s">
        <v>448</v>
      </c>
      <c r="B250" s="283" t="s">
        <v>449</v>
      </c>
      <c r="C250" s="219">
        <v>33.270000000000003</v>
      </c>
      <c r="D250" s="220">
        <v>41.6</v>
      </c>
      <c r="E250" s="221">
        <v>25300</v>
      </c>
      <c r="F250" s="222">
        <v>13800</v>
      </c>
      <c r="G250" s="223">
        <f t="shared" si="13"/>
        <v>18050</v>
      </c>
      <c r="H250" s="224">
        <f t="shared" si="12"/>
        <v>13106</v>
      </c>
      <c r="I250" s="222">
        <v>240</v>
      </c>
      <c r="K250" s="303"/>
      <c r="L250" s="262"/>
      <c r="M250" s="262"/>
    </row>
    <row r="251" spans="1:13">
      <c r="A251" s="218" t="s">
        <v>602</v>
      </c>
      <c r="B251" s="283" t="s">
        <v>603</v>
      </c>
      <c r="C251" s="219">
        <v>24.38</v>
      </c>
      <c r="D251" s="220">
        <v>41.6</v>
      </c>
      <c r="E251" s="221">
        <v>25300</v>
      </c>
      <c r="F251" s="222">
        <v>13800</v>
      </c>
      <c r="G251" s="223">
        <f t="shared" si="13"/>
        <v>22572</v>
      </c>
      <c r="H251" s="224">
        <f t="shared" si="12"/>
        <v>16434</v>
      </c>
      <c r="I251" s="222">
        <v>240</v>
      </c>
      <c r="K251" s="303"/>
      <c r="L251" s="262"/>
      <c r="M251" s="262"/>
    </row>
    <row r="252" spans="1:13">
      <c r="A252" s="218" t="s">
        <v>450</v>
      </c>
      <c r="B252" s="283" t="s">
        <v>451</v>
      </c>
      <c r="C252" s="219">
        <v>33.270000000000003</v>
      </c>
      <c r="D252" s="220">
        <v>41.6</v>
      </c>
      <c r="E252" s="221">
        <v>25300</v>
      </c>
      <c r="F252" s="222">
        <v>13800</v>
      </c>
      <c r="G252" s="223">
        <f t="shared" si="13"/>
        <v>18050</v>
      </c>
      <c r="H252" s="224">
        <f t="shared" si="12"/>
        <v>13106</v>
      </c>
      <c r="I252" s="222">
        <v>240</v>
      </c>
      <c r="K252" s="303"/>
      <c r="L252" s="262"/>
      <c r="M252" s="262"/>
    </row>
    <row r="253" spans="1:13">
      <c r="A253" s="218" t="s">
        <v>452</v>
      </c>
      <c r="B253" s="283" t="s">
        <v>453</v>
      </c>
      <c r="C253" s="219">
        <v>27.83</v>
      </c>
      <c r="D253" s="220">
        <v>41.6</v>
      </c>
      <c r="E253" s="221">
        <v>25300</v>
      </c>
      <c r="F253" s="222">
        <v>13800</v>
      </c>
      <c r="G253" s="223">
        <f t="shared" si="13"/>
        <v>20474</v>
      </c>
      <c r="H253" s="224">
        <f t="shared" si="12"/>
        <v>14890</v>
      </c>
      <c r="I253" s="222">
        <v>240</v>
      </c>
      <c r="K253" s="303"/>
      <c r="L253" s="262"/>
      <c r="M253" s="262"/>
    </row>
    <row r="254" spans="1:13">
      <c r="A254" s="218" t="s">
        <v>454</v>
      </c>
      <c r="B254" s="283" t="s">
        <v>455</v>
      </c>
      <c r="C254" s="219">
        <v>26.08</v>
      </c>
      <c r="D254" s="220">
        <v>41.6</v>
      </c>
      <c r="E254" s="221">
        <v>25300</v>
      </c>
      <c r="F254" s="222">
        <v>13800</v>
      </c>
      <c r="G254" s="223">
        <f t="shared" si="13"/>
        <v>21469</v>
      </c>
      <c r="H254" s="224">
        <f t="shared" ref="H254:H269" si="14">ROUND(12*(1/C254*E254+1/D254*F254),0)</f>
        <v>15622</v>
      </c>
      <c r="I254" s="222">
        <v>240</v>
      </c>
      <c r="K254" s="303"/>
      <c r="L254" s="262"/>
      <c r="M254" s="262"/>
    </row>
    <row r="255" spans="1:13">
      <c r="A255" s="218" t="s">
        <v>460</v>
      </c>
      <c r="B255" s="283" t="s">
        <v>461</v>
      </c>
      <c r="C255" s="219">
        <v>30.5</v>
      </c>
      <c r="D255" s="220">
        <v>41.6</v>
      </c>
      <c r="E255" s="221">
        <v>25300</v>
      </c>
      <c r="F255" s="222">
        <v>13800</v>
      </c>
      <c r="G255" s="223">
        <f t="shared" ref="G255:G269" si="15">ROUND(12*1.3589*(1/C255*E255+1/D255*F255)+I255,0)</f>
        <v>19176</v>
      </c>
      <c r="H255" s="224">
        <f t="shared" si="14"/>
        <v>13935</v>
      </c>
      <c r="I255" s="222">
        <v>240</v>
      </c>
      <c r="K255" s="303"/>
      <c r="L255" s="262"/>
      <c r="M255" s="262"/>
    </row>
    <row r="256" spans="1:13">
      <c r="A256" s="218" t="s">
        <v>462</v>
      </c>
      <c r="B256" s="283" t="s">
        <v>463</v>
      </c>
      <c r="C256" s="219">
        <v>30.5</v>
      </c>
      <c r="D256" s="220">
        <v>41.6</v>
      </c>
      <c r="E256" s="221">
        <v>25300</v>
      </c>
      <c r="F256" s="222">
        <v>13800</v>
      </c>
      <c r="G256" s="223">
        <f t="shared" si="15"/>
        <v>19176</v>
      </c>
      <c r="H256" s="224">
        <f t="shared" si="14"/>
        <v>13935</v>
      </c>
      <c r="I256" s="222">
        <v>240</v>
      </c>
      <c r="K256" s="303"/>
      <c r="L256" s="262"/>
      <c r="M256" s="262"/>
    </row>
    <row r="257" spans="1:13">
      <c r="A257" s="218" t="s">
        <v>468</v>
      </c>
      <c r="B257" s="283" t="s">
        <v>469</v>
      </c>
      <c r="C257" s="219">
        <v>35.15</v>
      </c>
      <c r="D257" s="220">
        <v>41.6</v>
      </c>
      <c r="E257" s="221">
        <v>25300</v>
      </c>
      <c r="F257" s="222">
        <v>13800</v>
      </c>
      <c r="G257" s="223">
        <f t="shared" si="15"/>
        <v>17387</v>
      </c>
      <c r="H257" s="224">
        <f t="shared" si="14"/>
        <v>12618</v>
      </c>
      <c r="I257" s="222">
        <v>240</v>
      </c>
      <c r="K257" s="303"/>
      <c r="L257" s="262"/>
      <c r="M257" s="262"/>
    </row>
    <row r="258" spans="1:13">
      <c r="A258" s="218" t="s">
        <v>470</v>
      </c>
      <c r="B258" s="283" t="s">
        <v>471</v>
      </c>
      <c r="C258" s="219">
        <v>30.5</v>
      </c>
      <c r="D258" s="220">
        <v>41.6</v>
      </c>
      <c r="E258" s="221">
        <v>25300</v>
      </c>
      <c r="F258" s="222">
        <v>13800</v>
      </c>
      <c r="G258" s="223">
        <f t="shared" si="15"/>
        <v>19176</v>
      </c>
      <c r="H258" s="224">
        <f t="shared" si="14"/>
        <v>13935</v>
      </c>
      <c r="I258" s="222">
        <v>240</v>
      </c>
      <c r="K258" s="303"/>
      <c r="L258" s="262"/>
      <c r="M258" s="262"/>
    </row>
    <row r="259" spans="1:13">
      <c r="A259" s="218" t="s">
        <v>468</v>
      </c>
      <c r="B259" s="283" t="s">
        <v>469</v>
      </c>
      <c r="C259" s="219">
        <v>35.15</v>
      </c>
      <c r="D259" s="220">
        <v>41.6</v>
      </c>
      <c r="E259" s="221">
        <v>25300</v>
      </c>
      <c r="F259" s="222">
        <v>13800</v>
      </c>
      <c r="G259" s="223">
        <f t="shared" si="15"/>
        <v>17387</v>
      </c>
      <c r="H259" s="224">
        <f t="shared" si="14"/>
        <v>12618</v>
      </c>
      <c r="I259" s="222">
        <v>240</v>
      </c>
      <c r="K259" s="303"/>
      <c r="L259" s="262"/>
      <c r="M259" s="262"/>
    </row>
    <row r="260" spans="1:13">
      <c r="A260" s="218" t="s">
        <v>472</v>
      </c>
      <c r="B260" s="283" t="s">
        <v>473</v>
      </c>
      <c r="C260" s="219">
        <v>24.35</v>
      </c>
      <c r="D260" s="220">
        <v>41.6</v>
      </c>
      <c r="E260" s="221">
        <v>25300</v>
      </c>
      <c r="F260" s="222">
        <v>13800</v>
      </c>
      <c r="G260" s="223">
        <f t="shared" si="15"/>
        <v>22592</v>
      </c>
      <c r="H260" s="224">
        <f t="shared" si="14"/>
        <v>16449</v>
      </c>
      <c r="I260" s="222">
        <v>240</v>
      </c>
      <c r="K260" s="303"/>
      <c r="L260" s="262"/>
      <c r="M260" s="262"/>
    </row>
    <row r="261" spans="1:13">
      <c r="A261" s="218" t="s">
        <v>478</v>
      </c>
      <c r="B261" s="283" t="s">
        <v>479</v>
      </c>
      <c r="C261" s="219">
        <v>27.86</v>
      </c>
      <c r="D261" s="220">
        <v>41.6</v>
      </c>
      <c r="E261" s="221">
        <v>25300</v>
      </c>
      <c r="F261" s="222">
        <v>13800</v>
      </c>
      <c r="G261" s="223">
        <f t="shared" si="15"/>
        <v>20458</v>
      </c>
      <c r="H261" s="224">
        <f t="shared" si="14"/>
        <v>14878</v>
      </c>
      <c r="I261" s="222">
        <v>240</v>
      </c>
      <c r="K261" s="303"/>
      <c r="L261" s="262"/>
      <c r="M261" s="262"/>
    </row>
    <row r="262" spans="1:13">
      <c r="A262" s="218" t="s">
        <v>482</v>
      </c>
      <c r="B262" s="283" t="s">
        <v>483</v>
      </c>
      <c r="C262" s="219">
        <v>43.34</v>
      </c>
      <c r="D262" s="220">
        <v>41.6</v>
      </c>
      <c r="E262" s="221">
        <v>25300</v>
      </c>
      <c r="F262" s="222">
        <v>13800</v>
      </c>
      <c r="G262" s="223">
        <f t="shared" si="15"/>
        <v>15169</v>
      </c>
      <c r="H262" s="224">
        <f t="shared" si="14"/>
        <v>10986</v>
      </c>
      <c r="I262" s="222">
        <v>240</v>
      </c>
      <c r="K262" s="303"/>
      <c r="L262" s="262"/>
      <c r="M262" s="262"/>
    </row>
    <row r="263" spans="1:13">
      <c r="A263" s="218" t="s">
        <v>486</v>
      </c>
      <c r="B263" s="283" t="s">
        <v>487</v>
      </c>
      <c r="C263" s="219">
        <v>37.15</v>
      </c>
      <c r="D263" s="220">
        <v>41.6</v>
      </c>
      <c r="E263" s="221">
        <v>25300</v>
      </c>
      <c r="F263" s="222">
        <v>13800</v>
      </c>
      <c r="G263" s="223">
        <f t="shared" si="15"/>
        <v>16755</v>
      </c>
      <c r="H263" s="224">
        <f t="shared" si="14"/>
        <v>12153</v>
      </c>
      <c r="I263" s="222">
        <v>240</v>
      </c>
      <c r="K263" s="303"/>
      <c r="L263" s="262"/>
      <c r="M263" s="262"/>
    </row>
    <row r="264" spans="1:13">
      <c r="A264" s="218" t="s">
        <v>488</v>
      </c>
      <c r="B264" s="283" t="s">
        <v>489</v>
      </c>
      <c r="C264" s="219">
        <v>13.07</v>
      </c>
      <c r="D264" s="220">
        <v>41.6</v>
      </c>
      <c r="E264" s="221">
        <v>25300</v>
      </c>
      <c r="F264" s="222">
        <v>13800</v>
      </c>
      <c r="G264" s="223">
        <f t="shared" si="15"/>
        <v>37215</v>
      </c>
      <c r="H264" s="224">
        <f t="shared" si="14"/>
        <v>27210</v>
      </c>
      <c r="I264" s="222">
        <v>240</v>
      </c>
      <c r="K264" s="303"/>
      <c r="L264" s="262"/>
      <c r="M264" s="262"/>
    </row>
    <row r="265" spans="1:13">
      <c r="A265" s="218" t="s">
        <v>492</v>
      </c>
      <c r="B265" s="283" t="s">
        <v>493</v>
      </c>
      <c r="C265" s="219">
        <v>13.07</v>
      </c>
      <c r="D265" s="220">
        <v>41.6</v>
      </c>
      <c r="E265" s="221">
        <v>25300</v>
      </c>
      <c r="F265" s="222">
        <v>13800</v>
      </c>
      <c r="G265" s="223">
        <f t="shared" si="15"/>
        <v>37215</v>
      </c>
      <c r="H265" s="224">
        <f t="shared" si="14"/>
        <v>27210</v>
      </c>
      <c r="I265" s="222">
        <v>240</v>
      </c>
      <c r="K265" s="303"/>
      <c r="L265" s="262"/>
      <c r="M265" s="262"/>
    </row>
    <row r="266" spans="1:13">
      <c r="A266" s="218" t="s">
        <v>490</v>
      </c>
      <c r="B266" s="283" t="s">
        <v>674</v>
      </c>
      <c r="C266" s="219">
        <v>14.7</v>
      </c>
      <c r="D266" s="220">
        <v>41.6</v>
      </c>
      <c r="E266" s="221">
        <v>25300</v>
      </c>
      <c r="F266" s="222">
        <v>13800</v>
      </c>
      <c r="G266" s="223">
        <f t="shared" si="15"/>
        <v>33715</v>
      </c>
      <c r="H266" s="224">
        <f t="shared" si="14"/>
        <v>24634</v>
      </c>
      <c r="I266" s="222">
        <v>240</v>
      </c>
      <c r="K266" s="303"/>
      <c r="L266" s="262"/>
      <c r="M266" s="262"/>
    </row>
    <row r="267" spans="1:13">
      <c r="A267" s="218" t="s">
        <v>496</v>
      </c>
      <c r="B267" s="283" t="s">
        <v>497</v>
      </c>
      <c r="C267" s="219">
        <v>13.07</v>
      </c>
      <c r="D267" s="220">
        <v>41.6</v>
      </c>
      <c r="E267" s="221">
        <v>25300</v>
      </c>
      <c r="F267" s="222">
        <v>13800</v>
      </c>
      <c r="G267" s="223">
        <f t="shared" si="15"/>
        <v>37215</v>
      </c>
      <c r="H267" s="224">
        <f t="shared" si="14"/>
        <v>27210</v>
      </c>
      <c r="I267" s="222">
        <v>240</v>
      </c>
      <c r="K267" s="303"/>
      <c r="L267" s="262"/>
      <c r="M267" s="262"/>
    </row>
    <row r="268" spans="1:13">
      <c r="A268" s="252" t="s">
        <v>494</v>
      </c>
      <c r="B268" s="284" t="s">
        <v>495</v>
      </c>
      <c r="C268" s="244">
        <v>14.7</v>
      </c>
      <c r="D268" s="245">
        <v>41.6</v>
      </c>
      <c r="E268" s="221">
        <v>25300</v>
      </c>
      <c r="F268" s="222">
        <v>13800</v>
      </c>
      <c r="G268" s="223">
        <f t="shared" si="15"/>
        <v>33715</v>
      </c>
      <c r="H268" s="224">
        <f t="shared" si="14"/>
        <v>24634</v>
      </c>
      <c r="I268" s="222">
        <v>240</v>
      </c>
      <c r="K268" s="303"/>
      <c r="L268" s="262"/>
      <c r="M268" s="262"/>
    </row>
    <row r="269" spans="1:13" ht="13.5" thickBot="1">
      <c r="A269" s="225" t="s">
        <v>498</v>
      </c>
      <c r="B269" s="285" t="s">
        <v>499</v>
      </c>
      <c r="C269" s="226">
        <v>13.23</v>
      </c>
      <c r="D269" s="227">
        <v>41.6</v>
      </c>
      <c r="E269" s="228">
        <v>25300</v>
      </c>
      <c r="F269" s="229">
        <v>13800</v>
      </c>
      <c r="G269" s="230">
        <f t="shared" si="15"/>
        <v>36833</v>
      </c>
      <c r="H269" s="231">
        <f t="shared" si="14"/>
        <v>26929</v>
      </c>
      <c r="I269" s="229">
        <v>240</v>
      </c>
      <c r="K269" s="303"/>
      <c r="L269" s="262"/>
      <c r="M269" s="262"/>
    </row>
    <row r="270" spans="1:13">
      <c r="L270" s="262"/>
      <c r="M270" s="262"/>
    </row>
  </sheetData>
  <autoFilter ref="A3:K269"/>
  <mergeCells count="1">
    <mergeCell ref="H1:I1"/>
  </mergeCells>
  <pageMargins left="0.59055118110236227" right="0.39370078740157483" top="0.78740157480314965" bottom="0.59055118110236227" header="0.31496062992125984" footer="0.31496062992125984"/>
  <pageSetup paperSize="9" scale="97" fitToHeight="15" orientation="landscape" r:id="rId1"/>
  <headerFooter alignWithMargins="0">
    <oddHeader>&amp;LKrajský úřad Plzeňského kraje&amp;C&amp;"Arial,Tučné"Obory vzdělání středních škol, konzervatoře a vyšších odborných škol&amp;R21. 2. 2013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I64"/>
  <sheetViews>
    <sheetView topLeftCell="A4" zoomScale="90" workbookViewId="0">
      <selection activeCell="I19" sqref="I19"/>
    </sheetView>
  </sheetViews>
  <sheetFormatPr defaultRowHeight="12.75"/>
  <cols>
    <col min="1" max="1" width="9.85546875" customWidth="1"/>
    <col min="2" max="2" width="73.28515625" customWidth="1"/>
    <col min="3" max="3" width="7.5703125" customWidth="1"/>
    <col min="4" max="4" width="17.5703125" customWidth="1"/>
    <col min="5" max="5" width="19.140625" customWidth="1"/>
    <col min="6" max="6" width="12.28515625" customWidth="1"/>
    <col min="7" max="8" width="9.140625" style="94"/>
  </cols>
  <sheetData>
    <row r="1" spans="1:9" ht="29.25" customHeight="1">
      <c r="B1" s="105" t="s">
        <v>210</v>
      </c>
    </row>
    <row r="2" spans="1:9" ht="11.25" customHeight="1" thickBot="1">
      <c r="B2" s="105"/>
    </row>
    <row r="3" spans="1:9" ht="16.5" thickBot="1">
      <c r="A3" s="5" t="s">
        <v>137</v>
      </c>
      <c r="B3" s="6"/>
      <c r="C3" s="7"/>
      <c r="D3" s="7"/>
      <c r="E3" s="85"/>
      <c r="F3" s="21" t="s">
        <v>102</v>
      </c>
      <c r="G3" s="90"/>
      <c r="H3" s="95"/>
      <c r="I3" s="79"/>
    </row>
    <row r="4" spans="1:9" ht="15">
      <c r="A4" s="10" t="s">
        <v>103</v>
      </c>
      <c r="B4" s="3"/>
      <c r="C4" s="1"/>
      <c r="D4" s="1"/>
      <c r="E4" s="86"/>
      <c r="F4" s="20"/>
      <c r="G4" s="90"/>
      <c r="H4" s="95"/>
      <c r="I4" s="79"/>
    </row>
    <row r="5" spans="1:9" ht="15">
      <c r="A5" s="10"/>
      <c r="B5" s="110" t="s">
        <v>142</v>
      </c>
      <c r="C5" s="117"/>
      <c r="D5" s="117"/>
      <c r="E5" s="118"/>
      <c r="F5" s="119">
        <v>0.15</v>
      </c>
      <c r="G5" s="90"/>
      <c r="H5" s="95"/>
      <c r="I5" s="79"/>
    </row>
    <row r="6" spans="1:9" ht="15">
      <c r="A6" s="10"/>
      <c r="B6" s="110" t="s">
        <v>143</v>
      </c>
      <c r="C6" s="117"/>
      <c r="D6" s="117"/>
      <c r="E6" s="118"/>
      <c r="F6" s="119">
        <v>0.4</v>
      </c>
      <c r="G6" s="90"/>
      <c r="H6" s="95"/>
      <c r="I6" s="79"/>
    </row>
    <row r="7" spans="1:9" ht="15">
      <c r="A7" s="11"/>
      <c r="B7" s="12" t="s">
        <v>144</v>
      </c>
      <c r="C7" s="13"/>
      <c r="D7" s="13"/>
      <c r="E7" s="88"/>
      <c r="F7" s="98">
        <v>0.05</v>
      </c>
      <c r="G7" s="90"/>
      <c r="H7" s="95"/>
      <c r="I7" s="79"/>
    </row>
    <row r="8" spans="1:9" ht="15">
      <c r="A8" s="8" t="s">
        <v>149</v>
      </c>
      <c r="B8" s="14"/>
      <c r="C8" s="9"/>
      <c r="D8" s="9"/>
      <c r="E8" s="87"/>
      <c r="F8" s="99"/>
      <c r="G8" s="90"/>
      <c r="H8" s="95"/>
      <c r="I8" s="79"/>
    </row>
    <row r="9" spans="1:9" ht="15">
      <c r="A9" s="11"/>
      <c r="B9" s="12" t="s">
        <v>150</v>
      </c>
      <c r="C9" s="13"/>
      <c r="D9" s="13"/>
      <c r="E9" s="88"/>
      <c r="F9" s="100">
        <v>0.5</v>
      </c>
      <c r="G9" s="90"/>
      <c r="H9" s="95"/>
      <c r="I9" s="79"/>
    </row>
    <row r="10" spans="1:9" ht="15">
      <c r="A10" s="8" t="s">
        <v>151</v>
      </c>
      <c r="B10" s="14"/>
      <c r="C10" s="9"/>
      <c r="D10" s="9"/>
      <c r="E10" s="87"/>
      <c r="F10" s="101"/>
      <c r="G10" s="90"/>
      <c r="H10" s="95"/>
      <c r="I10" s="79"/>
    </row>
    <row r="11" spans="1:9" ht="15">
      <c r="A11" s="11"/>
      <c r="B11" s="12" t="s">
        <v>155</v>
      </c>
      <c r="C11" s="13"/>
      <c r="D11" s="13"/>
      <c r="E11" s="88"/>
      <c r="F11" s="100">
        <v>0.25</v>
      </c>
      <c r="G11" s="90"/>
      <c r="H11" s="95"/>
      <c r="I11" s="79"/>
    </row>
    <row r="12" spans="1:9" ht="15">
      <c r="A12" s="8" t="s">
        <v>153</v>
      </c>
      <c r="B12" s="14"/>
      <c r="C12" s="9"/>
      <c r="D12" s="9"/>
      <c r="E12" s="87"/>
      <c r="F12" s="101"/>
      <c r="G12" s="90"/>
      <c r="H12" s="95"/>
      <c r="I12" s="79"/>
    </row>
    <row r="13" spans="1:9" ht="15">
      <c r="A13" s="11"/>
      <c r="B13" s="12" t="s">
        <v>154</v>
      </c>
      <c r="C13" s="13"/>
      <c r="D13" s="13"/>
      <c r="E13" s="88"/>
      <c r="F13" s="100">
        <v>0.25</v>
      </c>
      <c r="G13" s="90"/>
      <c r="H13" s="95"/>
      <c r="I13" s="79"/>
    </row>
    <row r="14" spans="1:9" ht="15">
      <c r="A14" s="8" t="s">
        <v>157</v>
      </c>
      <c r="B14" s="14"/>
      <c r="C14" s="1"/>
      <c r="D14" s="1"/>
      <c r="E14" s="86"/>
      <c r="F14" s="98"/>
      <c r="G14" s="90"/>
      <c r="H14" s="95"/>
      <c r="I14" s="79"/>
    </row>
    <row r="15" spans="1:9" ht="15">
      <c r="A15" s="11"/>
      <c r="B15" s="12" t="s">
        <v>156</v>
      </c>
      <c r="C15" s="1"/>
      <c r="D15" s="1"/>
      <c r="E15" s="86"/>
      <c r="F15" s="98">
        <v>0.05</v>
      </c>
      <c r="G15" s="90"/>
      <c r="H15" s="95"/>
      <c r="I15" s="79"/>
    </row>
    <row r="16" spans="1:9" ht="15">
      <c r="A16" s="8" t="s">
        <v>152</v>
      </c>
      <c r="B16" s="14"/>
      <c r="C16" s="9"/>
      <c r="D16" s="9"/>
      <c r="E16" s="87"/>
      <c r="F16" s="101"/>
      <c r="G16" s="90"/>
      <c r="H16" s="95"/>
      <c r="I16" s="79"/>
    </row>
    <row r="17" spans="1:9" ht="15">
      <c r="A17" s="10"/>
      <c r="B17" s="120" t="s">
        <v>138</v>
      </c>
      <c r="C17" s="121"/>
      <c r="D17" s="121"/>
      <c r="E17" s="118"/>
      <c r="F17" s="119">
        <v>0.67</v>
      </c>
      <c r="G17" s="90"/>
      <c r="H17" s="95"/>
      <c r="I17" s="79"/>
    </row>
    <row r="18" spans="1:9" ht="15">
      <c r="A18" s="11"/>
      <c r="B18" s="12" t="s">
        <v>139</v>
      </c>
      <c r="C18" s="13"/>
      <c r="D18" s="13"/>
      <c r="E18" s="88"/>
      <c r="F18" s="100">
        <v>0.33</v>
      </c>
      <c r="G18" s="90"/>
      <c r="H18" s="95"/>
      <c r="I18" s="79"/>
    </row>
    <row r="19" spans="1:9" ht="15">
      <c r="A19" s="8" t="s">
        <v>104</v>
      </c>
      <c r="B19" s="14"/>
      <c r="C19" s="9"/>
      <c r="D19" s="9"/>
      <c r="E19" s="87"/>
      <c r="F19" s="101"/>
      <c r="G19" s="90"/>
      <c r="H19" s="95"/>
      <c r="I19" s="79"/>
    </row>
    <row r="20" spans="1:9" ht="15">
      <c r="A20" s="11"/>
      <c r="B20" s="12" t="s">
        <v>105</v>
      </c>
      <c r="C20" s="13"/>
      <c r="D20" s="13"/>
      <c r="E20" s="88"/>
      <c r="F20" s="100">
        <v>0.89</v>
      </c>
      <c r="G20" s="90"/>
      <c r="H20" s="95"/>
      <c r="I20" s="79"/>
    </row>
    <row r="21" spans="1:9" ht="15">
      <c r="A21" s="80"/>
      <c r="B21" s="14"/>
      <c r="C21" s="9"/>
      <c r="D21" s="9"/>
      <c r="E21" s="81"/>
      <c r="F21" s="102"/>
      <c r="G21" s="95"/>
      <c r="H21" s="95"/>
      <c r="I21" s="79"/>
    </row>
    <row r="22" spans="1:9" ht="4.5" customHeight="1">
      <c r="A22" s="3"/>
      <c r="B22" s="4"/>
      <c r="C22" s="1"/>
      <c r="D22" s="1"/>
      <c r="E22" s="95"/>
      <c r="F22" s="106"/>
      <c r="G22" s="95"/>
      <c r="H22" s="95"/>
      <c r="I22" s="79"/>
    </row>
    <row r="23" spans="1:9" ht="15">
      <c r="A23" s="82" t="s">
        <v>106</v>
      </c>
      <c r="B23" s="83"/>
      <c r="C23" s="13"/>
      <c r="D23" s="13"/>
      <c r="E23" s="84"/>
      <c r="F23" s="103"/>
      <c r="G23" s="95"/>
      <c r="H23" s="95"/>
      <c r="I23" s="79"/>
    </row>
    <row r="24" spans="1:9" ht="15">
      <c r="A24" s="17" t="s">
        <v>221</v>
      </c>
      <c r="B24" s="108"/>
      <c r="C24" s="1"/>
      <c r="D24" s="1"/>
      <c r="E24" s="95"/>
      <c r="F24" s="109"/>
      <c r="G24" s="95"/>
      <c r="H24" s="95"/>
      <c r="I24" s="79"/>
    </row>
    <row r="25" spans="1:9" ht="15">
      <c r="A25" s="15" t="s">
        <v>140</v>
      </c>
      <c r="B25" s="16"/>
      <c r="C25" s="9"/>
      <c r="D25" s="9"/>
      <c r="E25" s="87"/>
      <c r="F25" s="101"/>
      <c r="G25" s="90"/>
      <c r="H25" s="95"/>
      <c r="I25" s="79"/>
    </row>
    <row r="26" spans="1:9" ht="15">
      <c r="A26" s="10"/>
      <c r="B26" s="110" t="s">
        <v>258</v>
      </c>
      <c r="C26" s="117"/>
      <c r="D26" s="117"/>
      <c r="E26" s="118"/>
      <c r="F26" s="119">
        <v>0.5</v>
      </c>
      <c r="G26" s="90"/>
      <c r="H26" s="95"/>
      <c r="I26" s="79"/>
    </row>
    <row r="27" spans="1:9" ht="15">
      <c r="A27" s="11"/>
      <c r="B27" s="12" t="s">
        <v>259</v>
      </c>
      <c r="C27" s="13"/>
      <c r="D27" s="13"/>
      <c r="E27" s="88"/>
      <c r="F27" s="100">
        <v>1</v>
      </c>
      <c r="G27" s="90"/>
      <c r="H27" s="95"/>
      <c r="I27" s="79"/>
    </row>
    <row r="28" spans="1:9" ht="15">
      <c r="A28" s="15" t="s">
        <v>141</v>
      </c>
      <c r="B28" s="16"/>
      <c r="C28" s="9"/>
      <c r="D28" s="9"/>
      <c r="E28" s="87"/>
      <c r="F28" s="101"/>
      <c r="G28" s="90"/>
      <c r="H28" s="95"/>
      <c r="I28" s="79"/>
    </row>
    <row r="29" spans="1:9" ht="15">
      <c r="A29" s="10"/>
      <c r="B29" s="110" t="s">
        <v>258</v>
      </c>
      <c r="C29" s="117"/>
      <c r="D29" s="117"/>
      <c r="E29" s="118"/>
      <c r="F29" s="119">
        <v>0.1</v>
      </c>
      <c r="G29" s="90"/>
      <c r="H29" s="95"/>
      <c r="I29" s="79"/>
    </row>
    <row r="30" spans="1:9" ht="15">
      <c r="A30" s="11"/>
      <c r="B30" s="12" t="s">
        <v>107</v>
      </c>
      <c r="C30" s="13"/>
      <c r="D30" s="13"/>
      <c r="E30" s="88"/>
      <c r="F30" s="100">
        <v>0.5</v>
      </c>
      <c r="G30" s="90"/>
      <c r="H30" s="95"/>
      <c r="I30" s="79"/>
    </row>
    <row r="31" spans="1:9" ht="15">
      <c r="A31" s="17" t="s">
        <v>145</v>
      </c>
      <c r="B31" s="18"/>
      <c r="C31" s="19"/>
      <c r="D31" s="19"/>
      <c r="E31" s="89"/>
      <c r="F31" s="104">
        <v>0.1</v>
      </c>
      <c r="G31" s="90"/>
      <c r="H31" s="95"/>
      <c r="I31" s="79"/>
    </row>
    <row r="32" spans="1:9" ht="15">
      <c r="A32" s="15" t="s">
        <v>146</v>
      </c>
      <c r="B32" s="16"/>
      <c r="C32" s="9"/>
      <c r="D32" s="9"/>
      <c r="E32" s="87"/>
      <c r="F32" s="101"/>
      <c r="G32" s="90"/>
      <c r="H32" s="95"/>
      <c r="I32" s="79"/>
    </row>
    <row r="33" spans="1:9" ht="15">
      <c r="A33" s="11"/>
      <c r="B33" s="12" t="s">
        <v>108</v>
      </c>
      <c r="C33" s="13"/>
      <c r="D33" s="13"/>
      <c r="E33" s="88"/>
      <c r="F33" s="100">
        <v>0.3</v>
      </c>
      <c r="G33" s="90"/>
      <c r="H33" s="95"/>
      <c r="I33" s="79"/>
    </row>
    <row r="34" spans="1:9" ht="15">
      <c r="A34" s="15" t="s">
        <v>257</v>
      </c>
      <c r="B34" s="14"/>
      <c r="C34" s="9"/>
      <c r="D34" s="9"/>
      <c r="E34" s="87"/>
      <c r="F34" s="101"/>
      <c r="G34" s="90"/>
      <c r="H34" s="95"/>
      <c r="I34" s="79"/>
    </row>
    <row r="35" spans="1:9" ht="15">
      <c r="A35" s="11"/>
      <c r="B35" s="12" t="s">
        <v>109</v>
      </c>
      <c r="C35" s="13"/>
      <c r="D35" s="13"/>
      <c r="E35" s="88"/>
      <c r="F35" s="100">
        <v>0.3</v>
      </c>
      <c r="G35" s="90"/>
      <c r="H35" s="95"/>
      <c r="I35" s="79"/>
    </row>
    <row r="36" spans="1:9" ht="15">
      <c r="A36" s="17" t="s">
        <v>147</v>
      </c>
      <c r="B36" s="22"/>
      <c r="C36" s="19"/>
      <c r="D36" s="19"/>
      <c r="E36" s="89"/>
      <c r="F36" s="104">
        <v>0.3</v>
      </c>
      <c r="G36" s="90"/>
      <c r="H36" s="95"/>
      <c r="I36" s="79"/>
    </row>
    <row r="37" spans="1:9" ht="15">
      <c r="A37" s="15" t="s">
        <v>148</v>
      </c>
      <c r="B37" s="16"/>
      <c r="C37" s="9"/>
      <c r="D37" s="9"/>
      <c r="E37" s="87"/>
      <c r="F37" s="497"/>
      <c r="G37" s="90"/>
      <c r="H37" s="95"/>
      <c r="I37" s="79"/>
    </row>
    <row r="38" spans="1:9" ht="15">
      <c r="A38" s="476"/>
      <c r="B38" s="477" t="s">
        <v>681</v>
      </c>
      <c r="C38" s="478"/>
      <c r="D38" s="478"/>
      <c r="E38" s="479"/>
      <c r="F38" s="498">
        <v>0.2</v>
      </c>
      <c r="G38" s="90"/>
      <c r="H38" s="95"/>
      <c r="I38" s="79"/>
    </row>
    <row r="39" spans="1:9" ht="15">
      <c r="A39" s="476"/>
      <c r="B39" s="477" t="s">
        <v>682</v>
      </c>
      <c r="C39" s="478"/>
      <c r="D39" s="478"/>
      <c r="E39" s="479"/>
      <c r="F39" s="498">
        <v>0.65</v>
      </c>
      <c r="G39" s="90"/>
      <c r="H39" s="95"/>
      <c r="I39" s="79"/>
    </row>
    <row r="40" spans="1:9" ht="15">
      <c r="A40" s="476"/>
      <c r="B40" s="480" t="s">
        <v>683</v>
      </c>
      <c r="C40" s="478"/>
      <c r="D40" s="478"/>
      <c r="E40" s="479"/>
      <c r="F40" s="498">
        <v>0.78</v>
      </c>
      <c r="G40" s="90"/>
      <c r="H40" s="95"/>
      <c r="I40" s="79"/>
    </row>
    <row r="41" spans="1:9" ht="15">
      <c r="A41" s="10"/>
      <c r="B41" s="111" t="s">
        <v>684</v>
      </c>
      <c r="C41" s="478"/>
      <c r="D41" s="478"/>
      <c r="E41" s="479"/>
      <c r="F41" s="498">
        <v>1.3</v>
      </c>
      <c r="G41" s="90"/>
      <c r="H41" s="95"/>
      <c r="I41" s="79"/>
    </row>
    <row r="42" spans="1:9" ht="15">
      <c r="A42" s="10"/>
      <c r="B42" s="110" t="s">
        <v>685</v>
      </c>
      <c r="C42" s="117"/>
      <c r="D42" s="117"/>
      <c r="E42" s="481"/>
      <c r="F42" s="499">
        <v>2</v>
      </c>
      <c r="G42" s="90"/>
      <c r="H42" s="95"/>
      <c r="I42" s="79"/>
    </row>
    <row r="43" spans="1:9" ht="14.25">
      <c r="B43" s="72"/>
      <c r="C43" s="72"/>
      <c r="D43" s="72"/>
      <c r="E43" s="72"/>
      <c r="F43" s="72"/>
      <c r="G43" s="23"/>
      <c r="H43" s="23"/>
      <c r="I43" s="23"/>
    </row>
    <row r="44" spans="1:9" ht="15">
      <c r="A44" s="82" t="s">
        <v>216</v>
      </c>
      <c r="B44" s="76"/>
      <c r="C44" s="76"/>
      <c r="D44" s="76"/>
      <c r="E44" s="76"/>
      <c r="F44" s="76"/>
      <c r="G44" s="23"/>
      <c r="H44" s="23"/>
      <c r="I44" s="23"/>
    </row>
    <row r="45" spans="1:9" ht="14.25">
      <c r="A45" s="122" t="s">
        <v>160</v>
      </c>
      <c r="B45" s="72" t="s">
        <v>211</v>
      </c>
      <c r="C45" s="72"/>
      <c r="D45" s="72"/>
      <c r="E45" s="72"/>
      <c r="F45" s="91"/>
      <c r="G45" s="23"/>
      <c r="H45" s="23"/>
      <c r="I45" s="23"/>
    </row>
    <row r="46" spans="1:9" ht="14.25">
      <c r="A46" s="123"/>
      <c r="B46" s="23" t="s">
        <v>212</v>
      </c>
      <c r="C46" s="23"/>
      <c r="D46" s="23"/>
      <c r="E46" s="23"/>
      <c r="F46" s="92"/>
      <c r="G46" s="23"/>
      <c r="H46" s="23"/>
      <c r="I46" s="23"/>
    </row>
    <row r="47" spans="1:9" ht="14.25">
      <c r="A47" s="123" t="s">
        <v>161</v>
      </c>
      <c r="B47" s="23" t="s">
        <v>162</v>
      </c>
      <c r="C47" s="23"/>
      <c r="D47" s="23"/>
      <c r="E47" s="23"/>
      <c r="F47" s="92"/>
      <c r="G47" s="23"/>
      <c r="H47" s="23"/>
      <c r="I47" s="23"/>
    </row>
    <row r="48" spans="1:9" ht="15">
      <c r="A48" s="73"/>
      <c r="B48" s="110" t="s">
        <v>163</v>
      </c>
      <c r="C48" s="193">
        <v>3.75</v>
      </c>
      <c r="D48" s="24"/>
      <c r="E48" s="2"/>
      <c r="F48" s="93"/>
      <c r="G48" s="2"/>
      <c r="H48" s="2"/>
      <c r="I48" s="2"/>
    </row>
    <row r="49" spans="1:9" ht="15">
      <c r="A49" s="73"/>
      <c r="B49" s="111" t="s">
        <v>164</v>
      </c>
      <c r="C49" s="194">
        <v>3.84</v>
      </c>
      <c r="D49" s="24"/>
      <c r="E49" s="2"/>
      <c r="F49" s="93"/>
      <c r="G49" s="2"/>
      <c r="H49" s="2"/>
      <c r="I49" s="2"/>
    </row>
    <row r="50" spans="1:9" ht="15">
      <c r="A50" s="73"/>
      <c r="B50" s="111" t="s">
        <v>165</v>
      </c>
      <c r="C50" s="194">
        <v>3.53</v>
      </c>
      <c r="D50" s="24"/>
      <c r="E50" s="2"/>
      <c r="F50" s="93"/>
      <c r="G50" s="2"/>
      <c r="H50" s="2"/>
      <c r="I50" s="2"/>
    </row>
    <row r="51" spans="1:9" ht="15">
      <c r="A51" s="73"/>
      <c r="B51" s="111" t="s">
        <v>217</v>
      </c>
      <c r="C51" s="194">
        <v>3.73</v>
      </c>
      <c r="D51" s="24"/>
      <c r="E51" s="2"/>
      <c r="F51" s="93"/>
      <c r="G51" s="2"/>
      <c r="H51" s="2"/>
      <c r="I51" s="2"/>
    </row>
    <row r="52" spans="1:9" ht="15">
      <c r="A52" s="73"/>
      <c r="B52" s="111" t="s">
        <v>166</v>
      </c>
      <c r="C52" s="194">
        <v>3.77</v>
      </c>
      <c r="D52" s="24"/>
      <c r="E52" s="2"/>
      <c r="F52" s="93"/>
      <c r="G52" s="2"/>
      <c r="H52" s="2"/>
      <c r="I52" s="2"/>
    </row>
    <row r="53" spans="1:9" ht="15">
      <c r="A53" s="73"/>
      <c r="B53" s="111" t="s">
        <v>167</v>
      </c>
      <c r="C53" s="194">
        <v>3.4</v>
      </c>
      <c r="D53" s="24"/>
      <c r="E53" s="2"/>
      <c r="F53" s="93"/>
      <c r="G53" s="2"/>
      <c r="H53" s="2"/>
      <c r="I53" s="2"/>
    </row>
    <row r="54" spans="1:9" ht="15">
      <c r="A54" s="73"/>
      <c r="B54" s="4" t="s">
        <v>168</v>
      </c>
      <c r="C54" s="195">
        <v>3.33</v>
      </c>
      <c r="D54" s="24"/>
      <c r="E54" s="2"/>
      <c r="F54" s="93"/>
      <c r="G54" s="2"/>
      <c r="H54" s="2"/>
      <c r="I54" s="2"/>
    </row>
    <row r="55" spans="1:9" ht="15">
      <c r="A55" s="73"/>
      <c r="B55" s="111" t="s">
        <v>169</v>
      </c>
      <c r="C55" s="194">
        <v>3.75</v>
      </c>
      <c r="D55" s="24"/>
      <c r="E55" s="2"/>
      <c r="F55" s="93"/>
      <c r="G55" s="2"/>
      <c r="H55" s="2"/>
      <c r="I55" s="2"/>
    </row>
    <row r="56" spans="1:9" ht="15">
      <c r="A56" s="73"/>
      <c r="B56" s="111" t="s">
        <v>170</v>
      </c>
      <c r="C56" s="194">
        <v>4.01</v>
      </c>
      <c r="D56" s="24"/>
      <c r="E56" s="2"/>
      <c r="F56" s="93"/>
      <c r="G56" s="2"/>
      <c r="H56" s="2"/>
      <c r="I56" s="2"/>
    </row>
    <row r="57" spans="1:9" ht="14.25">
      <c r="A57" s="73" t="s">
        <v>171</v>
      </c>
      <c r="B57" s="23" t="s">
        <v>172</v>
      </c>
      <c r="C57" s="23"/>
      <c r="D57" s="23"/>
      <c r="E57" s="23"/>
      <c r="F57" s="92"/>
      <c r="G57" s="23"/>
      <c r="H57" s="23"/>
      <c r="I57" s="25"/>
    </row>
    <row r="58" spans="1:9" ht="14.25">
      <c r="A58" s="73"/>
      <c r="B58" s="115" t="s">
        <v>302</v>
      </c>
      <c r="C58" s="113"/>
      <c r="D58" s="113"/>
      <c r="E58" s="114"/>
      <c r="F58" s="116" t="s">
        <v>173</v>
      </c>
      <c r="G58" s="74"/>
      <c r="H58" s="74"/>
      <c r="I58" s="26"/>
    </row>
    <row r="59" spans="1:9" ht="15">
      <c r="A59" s="73"/>
      <c r="B59" s="115" t="s">
        <v>303</v>
      </c>
      <c r="C59" s="113"/>
      <c r="D59" s="113"/>
      <c r="E59" s="112"/>
      <c r="F59" s="196">
        <v>0.98</v>
      </c>
      <c r="G59" s="24"/>
      <c r="H59" s="24"/>
      <c r="I59" s="27"/>
    </row>
    <row r="60" spans="1:9" ht="15">
      <c r="A60" s="73"/>
      <c r="B60" s="115" t="s">
        <v>175</v>
      </c>
      <c r="C60" s="113"/>
      <c r="D60" s="113"/>
      <c r="E60" s="112"/>
      <c r="F60" s="196">
        <v>1.02</v>
      </c>
      <c r="G60" s="24"/>
      <c r="H60" s="24"/>
      <c r="I60" s="27"/>
    </row>
    <row r="61" spans="1:9" ht="15">
      <c r="A61" s="73"/>
      <c r="B61" s="115" t="s">
        <v>174</v>
      </c>
      <c r="C61" s="113"/>
      <c r="D61" s="113"/>
      <c r="E61" s="112"/>
      <c r="F61" s="196">
        <v>0.96</v>
      </c>
      <c r="G61" s="24"/>
      <c r="H61" s="24"/>
      <c r="I61" s="27"/>
    </row>
    <row r="62" spans="1:9" ht="15">
      <c r="A62" s="73"/>
      <c r="B62" s="115" t="s">
        <v>176</v>
      </c>
      <c r="C62" s="113"/>
      <c r="D62" s="113"/>
      <c r="E62" s="112"/>
      <c r="F62" s="196">
        <v>1.04</v>
      </c>
      <c r="G62" s="24"/>
      <c r="H62" s="24"/>
      <c r="I62" s="27"/>
    </row>
    <row r="63" spans="1:9" ht="15">
      <c r="A63" s="73"/>
      <c r="B63" s="115" t="s">
        <v>304</v>
      </c>
      <c r="C63" s="113"/>
      <c r="D63" s="113"/>
      <c r="E63" s="112"/>
      <c r="F63" s="196">
        <v>0.94</v>
      </c>
      <c r="G63" s="24"/>
      <c r="H63" s="24"/>
      <c r="I63" s="27"/>
    </row>
    <row r="64" spans="1:9" ht="15">
      <c r="A64" s="75"/>
      <c r="B64" s="76" t="s">
        <v>176</v>
      </c>
      <c r="C64" s="77"/>
      <c r="D64" s="77"/>
      <c r="E64" s="78"/>
      <c r="F64" s="197">
        <v>1.06</v>
      </c>
      <c r="G64" s="24"/>
      <c r="H64" s="24"/>
      <c r="I64" s="27"/>
    </row>
  </sheetData>
  <phoneticPr fontId="22" type="noConversion"/>
  <printOptions horizontalCentered="1"/>
  <pageMargins left="0.59055118110236227" right="0.59055118110236227" top="0.98425196850393704" bottom="0.59055118110236227" header="0.51181102362204722" footer="0.31496062992125984"/>
  <pageSetup paperSize="9" scale="91" fitToHeight="2" orientation="landscape" r:id="rId1"/>
  <headerFooter alignWithMargins="0">
    <oddHeader>&amp;LKrajský úřad Plzeňského kraje&amp;R21. 2. 2013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5" width="14.140625" customWidth="1"/>
    <col min="6" max="6" width="13" customWidth="1"/>
    <col min="7" max="7" width="10.5703125" customWidth="1"/>
    <col min="8" max="8" width="8.28515625" bestFit="1" customWidth="1"/>
    <col min="9" max="9" width="16.140625" customWidth="1"/>
  </cols>
  <sheetData>
    <row r="1" spans="1:9">
      <c r="H1" t="s">
        <v>23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.75">
      <c r="A4" s="33" t="s">
        <v>24</v>
      </c>
      <c r="B4" s="34"/>
      <c r="C4" s="34"/>
      <c r="D4" s="34"/>
      <c r="E4" s="34"/>
      <c r="F4" s="34"/>
      <c r="G4" s="34"/>
      <c r="I4" s="33"/>
    </row>
    <row r="5" spans="1:9" ht="3.75" customHeight="1">
      <c r="A5" s="35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G6" s="38"/>
      <c r="I6" s="30"/>
    </row>
    <row r="7" spans="1:9" ht="15.75">
      <c r="A7" s="39" t="s">
        <v>25</v>
      </c>
      <c r="B7" s="36"/>
      <c r="C7" s="61">
        <v>9</v>
      </c>
      <c r="D7" s="62"/>
      <c r="E7" s="64">
        <v>35</v>
      </c>
      <c r="G7" s="40"/>
      <c r="I7" s="30"/>
    </row>
    <row r="8" spans="1:9" ht="15">
      <c r="A8" s="41" t="s">
        <v>26</v>
      </c>
      <c r="B8" s="42"/>
      <c r="C8" s="61" t="s">
        <v>622</v>
      </c>
      <c r="D8" s="62"/>
      <c r="E8" s="64" t="s">
        <v>623</v>
      </c>
      <c r="G8" s="40"/>
      <c r="I8" s="30"/>
    </row>
    <row r="9" spans="1:9" ht="15">
      <c r="A9" s="41" t="s">
        <v>27</v>
      </c>
      <c r="B9" s="42"/>
      <c r="C9" s="61" t="s">
        <v>624</v>
      </c>
      <c r="D9" s="62"/>
      <c r="E9" s="64" t="s">
        <v>623</v>
      </c>
      <c r="G9" s="40"/>
      <c r="I9" s="30"/>
    </row>
    <row r="10" spans="1:9" ht="15">
      <c r="A10" s="41" t="s">
        <v>28</v>
      </c>
      <c r="B10" s="42"/>
      <c r="C10" s="61" t="s">
        <v>70</v>
      </c>
      <c r="D10" s="62"/>
      <c r="E10" s="64" t="s">
        <v>623</v>
      </c>
      <c r="G10" s="40"/>
      <c r="I10" s="30"/>
    </row>
    <row r="11" spans="1:9" ht="15">
      <c r="A11" s="41" t="s">
        <v>29</v>
      </c>
      <c r="B11" s="42"/>
      <c r="C11" s="61" t="s">
        <v>71</v>
      </c>
      <c r="D11" s="62"/>
      <c r="E11" s="64" t="s">
        <v>623</v>
      </c>
      <c r="G11" s="40"/>
      <c r="I11" s="30"/>
    </row>
    <row r="12" spans="1:9" ht="15">
      <c r="A12" s="43" t="s">
        <v>30</v>
      </c>
      <c r="B12" s="44"/>
      <c r="C12" s="61" t="s">
        <v>71</v>
      </c>
      <c r="D12" s="62"/>
      <c r="E12" s="254">
        <v>41.1</v>
      </c>
      <c r="G12" s="45"/>
      <c r="I12" s="30"/>
    </row>
    <row r="13" spans="1:9" ht="6" customHeight="1" thickBot="1">
      <c r="A13" s="504"/>
      <c r="B13" s="504"/>
      <c r="C13" s="46"/>
      <c r="D13" s="47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49" t="s">
        <v>198</v>
      </c>
      <c r="E14" s="50"/>
      <c r="F14" s="51" t="s">
        <v>199</v>
      </c>
      <c r="G14" s="505" t="s">
        <v>200</v>
      </c>
      <c r="H14" s="506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6" t="s">
        <v>202</v>
      </c>
      <c r="F15" s="55" t="s">
        <v>199</v>
      </c>
      <c r="G15" s="151" t="s">
        <v>627</v>
      </c>
      <c r="H15" s="56" t="s">
        <v>204</v>
      </c>
    </row>
    <row r="16" spans="1:9">
      <c r="A16" s="126" t="s">
        <v>32</v>
      </c>
      <c r="B16" s="69">
        <v>9</v>
      </c>
      <c r="C16" s="65">
        <v>35</v>
      </c>
      <c r="D16" s="153">
        <v>23250</v>
      </c>
      <c r="E16" s="154">
        <v>11800</v>
      </c>
      <c r="F16" s="153">
        <f>ROUND(12*1.3589*(1/B16*D16+1/C16*E16)+H16,0)</f>
        <v>47890</v>
      </c>
      <c r="G16" s="475">
        <f t="shared" ref="G16:G79" si="0">ROUND(12*(1/B16*D16+1/C16*E16),0)</f>
        <v>35046</v>
      </c>
      <c r="H16" s="154">
        <v>266</v>
      </c>
    </row>
    <row r="17" spans="1:8">
      <c r="A17" s="96">
        <v>13</v>
      </c>
      <c r="B17" s="59">
        <f t="shared" ref="B17:B22" si="1">ROUND(2.4962*POWER(A17,0.5),2)</f>
        <v>9</v>
      </c>
      <c r="C17" s="58">
        <f>ROUND(-0.0005*POWER(A17,2)+0.1103*A17+35,2)</f>
        <v>36.35</v>
      </c>
      <c r="D17" s="146">
        <v>23250</v>
      </c>
      <c r="E17" s="145">
        <v>11800</v>
      </c>
      <c r="F17" s="146">
        <f>ROUND(12*1.3589*(1/B17*D17+1/C17*E17)+H17,0)</f>
        <v>47685</v>
      </c>
      <c r="G17" s="475">
        <f t="shared" si="0"/>
        <v>34895</v>
      </c>
      <c r="H17" s="145">
        <v>266</v>
      </c>
    </row>
    <row r="18" spans="1:8">
      <c r="A18" s="96">
        <v>14</v>
      </c>
      <c r="B18" s="59">
        <f t="shared" si="1"/>
        <v>9.34</v>
      </c>
      <c r="C18" s="58">
        <f t="shared" ref="C18:C81" si="2">ROUND(-0.0005*POWER(A18,2)+0.1103*A18+35,2)</f>
        <v>36.450000000000003</v>
      </c>
      <c r="D18" s="146">
        <v>23250</v>
      </c>
      <c r="E18" s="145">
        <v>11800</v>
      </c>
      <c r="F18" s="146">
        <f t="shared" ref="F18:F81" si="3">ROUND(12*1.3589*(1/B18*D18+1/C18*E18)+H18,0)</f>
        <v>46137</v>
      </c>
      <c r="G18" s="475">
        <f t="shared" si="0"/>
        <v>33756</v>
      </c>
      <c r="H18" s="145">
        <v>266</v>
      </c>
    </row>
    <row r="19" spans="1:8">
      <c r="A19" s="96">
        <v>15</v>
      </c>
      <c r="B19" s="59">
        <f t="shared" si="1"/>
        <v>9.67</v>
      </c>
      <c r="C19" s="58">
        <f t="shared" si="2"/>
        <v>36.54</v>
      </c>
      <c r="D19" s="146">
        <v>23250</v>
      </c>
      <c r="E19" s="145">
        <v>11800</v>
      </c>
      <c r="F19" s="146">
        <f t="shared" si="3"/>
        <v>44739</v>
      </c>
      <c r="G19" s="475">
        <f t="shared" si="0"/>
        <v>32727</v>
      </c>
      <c r="H19" s="145">
        <v>266</v>
      </c>
    </row>
    <row r="20" spans="1:8">
      <c r="A20" s="96">
        <v>16</v>
      </c>
      <c r="B20" s="59">
        <f t="shared" si="1"/>
        <v>9.98</v>
      </c>
      <c r="C20" s="58">
        <f t="shared" si="2"/>
        <v>36.64</v>
      </c>
      <c r="D20" s="146">
        <v>23250</v>
      </c>
      <c r="E20" s="145">
        <v>11800</v>
      </c>
      <c r="F20" s="146">
        <f t="shared" si="3"/>
        <v>43507</v>
      </c>
      <c r="G20" s="475">
        <f t="shared" si="0"/>
        <v>31821</v>
      </c>
      <c r="H20" s="145">
        <v>266</v>
      </c>
    </row>
    <row r="21" spans="1:8">
      <c r="A21" s="96">
        <v>17</v>
      </c>
      <c r="B21" s="59">
        <f t="shared" si="1"/>
        <v>10.29</v>
      </c>
      <c r="C21" s="58">
        <f t="shared" si="2"/>
        <v>36.729999999999997</v>
      </c>
      <c r="D21" s="146">
        <v>23250</v>
      </c>
      <c r="E21" s="145">
        <v>11800</v>
      </c>
      <c r="F21" s="146">
        <f t="shared" si="3"/>
        <v>42350</v>
      </c>
      <c r="G21" s="475">
        <f t="shared" si="0"/>
        <v>30969</v>
      </c>
      <c r="H21" s="145">
        <v>266</v>
      </c>
    </row>
    <row r="22" spans="1:8">
      <c r="A22" s="96">
        <v>18</v>
      </c>
      <c r="B22" s="59">
        <f t="shared" si="1"/>
        <v>10.59</v>
      </c>
      <c r="C22" s="58">
        <f t="shared" si="2"/>
        <v>36.82</v>
      </c>
      <c r="D22" s="146">
        <v>23250</v>
      </c>
      <c r="E22" s="145">
        <v>11800</v>
      </c>
      <c r="F22" s="146">
        <f t="shared" si="3"/>
        <v>41293</v>
      </c>
      <c r="G22" s="475">
        <f t="shared" si="0"/>
        <v>30191</v>
      </c>
      <c r="H22" s="145">
        <v>266</v>
      </c>
    </row>
    <row r="23" spans="1:8">
      <c r="A23" s="96">
        <v>19</v>
      </c>
      <c r="B23" s="59">
        <f t="shared" ref="B23:B28" si="4">ROUND(3.89*POWER(A23,0.355),2)</f>
        <v>11.06</v>
      </c>
      <c r="C23" s="58">
        <f t="shared" si="2"/>
        <v>36.92</v>
      </c>
      <c r="D23" s="146">
        <v>23250</v>
      </c>
      <c r="E23" s="145">
        <v>11800</v>
      </c>
      <c r="F23" s="146">
        <f t="shared" si="3"/>
        <v>39757</v>
      </c>
      <c r="G23" s="475">
        <f t="shared" si="0"/>
        <v>29061</v>
      </c>
      <c r="H23" s="145">
        <v>266</v>
      </c>
    </row>
    <row r="24" spans="1:8">
      <c r="A24" s="96">
        <v>20</v>
      </c>
      <c r="B24" s="59">
        <f t="shared" si="4"/>
        <v>11.27</v>
      </c>
      <c r="C24" s="58">
        <f t="shared" si="2"/>
        <v>37.01</v>
      </c>
      <c r="D24" s="146">
        <v>23250</v>
      </c>
      <c r="E24" s="145">
        <v>11800</v>
      </c>
      <c r="F24" s="146">
        <f t="shared" si="3"/>
        <v>39106</v>
      </c>
      <c r="G24" s="475">
        <f t="shared" si="0"/>
        <v>28582</v>
      </c>
      <c r="H24" s="145">
        <v>266</v>
      </c>
    </row>
    <row r="25" spans="1:8">
      <c r="A25" s="96">
        <v>21</v>
      </c>
      <c r="B25" s="59">
        <f t="shared" si="4"/>
        <v>11.46</v>
      </c>
      <c r="C25" s="58">
        <f t="shared" si="2"/>
        <v>37.1</v>
      </c>
      <c r="D25" s="146">
        <v>23250</v>
      </c>
      <c r="E25" s="145">
        <v>11800</v>
      </c>
      <c r="F25" s="146">
        <f t="shared" si="3"/>
        <v>38536</v>
      </c>
      <c r="G25" s="475">
        <f t="shared" si="0"/>
        <v>28162</v>
      </c>
      <c r="H25" s="145">
        <v>266</v>
      </c>
    </row>
    <row r="26" spans="1:8">
      <c r="A26" s="96">
        <v>22</v>
      </c>
      <c r="B26" s="59">
        <f t="shared" si="4"/>
        <v>11.65</v>
      </c>
      <c r="C26" s="58">
        <f t="shared" si="2"/>
        <v>37.18</v>
      </c>
      <c r="D26" s="146">
        <v>23250</v>
      </c>
      <c r="E26" s="145">
        <v>11800</v>
      </c>
      <c r="F26" s="146">
        <f t="shared" si="3"/>
        <v>37985</v>
      </c>
      <c r="G26" s="475">
        <f t="shared" si="0"/>
        <v>27757</v>
      </c>
      <c r="H26" s="145">
        <v>266</v>
      </c>
    </row>
    <row r="27" spans="1:8">
      <c r="A27" s="96">
        <v>23</v>
      </c>
      <c r="B27" s="59">
        <f t="shared" si="4"/>
        <v>11.84</v>
      </c>
      <c r="C27" s="58">
        <f t="shared" si="2"/>
        <v>37.270000000000003</v>
      </c>
      <c r="D27" s="146">
        <v>23250</v>
      </c>
      <c r="E27" s="145">
        <v>11800</v>
      </c>
      <c r="F27" s="146">
        <f t="shared" si="3"/>
        <v>37450</v>
      </c>
      <c r="G27" s="475">
        <f t="shared" si="0"/>
        <v>27363</v>
      </c>
      <c r="H27" s="145">
        <v>266</v>
      </c>
    </row>
    <row r="28" spans="1:8">
      <c r="A28" s="96">
        <v>24</v>
      </c>
      <c r="B28" s="59">
        <f t="shared" si="4"/>
        <v>12.02</v>
      </c>
      <c r="C28" s="58">
        <f t="shared" si="2"/>
        <v>37.36</v>
      </c>
      <c r="D28" s="146">
        <v>23250</v>
      </c>
      <c r="E28" s="145">
        <v>11800</v>
      </c>
      <c r="F28" s="146">
        <f t="shared" si="3"/>
        <v>36958</v>
      </c>
      <c r="G28" s="475">
        <f t="shared" si="0"/>
        <v>27001</v>
      </c>
      <c r="H28" s="145">
        <v>266</v>
      </c>
    </row>
    <row r="29" spans="1:8">
      <c r="A29" s="96">
        <v>25</v>
      </c>
      <c r="B29" s="59">
        <f t="shared" ref="B29:B60" si="5">ROUND(LN(A29)+8.803,2)</f>
        <v>12.02</v>
      </c>
      <c r="C29" s="58">
        <f t="shared" si="2"/>
        <v>37.450000000000003</v>
      </c>
      <c r="D29" s="146">
        <v>23250</v>
      </c>
      <c r="E29" s="145">
        <v>11800</v>
      </c>
      <c r="F29" s="146">
        <f t="shared" si="3"/>
        <v>36946</v>
      </c>
      <c r="G29" s="475">
        <f t="shared" si="0"/>
        <v>26992</v>
      </c>
      <c r="H29" s="145">
        <v>266</v>
      </c>
    </row>
    <row r="30" spans="1:8">
      <c r="A30" s="96">
        <v>26</v>
      </c>
      <c r="B30" s="59">
        <f t="shared" si="5"/>
        <v>12.06</v>
      </c>
      <c r="C30" s="58">
        <f t="shared" si="2"/>
        <v>37.53</v>
      </c>
      <c r="D30" s="146">
        <v>23250</v>
      </c>
      <c r="E30" s="145">
        <v>11800</v>
      </c>
      <c r="F30" s="146">
        <f t="shared" si="3"/>
        <v>36830</v>
      </c>
      <c r="G30" s="475">
        <f t="shared" si="0"/>
        <v>26907</v>
      </c>
      <c r="H30" s="145">
        <v>266</v>
      </c>
    </row>
    <row r="31" spans="1:8">
      <c r="A31" s="96">
        <v>27</v>
      </c>
      <c r="B31" s="59">
        <f t="shared" si="5"/>
        <v>12.1</v>
      </c>
      <c r="C31" s="58">
        <f t="shared" si="2"/>
        <v>37.61</v>
      </c>
      <c r="D31" s="146">
        <v>23250</v>
      </c>
      <c r="E31" s="145">
        <v>11800</v>
      </c>
      <c r="F31" s="146">
        <f t="shared" si="3"/>
        <v>36716</v>
      </c>
      <c r="G31" s="475">
        <f t="shared" si="0"/>
        <v>26823</v>
      </c>
      <c r="H31" s="145">
        <v>266</v>
      </c>
    </row>
    <row r="32" spans="1:8">
      <c r="A32" s="96">
        <v>28</v>
      </c>
      <c r="B32" s="59">
        <f t="shared" si="5"/>
        <v>12.14</v>
      </c>
      <c r="C32" s="58">
        <f t="shared" si="2"/>
        <v>37.700000000000003</v>
      </c>
      <c r="D32" s="146">
        <v>23250</v>
      </c>
      <c r="E32" s="145">
        <v>11800</v>
      </c>
      <c r="F32" s="146">
        <f t="shared" si="3"/>
        <v>36600</v>
      </c>
      <c r="G32" s="475">
        <f t="shared" si="0"/>
        <v>26738</v>
      </c>
      <c r="H32" s="145">
        <v>266</v>
      </c>
    </row>
    <row r="33" spans="1:8">
      <c r="A33" s="96">
        <v>29</v>
      </c>
      <c r="B33" s="59">
        <f t="shared" si="5"/>
        <v>12.17</v>
      </c>
      <c r="C33" s="58">
        <f t="shared" si="2"/>
        <v>37.78</v>
      </c>
      <c r="D33" s="146">
        <v>23250</v>
      </c>
      <c r="E33" s="145">
        <v>11800</v>
      </c>
      <c r="F33" s="146">
        <f t="shared" si="3"/>
        <v>36512</v>
      </c>
      <c r="G33" s="475">
        <f t="shared" si="0"/>
        <v>26673</v>
      </c>
      <c r="H33" s="145">
        <v>266</v>
      </c>
    </row>
    <row r="34" spans="1:8">
      <c r="A34" s="96">
        <v>30</v>
      </c>
      <c r="B34" s="59">
        <f t="shared" si="5"/>
        <v>12.2</v>
      </c>
      <c r="C34" s="58">
        <f t="shared" si="2"/>
        <v>37.86</v>
      </c>
      <c r="D34" s="146">
        <v>23250</v>
      </c>
      <c r="E34" s="145">
        <v>11800</v>
      </c>
      <c r="F34" s="146">
        <f t="shared" si="3"/>
        <v>36425</v>
      </c>
      <c r="G34" s="475">
        <f t="shared" si="0"/>
        <v>26609</v>
      </c>
      <c r="H34" s="145">
        <v>266</v>
      </c>
    </row>
    <row r="35" spans="1:8">
      <c r="A35" s="96">
        <v>31</v>
      </c>
      <c r="B35" s="59">
        <f t="shared" si="5"/>
        <v>12.24</v>
      </c>
      <c r="C35" s="58">
        <f t="shared" si="2"/>
        <v>37.94</v>
      </c>
      <c r="D35" s="146">
        <v>23250</v>
      </c>
      <c r="E35" s="145">
        <v>11800</v>
      </c>
      <c r="F35" s="146">
        <f t="shared" si="3"/>
        <v>36313</v>
      </c>
      <c r="G35" s="475">
        <f t="shared" si="0"/>
        <v>26526</v>
      </c>
      <c r="H35" s="145">
        <v>266</v>
      </c>
    </row>
    <row r="36" spans="1:8">
      <c r="A36" s="96">
        <v>32</v>
      </c>
      <c r="B36" s="59">
        <f t="shared" si="5"/>
        <v>12.27</v>
      </c>
      <c r="C36" s="58">
        <f t="shared" si="2"/>
        <v>38.020000000000003</v>
      </c>
      <c r="D36" s="146">
        <v>23250</v>
      </c>
      <c r="E36" s="145">
        <v>11800</v>
      </c>
      <c r="F36" s="146">
        <f t="shared" si="3"/>
        <v>36226</v>
      </c>
      <c r="G36" s="475">
        <f t="shared" si="0"/>
        <v>26463</v>
      </c>
      <c r="H36" s="145">
        <v>266</v>
      </c>
    </row>
    <row r="37" spans="1:8">
      <c r="A37" s="96">
        <v>33</v>
      </c>
      <c r="B37" s="59">
        <f t="shared" si="5"/>
        <v>12.3</v>
      </c>
      <c r="C37" s="58">
        <f t="shared" si="2"/>
        <v>38.1</v>
      </c>
      <c r="D37" s="146">
        <v>23250</v>
      </c>
      <c r="E37" s="145">
        <v>11800</v>
      </c>
      <c r="F37" s="146">
        <f t="shared" si="3"/>
        <v>36140</v>
      </c>
      <c r="G37" s="475">
        <f t="shared" si="0"/>
        <v>26399</v>
      </c>
      <c r="H37" s="145">
        <v>266</v>
      </c>
    </row>
    <row r="38" spans="1:8">
      <c r="A38" s="96">
        <v>34</v>
      </c>
      <c r="B38" s="59">
        <f t="shared" si="5"/>
        <v>12.33</v>
      </c>
      <c r="C38" s="58">
        <f t="shared" si="2"/>
        <v>38.17</v>
      </c>
      <c r="D38" s="146">
        <v>23250</v>
      </c>
      <c r="E38" s="145">
        <v>11800</v>
      </c>
      <c r="F38" s="146">
        <f t="shared" si="3"/>
        <v>36056</v>
      </c>
      <c r="G38" s="475">
        <f t="shared" si="0"/>
        <v>26337</v>
      </c>
      <c r="H38" s="145">
        <v>266</v>
      </c>
    </row>
    <row r="39" spans="1:8">
      <c r="A39" s="96">
        <v>35</v>
      </c>
      <c r="B39" s="59">
        <f t="shared" si="5"/>
        <v>12.36</v>
      </c>
      <c r="C39" s="58">
        <f t="shared" si="2"/>
        <v>38.25</v>
      </c>
      <c r="D39" s="146">
        <v>23250</v>
      </c>
      <c r="E39" s="145">
        <v>11800</v>
      </c>
      <c r="F39" s="146">
        <f t="shared" si="3"/>
        <v>35971</v>
      </c>
      <c r="G39" s="475">
        <f t="shared" si="0"/>
        <v>26275</v>
      </c>
      <c r="H39" s="145">
        <v>266</v>
      </c>
    </row>
    <row r="40" spans="1:8">
      <c r="A40" s="96">
        <v>36</v>
      </c>
      <c r="B40" s="59">
        <f t="shared" si="5"/>
        <v>12.39</v>
      </c>
      <c r="C40" s="58">
        <f t="shared" si="2"/>
        <v>38.32</v>
      </c>
      <c r="D40" s="146">
        <v>23250</v>
      </c>
      <c r="E40" s="145">
        <v>11800</v>
      </c>
      <c r="F40" s="146">
        <f t="shared" si="3"/>
        <v>35887</v>
      </c>
      <c r="G40" s="475">
        <f t="shared" si="0"/>
        <v>26213</v>
      </c>
      <c r="H40" s="145">
        <v>266</v>
      </c>
    </row>
    <row r="41" spans="1:8">
      <c r="A41" s="96">
        <v>37</v>
      </c>
      <c r="B41" s="59">
        <f t="shared" si="5"/>
        <v>12.41</v>
      </c>
      <c r="C41" s="58">
        <f t="shared" si="2"/>
        <v>38.4</v>
      </c>
      <c r="D41" s="146">
        <v>23250</v>
      </c>
      <c r="E41" s="145">
        <v>11800</v>
      </c>
      <c r="F41" s="146">
        <f t="shared" si="3"/>
        <v>35828</v>
      </c>
      <c r="G41" s="475">
        <f t="shared" si="0"/>
        <v>26169</v>
      </c>
      <c r="H41" s="145">
        <v>266</v>
      </c>
    </row>
    <row r="42" spans="1:8">
      <c r="A42" s="96">
        <v>38</v>
      </c>
      <c r="B42" s="59">
        <f t="shared" si="5"/>
        <v>12.44</v>
      </c>
      <c r="C42" s="58">
        <f t="shared" si="2"/>
        <v>38.47</v>
      </c>
      <c r="D42" s="146">
        <v>23250</v>
      </c>
      <c r="E42" s="145">
        <v>11800</v>
      </c>
      <c r="F42" s="146">
        <f t="shared" si="3"/>
        <v>35745</v>
      </c>
      <c r="G42" s="475">
        <f t="shared" si="0"/>
        <v>26108</v>
      </c>
      <c r="H42" s="145">
        <v>266</v>
      </c>
    </row>
    <row r="43" spans="1:8">
      <c r="A43" s="96">
        <v>39</v>
      </c>
      <c r="B43" s="59">
        <f t="shared" si="5"/>
        <v>12.47</v>
      </c>
      <c r="C43" s="58">
        <f t="shared" si="2"/>
        <v>38.54</v>
      </c>
      <c r="D43" s="146">
        <v>23250</v>
      </c>
      <c r="E43" s="145">
        <v>11800</v>
      </c>
      <c r="F43" s="146">
        <f t="shared" si="3"/>
        <v>35662</v>
      </c>
      <c r="G43" s="475">
        <f t="shared" si="0"/>
        <v>26048</v>
      </c>
      <c r="H43" s="145">
        <v>266</v>
      </c>
    </row>
    <row r="44" spans="1:8">
      <c r="A44" s="96">
        <v>40</v>
      </c>
      <c r="B44" s="59">
        <f t="shared" si="5"/>
        <v>12.49</v>
      </c>
      <c r="C44" s="58">
        <f t="shared" si="2"/>
        <v>38.61</v>
      </c>
      <c r="D44" s="146">
        <v>23250</v>
      </c>
      <c r="E44" s="145">
        <v>11800</v>
      </c>
      <c r="F44" s="146">
        <f t="shared" si="3"/>
        <v>35605</v>
      </c>
      <c r="G44" s="475">
        <f t="shared" si="0"/>
        <v>26005</v>
      </c>
      <c r="H44" s="145">
        <v>266</v>
      </c>
    </row>
    <row r="45" spans="1:8">
      <c r="A45" s="96">
        <v>41</v>
      </c>
      <c r="B45" s="59">
        <f t="shared" si="5"/>
        <v>12.52</v>
      </c>
      <c r="C45" s="58">
        <f t="shared" si="2"/>
        <v>38.68</v>
      </c>
      <c r="D45" s="146">
        <v>23250</v>
      </c>
      <c r="E45" s="145">
        <v>11800</v>
      </c>
      <c r="F45" s="146">
        <f t="shared" si="3"/>
        <v>35523</v>
      </c>
      <c r="G45" s="475">
        <f t="shared" si="0"/>
        <v>25945</v>
      </c>
      <c r="H45" s="145">
        <v>266</v>
      </c>
    </row>
    <row r="46" spans="1:8">
      <c r="A46" s="96">
        <v>42</v>
      </c>
      <c r="B46" s="59">
        <f t="shared" si="5"/>
        <v>12.54</v>
      </c>
      <c r="C46" s="58">
        <f t="shared" si="2"/>
        <v>38.75</v>
      </c>
      <c r="D46" s="146">
        <v>23250</v>
      </c>
      <c r="E46" s="145">
        <v>11800</v>
      </c>
      <c r="F46" s="146">
        <f t="shared" si="3"/>
        <v>35466</v>
      </c>
      <c r="G46" s="475">
        <f t="shared" si="0"/>
        <v>25903</v>
      </c>
      <c r="H46" s="145">
        <v>266</v>
      </c>
    </row>
    <row r="47" spans="1:8">
      <c r="A47" s="96">
        <v>43</v>
      </c>
      <c r="B47" s="59">
        <f t="shared" si="5"/>
        <v>12.56</v>
      </c>
      <c r="C47" s="58">
        <f t="shared" si="2"/>
        <v>38.82</v>
      </c>
      <c r="D47" s="146">
        <v>23250</v>
      </c>
      <c r="E47" s="145">
        <v>11800</v>
      </c>
      <c r="F47" s="146">
        <f t="shared" si="3"/>
        <v>35408</v>
      </c>
      <c r="G47" s="475">
        <f t="shared" si="0"/>
        <v>25861</v>
      </c>
      <c r="H47" s="145">
        <v>266</v>
      </c>
    </row>
    <row r="48" spans="1:8">
      <c r="A48" s="96">
        <v>44</v>
      </c>
      <c r="B48" s="59">
        <f t="shared" si="5"/>
        <v>12.59</v>
      </c>
      <c r="C48" s="58">
        <f t="shared" si="2"/>
        <v>38.89</v>
      </c>
      <c r="D48" s="146">
        <v>23250</v>
      </c>
      <c r="E48" s="145">
        <v>11800</v>
      </c>
      <c r="F48" s="146">
        <f t="shared" si="3"/>
        <v>35328</v>
      </c>
      <c r="G48" s="475">
        <f t="shared" si="0"/>
        <v>25801</v>
      </c>
      <c r="H48" s="145">
        <v>266</v>
      </c>
    </row>
    <row r="49" spans="1:8">
      <c r="A49" s="96">
        <v>45</v>
      </c>
      <c r="B49" s="59">
        <f t="shared" si="5"/>
        <v>12.61</v>
      </c>
      <c r="C49" s="58">
        <f t="shared" si="2"/>
        <v>38.950000000000003</v>
      </c>
      <c r="D49" s="146">
        <v>23250</v>
      </c>
      <c r="E49" s="145">
        <v>11800</v>
      </c>
      <c r="F49" s="146">
        <f t="shared" si="3"/>
        <v>35272</v>
      </c>
      <c r="G49" s="475">
        <f t="shared" si="0"/>
        <v>25761</v>
      </c>
      <c r="H49" s="145">
        <v>266</v>
      </c>
    </row>
    <row r="50" spans="1:8">
      <c r="A50" s="96">
        <v>46</v>
      </c>
      <c r="B50" s="59">
        <f t="shared" si="5"/>
        <v>12.63</v>
      </c>
      <c r="C50" s="58">
        <f t="shared" si="2"/>
        <v>39.020000000000003</v>
      </c>
      <c r="D50" s="146">
        <v>23250</v>
      </c>
      <c r="E50" s="145">
        <v>11800</v>
      </c>
      <c r="F50" s="146">
        <f t="shared" si="3"/>
        <v>35216</v>
      </c>
      <c r="G50" s="475">
        <f t="shared" si="0"/>
        <v>25719</v>
      </c>
      <c r="H50" s="145">
        <v>266</v>
      </c>
    </row>
    <row r="51" spans="1:8">
      <c r="A51" s="96">
        <v>47</v>
      </c>
      <c r="B51" s="59">
        <f t="shared" si="5"/>
        <v>12.65</v>
      </c>
      <c r="C51" s="58">
        <f t="shared" si="2"/>
        <v>39.08</v>
      </c>
      <c r="D51" s="146">
        <v>23250</v>
      </c>
      <c r="E51" s="145">
        <v>11800</v>
      </c>
      <c r="F51" s="146">
        <f t="shared" si="3"/>
        <v>35161</v>
      </c>
      <c r="G51" s="475">
        <f t="shared" si="0"/>
        <v>25679</v>
      </c>
      <c r="H51" s="145">
        <v>266</v>
      </c>
    </row>
    <row r="52" spans="1:8">
      <c r="A52" s="96">
        <v>48</v>
      </c>
      <c r="B52" s="59">
        <f t="shared" si="5"/>
        <v>12.67</v>
      </c>
      <c r="C52" s="58">
        <f t="shared" si="2"/>
        <v>39.14</v>
      </c>
      <c r="D52" s="146">
        <v>23250</v>
      </c>
      <c r="E52" s="145">
        <v>11800</v>
      </c>
      <c r="F52" s="146">
        <f t="shared" si="3"/>
        <v>35106</v>
      </c>
      <c r="G52" s="475">
        <f t="shared" si="0"/>
        <v>25638</v>
      </c>
      <c r="H52" s="145">
        <v>266</v>
      </c>
    </row>
    <row r="53" spans="1:8">
      <c r="A53" s="96">
        <v>49</v>
      </c>
      <c r="B53" s="59">
        <f t="shared" si="5"/>
        <v>12.69</v>
      </c>
      <c r="C53" s="58">
        <f t="shared" si="2"/>
        <v>39.200000000000003</v>
      </c>
      <c r="D53" s="146">
        <v>23250</v>
      </c>
      <c r="E53" s="145">
        <v>11800</v>
      </c>
      <c r="F53" s="146">
        <f t="shared" si="3"/>
        <v>35051</v>
      </c>
      <c r="G53" s="475">
        <f t="shared" si="0"/>
        <v>25598</v>
      </c>
      <c r="H53" s="145">
        <v>266</v>
      </c>
    </row>
    <row r="54" spans="1:8">
      <c r="A54" s="96">
        <v>50</v>
      </c>
      <c r="B54" s="59">
        <f t="shared" si="5"/>
        <v>12.72</v>
      </c>
      <c r="C54" s="58">
        <f t="shared" si="2"/>
        <v>39.270000000000003</v>
      </c>
      <c r="D54" s="146">
        <v>23250</v>
      </c>
      <c r="E54" s="145">
        <v>11800</v>
      </c>
      <c r="F54" s="146">
        <f t="shared" si="3"/>
        <v>34972</v>
      </c>
      <c r="G54" s="475">
        <f t="shared" si="0"/>
        <v>25540</v>
      </c>
      <c r="H54" s="145">
        <v>266</v>
      </c>
    </row>
    <row r="55" spans="1:8">
      <c r="A55" s="96">
        <v>51</v>
      </c>
      <c r="B55" s="59">
        <f t="shared" si="5"/>
        <v>12.73</v>
      </c>
      <c r="C55" s="58">
        <f t="shared" si="2"/>
        <v>39.32</v>
      </c>
      <c r="D55" s="146">
        <v>23250</v>
      </c>
      <c r="E55" s="145">
        <v>11800</v>
      </c>
      <c r="F55" s="146">
        <f t="shared" si="3"/>
        <v>34942</v>
      </c>
      <c r="G55" s="475">
        <f t="shared" si="0"/>
        <v>25518</v>
      </c>
      <c r="H55" s="145">
        <v>266</v>
      </c>
    </row>
    <row r="56" spans="1:8">
      <c r="A56" s="96">
        <v>52</v>
      </c>
      <c r="B56" s="59">
        <f t="shared" si="5"/>
        <v>12.75</v>
      </c>
      <c r="C56" s="58">
        <f t="shared" si="2"/>
        <v>39.380000000000003</v>
      </c>
      <c r="D56" s="146">
        <v>23250</v>
      </c>
      <c r="E56" s="145">
        <v>11800</v>
      </c>
      <c r="F56" s="146">
        <f t="shared" si="3"/>
        <v>34888</v>
      </c>
      <c r="G56" s="475">
        <f t="shared" si="0"/>
        <v>25478</v>
      </c>
      <c r="H56" s="145">
        <v>266</v>
      </c>
    </row>
    <row r="57" spans="1:8">
      <c r="A57" s="96">
        <v>53</v>
      </c>
      <c r="B57" s="59">
        <f t="shared" si="5"/>
        <v>12.77</v>
      </c>
      <c r="C57" s="58">
        <f t="shared" si="2"/>
        <v>39.44</v>
      </c>
      <c r="D57" s="146">
        <v>23250</v>
      </c>
      <c r="E57" s="145">
        <v>11800</v>
      </c>
      <c r="F57" s="146">
        <f t="shared" si="3"/>
        <v>34834</v>
      </c>
      <c r="G57" s="475">
        <f t="shared" si="0"/>
        <v>25438</v>
      </c>
      <c r="H57" s="145">
        <v>266</v>
      </c>
    </row>
    <row r="58" spans="1:8">
      <c r="A58" s="96">
        <v>54</v>
      </c>
      <c r="B58" s="59">
        <f t="shared" si="5"/>
        <v>12.79</v>
      </c>
      <c r="C58" s="58">
        <f t="shared" si="2"/>
        <v>39.5</v>
      </c>
      <c r="D58" s="146">
        <v>23250</v>
      </c>
      <c r="E58" s="145">
        <v>11800</v>
      </c>
      <c r="F58" s="146">
        <f t="shared" si="3"/>
        <v>34780</v>
      </c>
      <c r="G58" s="475">
        <f t="shared" si="0"/>
        <v>25399</v>
      </c>
      <c r="H58" s="145">
        <v>266</v>
      </c>
    </row>
    <row r="59" spans="1:8">
      <c r="A59" s="96">
        <v>55</v>
      </c>
      <c r="B59" s="59">
        <f t="shared" si="5"/>
        <v>12.81</v>
      </c>
      <c r="C59" s="58">
        <f t="shared" si="2"/>
        <v>39.549999999999997</v>
      </c>
      <c r="D59" s="146">
        <v>23250</v>
      </c>
      <c r="E59" s="145">
        <v>11800</v>
      </c>
      <c r="F59" s="146">
        <f t="shared" si="3"/>
        <v>34728</v>
      </c>
      <c r="G59" s="475">
        <f t="shared" si="0"/>
        <v>25360</v>
      </c>
      <c r="H59" s="145">
        <v>266</v>
      </c>
    </row>
    <row r="60" spans="1:8">
      <c r="A60" s="96">
        <v>56</v>
      </c>
      <c r="B60" s="59">
        <f t="shared" si="5"/>
        <v>12.83</v>
      </c>
      <c r="C60" s="58">
        <f t="shared" si="2"/>
        <v>39.61</v>
      </c>
      <c r="D60" s="146">
        <v>23250</v>
      </c>
      <c r="E60" s="145">
        <v>11800</v>
      </c>
      <c r="F60" s="146">
        <f t="shared" si="3"/>
        <v>34674</v>
      </c>
      <c r="G60" s="475">
        <f t="shared" si="0"/>
        <v>25321</v>
      </c>
      <c r="H60" s="145">
        <v>266</v>
      </c>
    </row>
    <row r="61" spans="1:8">
      <c r="A61" s="96">
        <v>57</v>
      </c>
      <c r="B61" s="59">
        <f t="shared" ref="B61:B92" si="6">ROUND(0.0015*A61+12.74285,2)</f>
        <v>12.83</v>
      </c>
      <c r="C61" s="58">
        <f t="shared" si="2"/>
        <v>39.659999999999997</v>
      </c>
      <c r="D61" s="146">
        <v>23250</v>
      </c>
      <c r="E61" s="145">
        <v>11800</v>
      </c>
      <c r="F61" s="146">
        <f t="shared" si="3"/>
        <v>34668</v>
      </c>
      <c r="G61" s="475">
        <f t="shared" si="0"/>
        <v>25316</v>
      </c>
      <c r="H61" s="145">
        <v>266</v>
      </c>
    </row>
    <row r="62" spans="1:8">
      <c r="A62" s="96">
        <v>58</v>
      </c>
      <c r="B62" s="59">
        <f t="shared" si="6"/>
        <v>12.83</v>
      </c>
      <c r="C62" s="58">
        <f t="shared" si="2"/>
        <v>39.72</v>
      </c>
      <c r="D62" s="146">
        <v>23250</v>
      </c>
      <c r="E62" s="145">
        <v>11800</v>
      </c>
      <c r="F62" s="146">
        <f t="shared" si="3"/>
        <v>34661</v>
      </c>
      <c r="G62" s="475">
        <f t="shared" si="0"/>
        <v>25311</v>
      </c>
      <c r="H62" s="145">
        <v>266</v>
      </c>
    </row>
    <row r="63" spans="1:8">
      <c r="A63" s="96">
        <v>59</v>
      </c>
      <c r="B63" s="59">
        <f t="shared" si="6"/>
        <v>12.83</v>
      </c>
      <c r="C63" s="58">
        <f t="shared" si="2"/>
        <v>39.770000000000003</v>
      </c>
      <c r="D63" s="146">
        <v>23250</v>
      </c>
      <c r="E63" s="145">
        <v>11800</v>
      </c>
      <c r="F63" s="146">
        <f t="shared" si="3"/>
        <v>34655</v>
      </c>
      <c r="G63" s="475">
        <f t="shared" si="0"/>
        <v>25306</v>
      </c>
      <c r="H63" s="145">
        <v>266</v>
      </c>
    </row>
    <row r="64" spans="1:8">
      <c r="A64" s="96">
        <v>60</v>
      </c>
      <c r="B64" s="59">
        <f t="shared" si="6"/>
        <v>12.83</v>
      </c>
      <c r="C64" s="58">
        <f t="shared" si="2"/>
        <v>39.82</v>
      </c>
      <c r="D64" s="146">
        <v>23250</v>
      </c>
      <c r="E64" s="145">
        <v>11800</v>
      </c>
      <c r="F64" s="146">
        <f t="shared" si="3"/>
        <v>34649</v>
      </c>
      <c r="G64" s="475">
        <f t="shared" si="0"/>
        <v>25302</v>
      </c>
      <c r="H64" s="145">
        <v>266</v>
      </c>
    </row>
    <row r="65" spans="1:8">
      <c r="A65" s="96">
        <v>61</v>
      </c>
      <c r="B65" s="59">
        <f t="shared" si="6"/>
        <v>12.83</v>
      </c>
      <c r="C65" s="58">
        <f t="shared" si="2"/>
        <v>39.869999999999997</v>
      </c>
      <c r="D65" s="146">
        <v>23250</v>
      </c>
      <c r="E65" s="145">
        <v>11800</v>
      </c>
      <c r="F65" s="146">
        <f t="shared" si="3"/>
        <v>34643</v>
      </c>
      <c r="G65" s="475">
        <f t="shared" si="0"/>
        <v>25297</v>
      </c>
      <c r="H65" s="145">
        <v>266</v>
      </c>
    </row>
    <row r="66" spans="1:8">
      <c r="A66" s="96">
        <v>62</v>
      </c>
      <c r="B66" s="59">
        <f t="shared" si="6"/>
        <v>12.84</v>
      </c>
      <c r="C66" s="58">
        <f t="shared" si="2"/>
        <v>39.92</v>
      </c>
      <c r="D66" s="146">
        <v>23250</v>
      </c>
      <c r="E66" s="145">
        <v>11800</v>
      </c>
      <c r="F66" s="146">
        <f t="shared" si="3"/>
        <v>34614</v>
      </c>
      <c r="G66" s="475">
        <f t="shared" si="0"/>
        <v>25276</v>
      </c>
      <c r="H66" s="145">
        <v>266</v>
      </c>
    </row>
    <row r="67" spans="1:8">
      <c r="A67" s="96">
        <v>63</v>
      </c>
      <c r="B67" s="59">
        <f t="shared" si="6"/>
        <v>12.84</v>
      </c>
      <c r="C67" s="58">
        <f t="shared" si="2"/>
        <v>39.96</v>
      </c>
      <c r="D67" s="146">
        <v>23250</v>
      </c>
      <c r="E67" s="145">
        <v>11800</v>
      </c>
      <c r="F67" s="146">
        <f t="shared" si="3"/>
        <v>34609</v>
      </c>
      <c r="G67" s="475">
        <f t="shared" si="0"/>
        <v>25273</v>
      </c>
      <c r="H67" s="145">
        <v>266</v>
      </c>
    </row>
    <row r="68" spans="1:8">
      <c r="A68" s="96">
        <v>64</v>
      </c>
      <c r="B68" s="59">
        <f t="shared" si="6"/>
        <v>12.84</v>
      </c>
      <c r="C68" s="58">
        <f t="shared" si="2"/>
        <v>40.01</v>
      </c>
      <c r="D68" s="146">
        <v>23250</v>
      </c>
      <c r="E68" s="145">
        <v>11800</v>
      </c>
      <c r="F68" s="146">
        <f t="shared" si="3"/>
        <v>34603</v>
      </c>
      <c r="G68" s="475">
        <f t="shared" si="0"/>
        <v>25268</v>
      </c>
      <c r="H68" s="145">
        <v>266</v>
      </c>
    </row>
    <row r="69" spans="1:8">
      <c r="A69" s="96">
        <v>65</v>
      </c>
      <c r="B69" s="59">
        <f t="shared" si="6"/>
        <v>12.84</v>
      </c>
      <c r="C69" s="58">
        <f t="shared" si="2"/>
        <v>40.06</v>
      </c>
      <c r="D69" s="146">
        <v>23250</v>
      </c>
      <c r="E69" s="145">
        <v>11800</v>
      </c>
      <c r="F69" s="146">
        <f t="shared" si="3"/>
        <v>34597</v>
      </c>
      <c r="G69" s="475">
        <f t="shared" si="0"/>
        <v>25264</v>
      </c>
      <c r="H69" s="145">
        <v>266</v>
      </c>
    </row>
    <row r="70" spans="1:8">
      <c r="A70" s="96">
        <v>66</v>
      </c>
      <c r="B70" s="59">
        <f t="shared" si="6"/>
        <v>12.84</v>
      </c>
      <c r="C70" s="58">
        <f t="shared" si="2"/>
        <v>40.1</v>
      </c>
      <c r="D70" s="146">
        <v>23250</v>
      </c>
      <c r="E70" s="145">
        <v>11800</v>
      </c>
      <c r="F70" s="146">
        <f t="shared" si="3"/>
        <v>34592</v>
      </c>
      <c r="G70" s="475">
        <f t="shared" si="0"/>
        <v>25260</v>
      </c>
      <c r="H70" s="145">
        <v>266</v>
      </c>
    </row>
    <row r="71" spans="1:8">
      <c r="A71" s="96">
        <v>67</v>
      </c>
      <c r="B71" s="59">
        <f t="shared" si="6"/>
        <v>12.84</v>
      </c>
      <c r="C71" s="58">
        <f t="shared" si="2"/>
        <v>40.15</v>
      </c>
      <c r="D71" s="146">
        <v>23250</v>
      </c>
      <c r="E71" s="145">
        <v>11800</v>
      </c>
      <c r="F71" s="146">
        <f t="shared" si="3"/>
        <v>34586</v>
      </c>
      <c r="G71" s="475">
        <f t="shared" si="0"/>
        <v>25256</v>
      </c>
      <c r="H71" s="145">
        <v>266</v>
      </c>
    </row>
    <row r="72" spans="1:8">
      <c r="A72" s="96">
        <v>68</v>
      </c>
      <c r="B72" s="59">
        <f t="shared" si="6"/>
        <v>12.84</v>
      </c>
      <c r="C72" s="58">
        <f t="shared" si="2"/>
        <v>40.19</v>
      </c>
      <c r="D72" s="146">
        <v>23250</v>
      </c>
      <c r="E72" s="145">
        <v>11800</v>
      </c>
      <c r="F72" s="146">
        <f t="shared" si="3"/>
        <v>34581</v>
      </c>
      <c r="G72" s="475">
        <f t="shared" si="0"/>
        <v>25252</v>
      </c>
      <c r="H72" s="145">
        <v>266</v>
      </c>
    </row>
    <row r="73" spans="1:8">
      <c r="A73" s="96">
        <v>69</v>
      </c>
      <c r="B73" s="59">
        <f t="shared" si="6"/>
        <v>12.85</v>
      </c>
      <c r="C73" s="58">
        <f t="shared" si="2"/>
        <v>40.229999999999997</v>
      </c>
      <c r="D73" s="146">
        <v>23250</v>
      </c>
      <c r="E73" s="145">
        <v>11800</v>
      </c>
      <c r="F73" s="146">
        <f t="shared" si="3"/>
        <v>34554</v>
      </c>
      <c r="G73" s="475">
        <f t="shared" si="0"/>
        <v>25232</v>
      </c>
      <c r="H73" s="145">
        <v>266</v>
      </c>
    </row>
    <row r="74" spans="1:8">
      <c r="A74" s="96">
        <v>70</v>
      </c>
      <c r="B74" s="59">
        <f t="shared" si="6"/>
        <v>12.85</v>
      </c>
      <c r="C74" s="58">
        <f t="shared" si="2"/>
        <v>40.270000000000003</v>
      </c>
      <c r="D74" s="146">
        <v>23250</v>
      </c>
      <c r="E74" s="145">
        <v>11800</v>
      </c>
      <c r="F74" s="146">
        <f t="shared" si="3"/>
        <v>34549</v>
      </c>
      <c r="G74" s="475">
        <f t="shared" si="0"/>
        <v>25228</v>
      </c>
      <c r="H74" s="145">
        <v>266</v>
      </c>
    </row>
    <row r="75" spans="1:8">
      <c r="A75" s="96">
        <v>71</v>
      </c>
      <c r="B75" s="59">
        <f t="shared" si="6"/>
        <v>12.85</v>
      </c>
      <c r="C75" s="58">
        <f t="shared" si="2"/>
        <v>40.31</v>
      </c>
      <c r="D75" s="146">
        <v>23250</v>
      </c>
      <c r="E75" s="145">
        <v>11800</v>
      </c>
      <c r="F75" s="146">
        <f t="shared" si="3"/>
        <v>34544</v>
      </c>
      <c r="G75" s="475">
        <f t="shared" si="0"/>
        <v>25225</v>
      </c>
      <c r="H75" s="145">
        <v>266</v>
      </c>
    </row>
    <row r="76" spans="1:8">
      <c r="A76" s="96">
        <v>72</v>
      </c>
      <c r="B76" s="59">
        <f t="shared" si="6"/>
        <v>12.85</v>
      </c>
      <c r="C76" s="58">
        <f t="shared" si="2"/>
        <v>40.35</v>
      </c>
      <c r="D76" s="146">
        <v>23250</v>
      </c>
      <c r="E76" s="145">
        <v>11800</v>
      </c>
      <c r="F76" s="146">
        <f t="shared" si="3"/>
        <v>34539</v>
      </c>
      <c r="G76" s="475">
        <f t="shared" si="0"/>
        <v>25221</v>
      </c>
      <c r="H76" s="145">
        <v>266</v>
      </c>
    </row>
    <row r="77" spans="1:8">
      <c r="A77" s="96">
        <v>73</v>
      </c>
      <c r="B77" s="59">
        <f t="shared" si="6"/>
        <v>12.85</v>
      </c>
      <c r="C77" s="58">
        <f t="shared" si="2"/>
        <v>40.39</v>
      </c>
      <c r="D77" s="146">
        <v>23250</v>
      </c>
      <c r="E77" s="145">
        <v>11800</v>
      </c>
      <c r="F77" s="146">
        <f t="shared" si="3"/>
        <v>34535</v>
      </c>
      <c r="G77" s="475">
        <f t="shared" si="0"/>
        <v>25218</v>
      </c>
      <c r="H77" s="145">
        <v>266</v>
      </c>
    </row>
    <row r="78" spans="1:8">
      <c r="A78" s="96">
        <v>74</v>
      </c>
      <c r="B78" s="59">
        <f t="shared" si="6"/>
        <v>12.85</v>
      </c>
      <c r="C78" s="58">
        <f t="shared" si="2"/>
        <v>40.42</v>
      </c>
      <c r="D78" s="146">
        <v>23250</v>
      </c>
      <c r="E78" s="145">
        <v>11800</v>
      </c>
      <c r="F78" s="146">
        <f t="shared" si="3"/>
        <v>34531</v>
      </c>
      <c r="G78" s="475">
        <f t="shared" si="0"/>
        <v>25215</v>
      </c>
      <c r="H78" s="145">
        <v>266</v>
      </c>
    </row>
    <row r="79" spans="1:8">
      <c r="A79" s="96">
        <v>75</v>
      </c>
      <c r="B79" s="59">
        <f t="shared" si="6"/>
        <v>12.86</v>
      </c>
      <c r="C79" s="58">
        <f t="shared" si="2"/>
        <v>40.46</v>
      </c>
      <c r="D79" s="146">
        <v>23250</v>
      </c>
      <c r="E79" s="145">
        <v>11800</v>
      </c>
      <c r="F79" s="146">
        <f t="shared" si="3"/>
        <v>34503</v>
      </c>
      <c r="G79" s="475">
        <f t="shared" si="0"/>
        <v>25195</v>
      </c>
      <c r="H79" s="145">
        <v>266</v>
      </c>
    </row>
    <row r="80" spans="1:8">
      <c r="A80" s="96">
        <v>76</v>
      </c>
      <c r="B80" s="59">
        <f t="shared" si="6"/>
        <v>12.86</v>
      </c>
      <c r="C80" s="58">
        <f t="shared" si="2"/>
        <v>40.49</v>
      </c>
      <c r="D80" s="146">
        <v>23250</v>
      </c>
      <c r="E80" s="145">
        <v>11800</v>
      </c>
      <c r="F80" s="146">
        <f t="shared" si="3"/>
        <v>34500</v>
      </c>
      <c r="G80" s="475">
        <f t="shared" ref="G80:G143" si="7">ROUND(12*(1/B80*D80+1/C80*E80),0)</f>
        <v>25192</v>
      </c>
      <c r="H80" s="145">
        <v>266</v>
      </c>
    </row>
    <row r="81" spans="1:8">
      <c r="A81" s="96">
        <v>77</v>
      </c>
      <c r="B81" s="59">
        <f t="shared" si="6"/>
        <v>12.86</v>
      </c>
      <c r="C81" s="58">
        <f t="shared" si="2"/>
        <v>40.53</v>
      </c>
      <c r="D81" s="146">
        <v>23250</v>
      </c>
      <c r="E81" s="145">
        <v>11800</v>
      </c>
      <c r="F81" s="146">
        <f t="shared" si="3"/>
        <v>34495</v>
      </c>
      <c r="G81" s="475">
        <f t="shared" si="7"/>
        <v>25189</v>
      </c>
      <c r="H81" s="145">
        <v>266</v>
      </c>
    </row>
    <row r="82" spans="1:8">
      <c r="A82" s="96">
        <v>78</v>
      </c>
      <c r="B82" s="59">
        <f t="shared" si="6"/>
        <v>12.86</v>
      </c>
      <c r="C82" s="58">
        <f t="shared" ref="C82:C110" si="8">ROUND(-0.0005*POWER(A82,2)+0.1103*A82+35,2)</f>
        <v>40.56</v>
      </c>
      <c r="D82" s="146">
        <v>23250</v>
      </c>
      <c r="E82" s="145">
        <v>11800</v>
      </c>
      <c r="F82" s="146">
        <f t="shared" ref="F82:F145" si="9">ROUND(12*1.3589*(1/B82*D82+1/C82*E82)+H82,0)</f>
        <v>34492</v>
      </c>
      <c r="G82" s="475">
        <f t="shared" si="7"/>
        <v>25186</v>
      </c>
      <c r="H82" s="145">
        <v>266</v>
      </c>
    </row>
    <row r="83" spans="1:8">
      <c r="A83" s="96">
        <v>79</v>
      </c>
      <c r="B83" s="59">
        <f t="shared" si="6"/>
        <v>12.86</v>
      </c>
      <c r="C83" s="58">
        <f t="shared" si="8"/>
        <v>40.590000000000003</v>
      </c>
      <c r="D83" s="146">
        <v>23250</v>
      </c>
      <c r="E83" s="145">
        <v>11800</v>
      </c>
      <c r="F83" s="146">
        <f t="shared" si="9"/>
        <v>34488</v>
      </c>
      <c r="G83" s="475">
        <f t="shared" si="7"/>
        <v>25184</v>
      </c>
      <c r="H83" s="145">
        <v>266</v>
      </c>
    </row>
    <row r="84" spans="1:8">
      <c r="A84" s="96">
        <v>80</v>
      </c>
      <c r="B84" s="59">
        <f t="shared" si="6"/>
        <v>12.86</v>
      </c>
      <c r="C84" s="58">
        <f t="shared" si="8"/>
        <v>40.619999999999997</v>
      </c>
      <c r="D84" s="146">
        <v>23250</v>
      </c>
      <c r="E84" s="145">
        <v>11800</v>
      </c>
      <c r="F84" s="146">
        <f t="shared" si="9"/>
        <v>34485</v>
      </c>
      <c r="G84" s="475">
        <f t="shared" si="7"/>
        <v>25181</v>
      </c>
      <c r="H84" s="145">
        <v>266</v>
      </c>
    </row>
    <row r="85" spans="1:8">
      <c r="A85" s="96">
        <v>81</v>
      </c>
      <c r="B85" s="59">
        <f t="shared" si="6"/>
        <v>12.86</v>
      </c>
      <c r="C85" s="58">
        <f t="shared" si="8"/>
        <v>40.65</v>
      </c>
      <c r="D85" s="146">
        <v>23250</v>
      </c>
      <c r="E85" s="145">
        <v>11800</v>
      </c>
      <c r="F85" s="146">
        <f t="shared" si="9"/>
        <v>34481</v>
      </c>
      <c r="G85" s="475">
        <f t="shared" si="7"/>
        <v>25179</v>
      </c>
      <c r="H85" s="145">
        <v>266</v>
      </c>
    </row>
    <row r="86" spans="1:8">
      <c r="A86" s="96">
        <v>82</v>
      </c>
      <c r="B86" s="59">
        <f t="shared" si="6"/>
        <v>12.87</v>
      </c>
      <c r="C86" s="58">
        <f t="shared" si="8"/>
        <v>40.68</v>
      </c>
      <c r="D86" s="146">
        <v>23250</v>
      </c>
      <c r="E86" s="145">
        <v>11800</v>
      </c>
      <c r="F86" s="146">
        <f t="shared" si="9"/>
        <v>34455</v>
      </c>
      <c r="G86" s="475">
        <f t="shared" si="7"/>
        <v>25159</v>
      </c>
      <c r="H86" s="145">
        <v>266</v>
      </c>
    </row>
    <row r="87" spans="1:8">
      <c r="A87" s="96">
        <v>83</v>
      </c>
      <c r="B87" s="59">
        <f t="shared" si="6"/>
        <v>12.87</v>
      </c>
      <c r="C87" s="58">
        <f t="shared" si="8"/>
        <v>40.71</v>
      </c>
      <c r="D87" s="146">
        <v>23250</v>
      </c>
      <c r="E87" s="145">
        <v>11800</v>
      </c>
      <c r="F87" s="146">
        <f t="shared" si="9"/>
        <v>34451</v>
      </c>
      <c r="G87" s="475">
        <f t="shared" si="7"/>
        <v>25157</v>
      </c>
      <c r="H87" s="145">
        <v>266</v>
      </c>
    </row>
    <row r="88" spans="1:8">
      <c r="A88" s="96">
        <v>84</v>
      </c>
      <c r="B88" s="59">
        <f t="shared" si="6"/>
        <v>12.87</v>
      </c>
      <c r="C88" s="58">
        <f t="shared" si="8"/>
        <v>40.74</v>
      </c>
      <c r="D88" s="146">
        <v>23250</v>
      </c>
      <c r="E88" s="145">
        <v>11800</v>
      </c>
      <c r="F88" s="146">
        <f t="shared" si="9"/>
        <v>34448</v>
      </c>
      <c r="G88" s="475">
        <f t="shared" si="7"/>
        <v>25154</v>
      </c>
      <c r="H88" s="145">
        <v>266</v>
      </c>
    </row>
    <row r="89" spans="1:8">
      <c r="A89" s="96">
        <v>85</v>
      </c>
      <c r="B89" s="59">
        <f t="shared" si="6"/>
        <v>12.87</v>
      </c>
      <c r="C89" s="58">
        <f t="shared" si="8"/>
        <v>40.76</v>
      </c>
      <c r="D89" s="146">
        <v>23250</v>
      </c>
      <c r="E89" s="145">
        <v>11800</v>
      </c>
      <c r="F89" s="146">
        <f t="shared" si="9"/>
        <v>34445</v>
      </c>
      <c r="G89" s="475">
        <f t="shared" si="7"/>
        <v>25152</v>
      </c>
      <c r="H89" s="145">
        <v>266</v>
      </c>
    </row>
    <row r="90" spans="1:8">
      <c r="A90" s="96">
        <v>86</v>
      </c>
      <c r="B90" s="59">
        <f t="shared" si="6"/>
        <v>12.87</v>
      </c>
      <c r="C90" s="58">
        <f t="shared" si="8"/>
        <v>40.79</v>
      </c>
      <c r="D90" s="146">
        <v>23250</v>
      </c>
      <c r="E90" s="145">
        <v>11800</v>
      </c>
      <c r="F90" s="146">
        <f t="shared" si="9"/>
        <v>34442</v>
      </c>
      <c r="G90" s="475">
        <f t="shared" si="7"/>
        <v>25150</v>
      </c>
      <c r="H90" s="145">
        <v>266</v>
      </c>
    </row>
    <row r="91" spans="1:8">
      <c r="A91" s="96">
        <v>87</v>
      </c>
      <c r="B91" s="59">
        <f t="shared" si="6"/>
        <v>12.87</v>
      </c>
      <c r="C91" s="58">
        <f t="shared" si="8"/>
        <v>40.81</v>
      </c>
      <c r="D91" s="146">
        <v>23250</v>
      </c>
      <c r="E91" s="145">
        <v>11800</v>
      </c>
      <c r="F91" s="146">
        <f t="shared" si="9"/>
        <v>34440</v>
      </c>
      <c r="G91" s="475">
        <f t="shared" si="7"/>
        <v>25148</v>
      </c>
      <c r="H91" s="145">
        <v>266</v>
      </c>
    </row>
    <row r="92" spans="1:8">
      <c r="A92" s="96">
        <v>88</v>
      </c>
      <c r="B92" s="59">
        <f t="shared" si="6"/>
        <v>12.87</v>
      </c>
      <c r="C92" s="58">
        <f t="shared" si="8"/>
        <v>40.83</v>
      </c>
      <c r="D92" s="146">
        <v>23250</v>
      </c>
      <c r="E92" s="145">
        <v>11800</v>
      </c>
      <c r="F92" s="146">
        <f t="shared" si="9"/>
        <v>34437</v>
      </c>
      <c r="G92" s="475">
        <f t="shared" si="7"/>
        <v>25146</v>
      </c>
      <c r="H92" s="145">
        <v>266</v>
      </c>
    </row>
    <row r="93" spans="1:8">
      <c r="A93" s="96">
        <v>89</v>
      </c>
      <c r="B93" s="59">
        <f t="shared" ref="B93:B124" si="10">ROUND(0.0015*A93+12.74285,2)</f>
        <v>12.88</v>
      </c>
      <c r="C93" s="58">
        <f t="shared" si="8"/>
        <v>40.86</v>
      </c>
      <c r="D93" s="146">
        <v>23250</v>
      </c>
      <c r="E93" s="145">
        <v>11800</v>
      </c>
      <c r="F93" s="146">
        <f t="shared" si="9"/>
        <v>34411</v>
      </c>
      <c r="G93" s="475">
        <f t="shared" si="7"/>
        <v>25127</v>
      </c>
      <c r="H93" s="145">
        <v>266</v>
      </c>
    </row>
    <row r="94" spans="1:8">
      <c r="A94" s="96">
        <v>90</v>
      </c>
      <c r="B94" s="59">
        <f t="shared" si="10"/>
        <v>12.88</v>
      </c>
      <c r="C94" s="58">
        <f t="shared" si="8"/>
        <v>40.880000000000003</v>
      </c>
      <c r="D94" s="146">
        <v>23250</v>
      </c>
      <c r="E94" s="145">
        <v>11800</v>
      </c>
      <c r="F94" s="146">
        <f t="shared" si="9"/>
        <v>34409</v>
      </c>
      <c r="G94" s="475">
        <f t="shared" si="7"/>
        <v>25125</v>
      </c>
      <c r="H94" s="145">
        <v>266</v>
      </c>
    </row>
    <row r="95" spans="1:8">
      <c r="A95" s="96">
        <v>91</v>
      </c>
      <c r="B95" s="59">
        <f t="shared" si="10"/>
        <v>12.88</v>
      </c>
      <c r="C95" s="58">
        <f t="shared" si="8"/>
        <v>40.9</v>
      </c>
      <c r="D95" s="146">
        <v>23250</v>
      </c>
      <c r="E95" s="145">
        <v>11800</v>
      </c>
      <c r="F95" s="146">
        <f t="shared" si="9"/>
        <v>34406</v>
      </c>
      <c r="G95" s="475">
        <f t="shared" si="7"/>
        <v>25124</v>
      </c>
      <c r="H95" s="145">
        <v>266</v>
      </c>
    </row>
    <row r="96" spans="1:8">
      <c r="A96" s="96">
        <v>92</v>
      </c>
      <c r="B96" s="59">
        <f t="shared" si="10"/>
        <v>12.88</v>
      </c>
      <c r="C96" s="58">
        <f t="shared" si="8"/>
        <v>40.92</v>
      </c>
      <c r="D96" s="146">
        <v>23250</v>
      </c>
      <c r="E96" s="145">
        <v>11800</v>
      </c>
      <c r="F96" s="146">
        <f t="shared" si="9"/>
        <v>34404</v>
      </c>
      <c r="G96" s="475">
        <f t="shared" si="7"/>
        <v>25122</v>
      </c>
      <c r="H96" s="145">
        <v>266</v>
      </c>
    </row>
    <row r="97" spans="1:8">
      <c r="A97" s="96">
        <v>93</v>
      </c>
      <c r="B97" s="59">
        <f t="shared" si="10"/>
        <v>12.88</v>
      </c>
      <c r="C97" s="58">
        <f t="shared" si="8"/>
        <v>40.93</v>
      </c>
      <c r="D97" s="146">
        <v>23250</v>
      </c>
      <c r="E97" s="145">
        <v>11800</v>
      </c>
      <c r="F97" s="146">
        <f t="shared" si="9"/>
        <v>34403</v>
      </c>
      <c r="G97" s="475">
        <f t="shared" si="7"/>
        <v>25121</v>
      </c>
      <c r="H97" s="145">
        <v>266</v>
      </c>
    </row>
    <row r="98" spans="1:8">
      <c r="A98" s="96">
        <v>94</v>
      </c>
      <c r="B98" s="59">
        <f t="shared" si="10"/>
        <v>12.88</v>
      </c>
      <c r="C98" s="58">
        <f t="shared" si="8"/>
        <v>40.950000000000003</v>
      </c>
      <c r="D98" s="146">
        <v>23250</v>
      </c>
      <c r="E98" s="145">
        <v>11800</v>
      </c>
      <c r="F98" s="146">
        <f t="shared" si="9"/>
        <v>34401</v>
      </c>
      <c r="G98" s="475">
        <f t="shared" si="7"/>
        <v>25119</v>
      </c>
      <c r="H98" s="145">
        <v>266</v>
      </c>
    </row>
    <row r="99" spans="1:8">
      <c r="A99" s="96">
        <v>95</v>
      </c>
      <c r="B99" s="59">
        <f t="shared" si="10"/>
        <v>12.89</v>
      </c>
      <c r="C99" s="58">
        <f t="shared" si="8"/>
        <v>40.97</v>
      </c>
      <c r="D99" s="146">
        <v>23250</v>
      </c>
      <c r="E99" s="145">
        <v>11800</v>
      </c>
      <c r="F99" s="146">
        <f t="shared" si="9"/>
        <v>34376</v>
      </c>
      <c r="G99" s="475">
        <f t="shared" si="7"/>
        <v>25101</v>
      </c>
      <c r="H99" s="145">
        <v>266</v>
      </c>
    </row>
    <row r="100" spans="1:8">
      <c r="A100" s="96">
        <v>96</v>
      </c>
      <c r="B100" s="59">
        <f t="shared" si="10"/>
        <v>12.89</v>
      </c>
      <c r="C100" s="58">
        <f t="shared" si="8"/>
        <v>40.98</v>
      </c>
      <c r="D100" s="146">
        <v>23250</v>
      </c>
      <c r="E100" s="145">
        <v>11800</v>
      </c>
      <c r="F100" s="146">
        <f t="shared" si="9"/>
        <v>34374</v>
      </c>
      <c r="G100" s="475">
        <f t="shared" si="7"/>
        <v>25100</v>
      </c>
      <c r="H100" s="145">
        <v>266</v>
      </c>
    </row>
    <row r="101" spans="1:8">
      <c r="A101" s="96">
        <v>97</v>
      </c>
      <c r="B101" s="59">
        <f t="shared" si="10"/>
        <v>12.89</v>
      </c>
      <c r="C101" s="58">
        <f t="shared" si="8"/>
        <v>40.99</v>
      </c>
      <c r="D101" s="146">
        <v>23250</v>
      </c>
      <c r="E101" s="145">
        <v>11800</v>
      </c>
      <c r="F101" s="146">
        <f t="shared" si="9"/>
        <v>34373</v>
      </c>
      <c r="G101" s="475">
        <f t="shared" si="7"/>
        <v>25099</v>
      </c>
      <c r="H101" s="145">
        <v>266</v>
      </c>
    </row>
    <row r="102" spans="1:8">
      <c r="A102" s="96">
        <v>98</v>
      </c>
      <c r="B102" s="59">
        <f t="shared" si="10"/>
        <v>12.89</v>
      </c>
      <c r="C102" s="58">
        <f t="shared" si="8"/>
        <v>41.01</v>
      </c>
      <c r="D102" s="146">
        <v>23250</v>
      </c>
      <c r="E102" s="145">
        <v>11800</v>
      </c>
      <c r="F102" s="146">
        <f t="shared" si="9"/>
        <v>34371</v>
      </c>
      <c r="G102" s="475">
        <f t="shared" si="7"/>
        <v>25098</v>
      </c>
      <c r="H102" s="145">
        <v>266</v>
      </c>
    </row>
    <row r="103" spans="1:8">
      <c r="A103" s="96">
        <v>99</v>
      </c>
      <c r="B103" s="59">
        <f t="shared" si="10"/>
        <v>12.89</v>
      </c>
      <c r="C103" s="58">
        <f t="shared" si="8"/>
        <v>41.02</v>
      </c>
      <c r="D103" s="146">
        <v>23250</v>
      </c>
      <c r="E103" s="145">
        <v>11800</v>
      </c>
      <c r="F103" s="146">
        <f t="shared" si="9"/>
        <v>34370</v>
      </c>
      <c r="G103" s="475">
        <f t="shared" si="7"/>
        <v>25097</v>
      </c>
      <c r="H103" s="145">
        <v>266</v>
      </c>
    </row>
    <row r="104" spans="1:8">
      <c r="A104" s="96">
        <v>100</v>
      </c>
      <c r="B104" s="59">
        <f t="shared" si="10"/>
        <v>12.89</v>
      </c>
      <c r="C104" s="58">
        <f t="shared" si="8"/>
        <v>41.03</v>
      </c>
      <c r="D104" s="146">
        <v>23250</v>
      </c>
      <c r="E104" s="145">
        <v>11800</v>
      </c>
      <c r="F104" s="146">
        <f t="shared" si="9"/>
        <v>34369</v>
      </c>
      <c r="G104" s="475">
        <f t="shared" si="7"/>
        <v>25096</v>
      </c>
      <c r="H104" s="145">
        <v>266</v>
      </c>
    </row>
    <row r="105" spans="1:8">
      <c r="A105" s="96">
        <v>101</v>
      </c>
      <c r="B105" s="59">
        <f t="shared" si="10"/>
        <v>12.89</v>
      </c>
      <c r="C105" s="58">
        <f t="shared" si="8"/>
        <v>41.04</v>
      </c>
      <c r="D105" s="146">
        <v>23250</v>
      </c>
      <c r="E105" s="145">
        <v>11800</v>
      </c>
      <c r="F105" s="146">
        <f t="shared" si="9"/>
        <v>34368</v>
      </c>
      <c r="G105" s="475">
        <f t="shared" si="7"/>
        <v>25095</v>
      </c>
      <c r="H105" s="145">
        <v>266</v>
      </c>
    </row>
    <row r="106" spans="1:8">
      <c r="A106" s="96">
        <v>102</v>
      </c>
      <c r="B106" s="59">
        <f t="shared" si="10"/>
        <v>12.9</v>
      </c>
      <c r="C106" s="58">
        <f t="shared" si="8"/>
        <v>41.05</v>
      </c>
      <c r="D106" s="146">
        <v>23250</v>
      </c>
      <c r="E106" s="145">
        <v>11800</v>
      </c>
      <c r="F106" s="146">
        <f t="shared" si="9"/>
        <v>34344</v>
      </c>
      <c r="G106" s="475">
        <f t="shared" si="7"/>
        <v>25077</v>
      </c>
      <c r="H106" s="145">
        <v>266</v>
      </c>
    </row>
    <row r="107" spans="1:8">
      <c r="A107" s="96">
        <v>103</v>
      </c>
      <c r="B107" s="59">
        <f t="shared" si="10"/>
        <v>12.9</v>
      </c>
      <c r="C107" s="58">
        <f t="shared" si="8"/>
        <v>41.06</v>
      </c>
      <c r="D107" s="146">
        <v>23250</v>
      </c>
      <c r="E107" s="145">
        <v>11800</v>
      </c>
      <c r="F107" s="146">
        <f t="shared" si="9"/>
        <v>34342</v>
      </c>
      <c r="G107" s="475">
        <f t="shared" si="7"/>
        <v>25077</v>
      </c>
      <c r="H107" s="145">
        <v>266</v>
      </c>
    </row>
    <row r="108" spans="1:8">
      <c r="A108" s="96">
        <v>104</v>
      </c>
      <c r="B108" s="59">
        <f t="shared" si="10"/>
        <v>12.9</v>
      </c>
      <c r="C108" s="58">
        <f t="shared" si="8"/>
        <v>41.06</v>
      </c>
      <c r="D108" s="146">
        <v>23250</v>
      </c>
      <c r="E108" s="145">
        <v>11800</v>
      </c>
      <c r="F108" s="146">
        <f t="shared" si="9"/>
        <v>34342</v>
      </c>
      <c r="G108" s="475">
        <f t="shared" si="7"/>
        <v>25077</v>
      </c>
      <c r="H108" s="145">
        <v>266</v>
      </c>
    </row>
    <row r="109" spans="1:8">
      <c r="A109" s="96">
        <v>105</v>
      </c>
      <c r="B109" s="59">
        <f t="shared" si="10"/>
        <v>12.9</v>
      </c>
      <c r="C109" s="58">
        <f t="shared" si="8"/>
        <v>41.07</v>
      </c>
      <c r="D109" s="146">
        <v>23250</v>
      </c>
      <c r="E109" s="145">
        <v>11800</v>
      </c>
      <c r="F109" s="146">
        <f t="shared" si="9"/>
        <v>34341</v>
      </c>
      <c r="G109" s="475">
        <f t="shared" si="7"/>
        <v>25076</v>
      </c>
      <c r="H109" s="145">
        <v>266</v>
      </c>
    </row>
    <row r="110" spans="1:8">
      <c r="A110" s="96">
        <v>106</v>
      </c>
      <c r="B110" s="59">
        <f t="shared" si="10"/>
        <v>12.9</v>
      </c>
      <c r="C110" s="58">
        <f t="shared" si="8"/>
        <v>41.07</v>
      </c>
      <c r="D110" s="146">
        <v>23250</v>
      </c>
      <c r="E110" s="145">
        <v>11800</v>
      </c>
      <c r="F110" s="146">
        <f t="shared" si="9"/>
        <v>34341</v>
      </c>
      <c r="G110" s="475">
        <f t="shared" si="7"/>
        <v>25076</v>
      </c>
      <c r="H110" s="145">
        <v>266</v>
      </c>
    </row>
    <row r="111" spans="1:8">
      <c r="A111" s="96">
        <v>107</v>
      </c>
      <c r="B111" s="59">
        <f t="shared" si="10"/>
        <v>12.9</v>
      </c>
      <c r="C111" s="58">
        <v>41.1</v>
      </c>
      <c r="D111" s="146">
        <v>23250</v>
      </c>
      <c r="E111" s="145">
        <v>11800</v>
      </c>
      <c r="F111" s="146">
        <f t="shared" si="9"/>
        <v>34338</v>
      </c>
      <c r="G111" s="475">
        <f t="shared" si="7"/>
        <v>25073</v>
      </c>
      <c r="H111" s="145">
        <v>266</v>
      </c>
    </row>
    <row r="112" spans="1:8">
      <c r="A112" s="96">
        <v>108</v>
      </c>
      <c r="B112" s="59">
        <f t="shared" si="10"/>
        <v>12.9</v>
      </c>
      <c r="C112" s="58">
        <v>41.1</v>
      </c>
      <c r="D112" s="146">
        <v>23250</v>
      </c>
      <c r="E112" s="145">
        <v>11800</v>
      </c>
      <c r="F112" s="146">
        <f t="shared" si="9"/>
        <v>34338</v>
      </c>
      <c r="G112" s="475">
        <f t="shared" si="7"/>
        <v>25073</v>
      </c>
      <c r="H112" s="145">
        <v>266</v>
      </c>
    </row>
    <row r="113" spans="1:8">
      <c r="A113" s="96">
        <v>109</v>
      </c>
      <c r="B113" s="59">
        <f t="shared" si="10"/>
        <v>12.91</v>
      </c>
      <c r="C113" s="58">
        <v>41.1</v>
      </c>
      <c r="D113" s="146">
        <v>23250</v>
      </c>
      <c r="E113" s="145">
        <v>11800</v>
      </c>
      <c r="F113" s="146">
        <f t="shared" si="9"/>
        <v>34315</v>
      </c>
      <c r="G113" s="475">
        <f t="shared" si="7"/>
        <v>25056</v>
      </c>
      <c r="H113" s="145">
        <v>266</v>
      </c>
    </row>
    <row r="114" spans="1:8">
      <c r="A114" s="96">
        <v>110</v>
      </c>
      <c r="B114" s="59">
        <f t="shared" si="10"/>
        <v>12.91</v>
      </c>
      <c r="C114" s="58">
        <v>41.1</v>
      </c>
      <c r="D114" s="146">
        <v>23250</v>
      </c>
      <c r="E114" s="145">
        <v>11800</v>
      </c>
      <c r="F114" s="146">
        <f t="shared" si="9"/>
        <v>34315</v>
      </c>
      <c r="G114" s="475">
        <f t="shared" si="7"/>
        <v>25056</v>
      </c>
      <c r="H114" s="145">
        <v>266</v>
      </c>
    </row>
    <row r="115" spans="1:8">
      <c r="A115" s="96">
        <v>111</v>
      </c>
      <c r="B115" s="59">
        <f t="shared" si="10"/>
        <v>12.91</v>
      </c>
      <c r="C115" s="58">
        <v>41.1</v>
      </c>
      <c r="D115" s="146">
        <v>23250</v>
      </c>
      <c r="E115" s="145">
        <v>11800</v>
      </c>
      <c r="F115" s="146">
        <f t="shared" si="9"/>
        <v>34315</v>
      </c>
      <c r="G115" s="475">
        <f t="shared" si="7"/>
        <v>25056</v>
      </c>
      <c r="H115" s="145">
        <v>266</v>
      </c>
    </row>
    <row r="116" spans="1:8">
      <c r="A116" s="96">
        <v>112</v>
      </c>
      <c r="B116" s="59">
        <f t="shared" si="10"/>
        <v>12.91</v>
      </c>
      <c r="C116" s="58">
        <v>41.1</v>
      </c>
      <c r="D116" s="146">
        <v>23250</v>
      </c>
      <c r="E116" s="145">
        <v>11800</v>
      </c>
      <c r="F116" s="146">
        <f t="shared" si="9"/>
        <v>34315</v>
      </c>
      <c r="G116" s="475">
        <f t="shared" si="7"/>
        <v>25056</v>
      </c>
      <c r="H116" s="145">
        <v>266</v>
      </c>
    </row>
    <row r="117" spans="1:8">
      <c r="A117" s="96">
        <v>113</v>
      </c>
      <c r="B117" s="59">
        <f t="shared" si="10"/>
        <v>12.91</v>
      </c>
      <c r="C117" s="58">
        <v>41.1</v>
      </c>
      <c r="D117" s="146">
        <v>23250</v>
      </c>
      <c r="E117" s="145">
        <v>11800</v>
      </c>
      <c r="F117" s="146">
        <f t="shared" si="9"/>
        <v>34315</v>
      </c>
      <c r="G117" s="475">
        <f t="shared" si="7"/>
        <v>25056</v>
      </c>
      <c r="H117" s="145">
        <v>266</v>
      </c>
    </row>
    <row r="118" spans="1:8">
      <c r="A118" s="96">
        <v>114</v>
      </c>
      <c r="B118" s="59">
        <f t="shared" si="10"/>
        <v>12.91</v>
      </c>
      <c r="C118" s="58">
        <v>41.1</v>
      </c>
      <c r="D118" s="146">
        <v>23250</v>
      </c>
      <c r="E118" s="145">
        <v>11800</v>
      </c>
      <c r="F118" s="146">
        <f t="shared" si="9"/>
        <v>34315</v>
      </c>
      <c r="G118" s="475">
        <f t="shared" si="7"/>
        <v>25056</v>
      </c>
      <c r="H118" s="145">
        <v>266</v>
      </c>
    </row>
    <row r="119" spans="1:8">
      <c r="A119" s="96">
        <v>115</v>
      </c>
      <c r="B119" s="59">
        <f t="shared" si="10"/>
        <v>12.92</v>
      </c>
      <c r="C119" s="58">
        <v>41.1</v>
      </c>
      <c r="D119" s="146">
        <v>23250</v>
      </c>
      <c r="E119" s="145">
        <v>11800</v>
      </c>
      <c r="F119" s="146">
        <f t="shared" si="9"/>
        <v>34292</v>
      </c>
      <c r="G119" s="475">
        <f t="shared" si="7"/>
        <v>25040</v>
      </c>
      <c r="H119" s="145">
        <v>266</v>
      </c>
    </row>
    <row r="120" spans="1:8">
      <c r="A120" s="96">
        <v>116</v>
      </c>
      <c r="B120" s="59">
        <f t="shared" si="10"/>
        <v>12.92</v>
      </c>
      <c r="C120" s="58">
        <v>41.1</v>
      </c>
      <c r="D120" s="146">
        <v>23250</v>
      </c>
      <c r="E120" s="145">
        <v>11800</v>
      </c>
      <c r="F120" s="146">
        <f t="shared" si="9"/>
        <v>34292</v>
      </c>
      <c r="G120" s="475">
        <f t="shared" si="7"/>
        <v>25040</v>
      </c>
      <c r="H120" s="145">
        <v>266</v>
      </c>
    </row>
    <row r="121" spans="1:8">
      <c r="A121" s="96">
        <v>117</v>
      </c>
      <c r="B121" s="59">
        <f t="shared" si="10"/>
        <v>12.92</v>
      </c>
      <c r="C121" s="58">
        <v>41.1</v>
      </c>
      <c r="D121" s="146">
        <v>23250</v>
      </c>
      <c r="E121" s="145">
        <v>11800</v>
      </c>
      <c r="F121" s="146">
        <f t="shared" si="9"/>
        <v>34292</v>
      </c>
      <c r="G121" s="475">
        <f t="shared" si="7"/>
        <v>25040</v>
      </c>
      <c r="H121" s="145">
        <v>266</v>
      </c>
    </row>
    <row r="122" spans="1:8">
      <c r="A122" s="96">
        <v>118</v>
      </c>
      <c r="B122" s="59">
        <f t="shared" si="10"/>
        <v>12.92</v>
      </c>
      <c r="C122" s="58">
        <v>41.1</v>
      </c>
      <c r="D122" s="146">
        <v>23250</v>
      </c>
      <c r="E122" s="145">
        <v>11800</v>
      </c>
      <c r="F122" s="146">
        <f t="shared" si="9"/>
        <v>34292</v>
      </c>
      <c r="G122" s="475">
        <f t="shared" si="7"/>
        <v>25040</v>
      </c>
      <c r="H122" s="145">
        <v>266</v>
      </c>
    </row>
    <row r="123" spans="1:8">
      <c r="A123" s="96">
        <v>119</v>
      </c>
      <c r="B123" s="59">
        <f t="shared" si="10"/>
        <v>12.92</v>
      </c>
      <c r="C123" s="58">
        <v>41.1</v>
      </c>
      <c r="D123" s="146">
        <v>23250</v>
      </c>
      <c r="E123" s="145">
        <v>11800</v>
      </c>
      <c r="F123" s="146">
        <f t="shared" si="9"/>
        <v>34292</v>
      </c>
      <c r="G123" s="475">
        <f t="shared" si="7"/>
        <v>25040</v>
      </c>
      <c r="H123" s="145">
        <v>266</v>
      </c>
    </row>
    <row r="124" spans="1:8">
      <c r="A124" s="96">
        <v>120</v>
      </c>
      <c r="B124" s="59">
        <f t="shared" si="10"/>
        <v>12.92</v>
      </c>
      <c r="C124" s="58">
        <v>41.1</v>
      </c>
      <c r="D124" s="146">
        <v>23250</v>
      </c>
      <c r="E124" s="145">
        <v>11800</v>
      </c>
      <c r="F124" s="146">
        <f t="shared" si="9"/>
        <v>34292</v>
      </c>
      <c r="G124" s="475">
        <f t="shared" si="7"/>
        <v>25040</v>
      </c>
      <c r="H124" s="145">
        <v>266</v>
      </c>
    </row>
    <row r="125" spans="1:8">
      <c r="A125" s="96">
        <v>121</v>
      </c>
      <c r="B125" s="59">
        <f t="shared" ref="B125:B156" si="11">ROUND(0.0015*A125+12.74285,2)</f>
        <v>12.92</v>
      </c>
      <c r="C125" s="58">
        <v>41.1</v>
      </c>
      <c r="D125" s="146">
        <v>23250</v>
      </c>
      <c r="E125" s="145">
        <v>11800</v>
      </c>
      <c r="F125" s="146">
        <f t="shared" si="9"/>
        <v>34292</v>
      </c>
      <c r="G125" s="475">
        <f t="shared" si="7"/>
        <v>25040</v>
      </c>
      <c r="H125" s="145">
        <v>266</v>
      </c>
    </row>
    <row r="126" spans="1:8">
      <c r="A126" s="96">
        <v>122</v>
      </c>
      <c r="B126" s="59">
        <f t="shared" si="11"/>
        <v>12.93</v>
      </c>
      <c r="C126" s="58">
        <v>41.1</v>
      </c>
      <c r="D126" s="146">
        <v>23250</v>
      </c>
      <c r="E126" s="145">
        <v>11800</v>
      </c>
      <c r="F126" s="146">
        <f t="shared" si="9"/>
        <v>34270</v>
      </c>
      <c r="G126" s="475">
        <f t="shared" si="7"/>
        <v>25023</v>
      </c>
      <c r="H126" s="145">
        <v>266</v>
      </c>
    </row>
    <row r="127" spans="1:8">
      <c r="A127" s="96">
        <v>123</v>
      </c>
      <c r="B127" s="59">
        <f t="shared" si="11"/>
        <v>12.93</v>
      </c>
      <c r="C127" s="58">
        <v>41.1</v>
      </c>
      <c r="D127" s="146">
        <v>23250</v>
      </c>
      <c r="E127" s="145">
        <v>11800</v>
      </c>
      <c r="F127" s="146">
        <f t="shared" si="9"/>
        <v>34270</v>
      </c>
      <c r="G127" s="475">
        <f t="shared" si="7"/>
        <v>25023</v>
      </c>
      <c r="H127" s="145">
        <v>266</v>
      </c>
    </row>
    <row r="128" spans="1:8">
      <c r="A128" s="96">
        <v>124</v>
      </c>
      <c r="B128" s="59">
        <f t="shared" si="11"/>
        <v>12.93</v>
      </c>
      <c r="C128" s="58">
        <v>41.1</v>
      </c>
      <c r="D128" s="146">
        <v>23250</v>
      </c>
      <c r="E128" s="145">
        <v>11800</v>
      </c>
      <c r="F128" s="146">
        <f t="shared" si="9"/>
        <v>34270</v>
      </c>
      <c r="G128" s="475">
        <f t="shared" si="7"/>
        <v>25023</v>
      </c>
      <c r="H128" s="145">
        <v>266</v>
      </c>
    </row>
    <row r="129" spans="1:8">
      <c r="A129" s="96">
        <v>125</v>
      </c>
      <c r="B129" s="59">
        <f t="shared" si="11"/>
        <v>12.93</v>
      </c>
      <c r="C129" s="58">
        <v>41.1</v>
      </c>
      <c r="D129" s="146">
        <v>23250</v>
      </c>
      <c r="E129" s="145">
        <v>11800</v>
      </c>
      <c r="F129" s="146">
        <f t="shared" si="9"/>
        <v>34270</v>
      </c>
      <c r="G129" s="475">
        <f t="shared" si="7"/>
        <v>25023</v>
      </c>
      <c r="H129" s="145">
        <v>266</v>
      </c>
    </row>
    <row r="130" spans="1:8">
      <c r="A130" s="96">
        <v>126</v>
      </c>
      <c r="B130" s="59">
        <f t="shared" si="11"/>
        <v>12.93</v>
      </c>
      <c r="C130" s="58">
        <v>41.1</v>
      </c>
      <c r="D130" s="146">
        <v>23250</v>
      </c>
      <c r="E130" s="145">
        <v>11800</v>
      </c>
      <c r="F130" s="146">
        <f t="shared" si="9"/>
        <v>34270</v>
      </c>
      <c r="G130" s="475">
        <f t="shared" si="7"/>
        <v>25023</v>
      </c>
      <c r="H130" s="145">
        <v>266</v>
      </c>
    </row>
    <row r="131" spans="1:8">
      <c r="A131" s="96">
        <v>127</v>
      </c>
      <c r="B131" s="59">
        <f t="shared" si="11"/>
        <v>12.93</v>
      </c>
      <c r="C131" s="58">
        <v>41.1</v>
      </c>
      <c r="D131" s="146">
        <v>23250</v>
      </c>
      <c r="E131" s="145">
        <v>11800</v>
      </c>
      <c r="F131" s="146">
        <f t="shared" si="9"/>
        <v>34270</v>
      </c>
      <c r="G131" s="475">
        <f t="shared" si="7"/>
        <v>25023</v>
      </c>
      <c r="H131" s="145">
        <v>266</v>
      </c>
    </row>
    <row r="132" spans="1:8">
      <c r="A132" s="96">
        <v>128</v>
      </c>
      <c r="B132" s="59">
        <f t="shared" si="11"/>
        <v>12.93</v>
      </c>
      <c r="C132" s="58">
        <v>41.1</v>
      </c>
      <c r="D132" s="146">
        <v>23250</v>
      </c>
      <c r="E132" s="145">
        <v>11800</v>
      </c>
      <c r="F132" s="146">
        <f t="shared" si="9"/>
        <v>34270</v>
      </c>
      <c r="G132" s="475">
        <f t="shared" si="7"/>
        <v>25023</v>
      </c>
      <c r="H132" s="145">
        <v>266</v>
      </c>
    </row>
    <row r="133" spans="1:8">
      <c r="A133" s="96">
        <v>129</v>
      </c>
      <c r="B133" s="59">
        <f t="shared" si="11"/>
        <v>12.94</v>
      </c>
      <c r="C133" s="58">
        <v>41.1</v>
      </c>
      <c r="D133" s="146">
        <v>23250</v>
      </c>
      <c r="E133" s="145">
        <v>11800</v>
      </c>
      <c r="F133" s="146">
        <f t="shared" si="9"/>
        <v>34247</v>
      </c>
      <c r="G133" s="475">
        <f t="shared" si="7"/>
        <v>25006</v>
      </c>
      <c r="H133" s="145">
        <v>266</v>
      </c>
    </row>
    <row r="134" spans="1:8">
      <c r="A134" s="96">
        <v>130</v>
      </c>
      <c r="B134" s="59">
        <f t="shared" si="11"/>
        <v>12.94</v>
      </c>
      <c r="C134" s="58">
        <v>41.1</v>
      </c>
      <c r="D134" s="146">
        <v>23250</v>
      </c>
      <c r="E134" s="145">
        <v>11800</v>
      </c>
      <c r="F134" s="146">
        <f t="shared" si="9"/>
        <v>34247</v>
      </c>
      <c r="G134" s="475">
        <f t="shared" si="7"/>
        <v>25006</v>
      </c>
      <c r="H134" s="145">
        <v>266</v>
      </c>
    </row>
    <row r="135" spans="1:8">
      <c r="A135" s="96">
        <v>131</v>
      </c>
      <c r="B135" s="59">
        <f t="shared" si="11"/>
        <v>12.94</v>
      </c>
      <c r="C135" s="58">
        <v>41.1</v>
      </c>
      <c r="D135" s="146">
        <v>23250</v>
      </c>
      <c r="E135" s="145">
        <v>11800</v>
      </c>
      <c r="F135" s="146">
        <f t="shared" si="9"/>
        <v>34247</v>
      </c>
      <c r="G135" s="475">
        <f t="shared" si="7"/>
        <v>25006</v>
      </c>
      <c r="H135" s="145">
        <v>266</v>
      </c>
    </row>
    <row r="136" spans="1:8">
      <c r="A136" s="96">
        <v>132</v>
      </c>
      <c r="B136" s="59">
        <f t="shared" si="11"/>
        <v>12.94</v>
      </c>
      <c r="C136" s="58">
        <v>41.1</v>
      </c>
      <c r="D136" s="146">
        <v>23250</v>
      </c>
      <c r="E136" s="145">
        <v>11800</v>
      </c>
      <c r="F136" s="146">
        <f t="shared" si="9"/>
        <v>34247</v>
      </c>
      <c r="G136" s="475">
        <f t="shared" si="7"/>
        <v>25006</v>
      </c>
      <c r="H136" s="145">
        <v>266</v>
      </c>
    </row>
    <row r="137" spans="1:8">
      <c r="A137" s="96">
        <v>133</v>
      </c>
      <c r="B137" s="59">
        <f t="shared" si="11"/>
        <v>12.94</v>
      </c>
      <c r="C137" s="58">
        <v>41.1</v>
      </c>
      <c r="D137" s="146">
        <v>23250</v>
      </c>
      <c r="E137" s="145">
        <v>11800</v>
      </c>
      <c r="F137" s="146">
        <f t="shared" si="9"/>
        <v>34247</v>
      </c>
      <c r="G137" s="475">
        <f t="shared" si="7"/>
        <v>25006</v>
      </c>
      <c r="H137" s="145">
        <v>266</v>
      </c>
    </row>
    <row r="138" spans="1:8">
      <c r="A138" s="96">
        <v>134</v>
      </c>
      <c r="B138" s="59">
        <f t="shared" si="11"/>
        <v>12.94</v>
      </c>
      <c r="C138" s="58">
        <v>41.1</v>
      </c>
      <c r="D138" s="146">
        <v>23250</v>
      </c>
      <c r="E138" s="145">
        <v>11800</v>
      </c>
      <c r="F138" s="146">
        <f t="shared" si="9"/>
        <v>34247</v>
      </c>
      <c r="G138" s="475">
        <f t="shared" si="7"/>
        <v>25006</v>
      </c>
      <c r="H138" s="145">
        <v>266</v>
      </c>
    </row>
    <row r="139" spans="1:8">
      <c r="A139" s="96">
        <v>135</v>
      </c>
      <c r="B139" s="59">
        <f t="shared" si="11"/>
        <v>12.95</v>
      </c>
      <c r="C139" s="58">
        <v>41.1</v>
      </c>
      <c r="D139" s="146">
        <v>23250</v>
      </c>
      <c r="E139" s="145">
        <v>11800</v>
      </c>
      <c r="F139" s="146">
        <f t="shared" si="9"/>
        <v>34224</v>
      </c>
      <c r="G139" s="475">
        <f t="shared" si="7"/>
        <v>24990</v>
      </c>
      <c r="H139" s="145">
        <v>266</v>
      </c>
    </row>
    <row r="140" spans="1:8">
      <c r="A140" s="96">
        <v>136</v>
      </c>
      <c r="B140" s="59">
        <f t="shared" si="11"/>
        <v>12.95</v>
      </c>
      <c r="C140" s="58">
        <v>41.1</v>
      </c>
      <c r="D140" s="146">
        <v>23250</v>
      </c>
      <c r="E140" s="145">
        <v>11800</v>
      </c>
      <c r="F140" s="146">
        <f t="shared" si="9"/>
        <v>34224</v>
      </c>
      <c r="G140" s="475">
        <f t="shared" si="7"/>
        <v>24990</v>
      </c>
      <c r="H140" s="145">
        <v>266</v>
      </c>
    </row>
    <row r="141" spans="1:8">
      <c r="A141" s="96">
        <v>137</v>
      </c>
      <c r="B141" s="59">
        <f t="shared" si="11"/>
        <v>12.95</v>
      </c>
      <c r="C141" s="58">
        <v>41.1</v>
      </c>
      <c r="D141" s="146">
        <v>23250</v>
      </c>
      <c r="E141" s="145">
        <v>11800</v>
      </c>
      <c r="F141" s="146">
        <f t="shared" si="9"/>
        <v>34224</v>
      </c>
      <c r="G141" s="475">
        <f t="shared" si="7"/>
        <v>24990</v>
      </c>
      <c r="H141" s="145">
        <v>266</v>
      </c>
    </row>
    <row r="142" spans="1:8">
      <c r="A142" s="96">
        <v>138</v>
      </c>
      <c r="B142" s="59">
        <f t="shared" si="11"/>
        <v>12.95</v>
      </c>
      <c r="C142" s="58">
        <v>41.1</v>
      </c>
      <c r="D142" s="146">
        <v>23250</v>
      </c>
      <c r="E142" s="145">
        <v>11800</v>
      </c>
      <c r="F142" s="146">
        <f t="shared" si="9"/>
        <v>34224</v>
      </c>
      <c r="G142" s="475">
        <f t="shared" si="7"/>
        <v>24990</v>
      </c>
      <c r="H142" s="145">
        <v>266</v>
      </c>
    </row>
    <row r="143" spans="1:8">
      <c r="A143" s="96">
        <v>139</v>
      </c>
      <c r="B143" s="59">
        <f t="shared" si="11"/>
        <v>12.95</v>
      </c>
      <c r="C143" s="58">
        <v>41.1</v>
      </c>
      <c r="D143" s="146">
        <v>23250</v>
      </c>
      <c r="E143" s="145">
        <v>11800</v>
      </c>
      <c r="F143" s="146">
        <f t="shared" si="9"/>
        <v>34224</v>
      </c>
      <c r="G143" s="475">
        <f t="shared" si="7"/>
        <v>24990</v>
      </c>
      <c r="H143" s="145">
        <v>266</v>
      </c>
    </row>
    <row r="144" spans="1:8">
      <c r="A144" s="96">
        <v>140</v>
      </c>
      <c r="B144" s="59">
        <f t="shared" si="11"/>
        <v>12.95</v>
      </c>
      <c r="C144" s="58">
        <v>41.1</v>
      </c>
      <c r="D144" s="146">
        <v>23250</v>
      </c>
      <c r="E144" s="145">
        <v>11800</v>
      </c>
      <c r="F144" s="146">
        <f t="shared" si="9"/>
        <v>34224</v>
      </c>
      <c r="G144" s="475">
        <f t="shared" ref="G144:G187" si="12">ROUND(12*(1/B144*D144+1/C144*E144),0)</f>
        <v>24990</v>
      </c>
      <c r="H144" s="145">
        <v>266</v>
      </c>
    </row>
    <row r="145" spans="1:8">
      <c r="A145" s="96">
        <v>141</v>
      </c>
      <c r="B145" s="59">
        <f t="shared" si="11"/>
        <v>12.95</v>
      </c>
      <c r="C145" s="58">
        <v>41.1</v>
      </c>
      <c r="D145" s="146">
        <v>23250</v>
      </c>
      <c r="E145" s="145">
        <v>11800</v>
      </c>
      <c r="F145" s="146">
        <f t="shared" si="9"/>
        <v>34224</v>
      </c>
      <c r="G145" s="475">
        <f t="shared" si="12"/>
        <v>24990</v>
      </c>
      <c r="H145" s="145">
        <v>266</v>
      </c>
    </row>
    <row r="146" spans="1:8">
      <c r="A146" s="96">
        <v>142</v>
      </c>
      <c r="B146" s="59">
        <f t="shared" si="11"/>
        <v>12.96</v>
      </c>
      <c r="C146" s="58">
        <v>41.1</v>
      </c>
      <c r="D146" s="146">
        <v>23250</v>
      </c>
      <c r="E146" s="145">
        <v>11800</v>
      </c>
      <c r="F146" s="146">
        <f t="shared" ref="F146:F187" si="13">ROUND(12*1.3589*(1/B146*D146+1/C146*E146)+H146,0)</f>
        <v>34202</v>
      </c>
      <c r="G146" s="475">
        <f t="shared" si="12"/>
        <v>24973</v>
      </c>
      <c r="H146" s="145">
        <v>266</v>
      </c>
    </row>
    <row r="147" spans="1:8">
      <c r="A147" s="96">
        <v>143</v>
      </c>
      <c r="B147" s="59">
        <f t="shared" si="11"/>
        <v>12.96</v>
      </c>
      <c r="C147" s="58">
        <v>41.1</v>
      </c>
      <c r="D147" s="146">
        <v>23250</v>
      </c>
      <c r="E147" s="145">
        <v>11800</v>
      </c>
      <c r="F147" s="146">
        <f t="shared" si="13"/>
        <v>34202</v>
      </c>
      <c r="G147" s="475">
        <f t="shared" si="12"/>
        <v>24973</v>
      </c>
      <c r="H147" s="145">
        <v>266</v>
      </c>
    </row>
    <row r="148" spans="1:8">
      <c r="A148" s="96">
        <v>144</v>
      </c>
      <c r="B148" s="59">
        <f t="shared" si="11"/>
        <v>12.96</v>
      </c>
      <c r="C148" s="58">
        <v>41.1</v>
      </c>
      <c r="D148" s="146">
        <v>23250</v>
      </c>
      <c r="E148" s="145">
        <v>11800</v>
      </c>
      <c r="F148" s="146">
        <f t="shared" si="13"/>
        <v>34202</v>
      </c>
      <c r="G148" s="475">
        <f t="shared" si="12"/>
        <v>24973</v>
      </c>
      <c r="H148" s="145">
        <v>266</v>
      </c>
    </row>
    <row r="149" spans="1:8">
      <c r="A149" s="96">
        <v>145</v>
      </c>
      <c r="B149" s="59">
        <f t="shared" si="11"/>
        <v>12.96</v>
      </c>
      <c r="C149" s="58">
        <v>41.1</v>
      </c>
      <c r="D149" s="146">
        <v>23250</v>
      </c>
      <c r="E149" s="145">
        <v>11800</v>
      </c>
      <c r="F149" s="146">
        <f t="shared" si="13"/>
        <v>34202</v>
      </c>
      <c r="G149" s="475">
        <f t="shared" si="12"/>
        <v>24973</v>
      </c>
      <c r="H149" s="145">
        <v>266</v>
      </c>
    </row>
    <row r="150" spans="1:8">
      <c r="A150" s="96">
        <v>146</v>
      </c>
      <c r="B150" s="59">
        <f t="shared" si="11"/>
        <v>12.96</v>
      </c>
      <c r="C150" s="58">
        <v>41.1</v>
      </c>
      <c r="D150" s="146">
        <v>23250</v>
      </c>
      <c r="E150" s="145">
        <v>11800</v>
      </c>
      <c r="F150" s="146">
        <f t="shared" si="13"/>
        <v>34202</v>
      </c>
      <c r="G150" s="475">
        <f t="shared" si="12"/>
        <v>24973</v>
      </c>
      <c r="H150" s="145">
        <v>266</v>
      </c>
    </row>
    <row r="151" spans="1:8">
      <c r="A151" s="96">
        <v>147</v>
      </c>
      <c r="B151" s="59">
        <f t="shared" si="11"/>
        <v>12.96</v>
      </c>
      <c r="C151" s="58">
        <v>41.1</v>
      </c>
      <c r="D151" s="146">
        <v>23250</v>
      </c>
      <c r="E151" s="145">
        <v>11800</v>
      </c>
      <c r="F151" s="146">
        <f t="shared" si="13"/>
        <v>34202</v>
      </c>
      <c r="G151" s="475">
        <f t="shared" si="12"/>
        <v>24973</v>
      </c>
      <c r="H151" s="145">
        <v>266</v>
      </c>
    </row>
    <row r="152" spans="1:8">
      <c r="A152" s="96">
        <v>148</v>
      </c>
      <c r="B152" s="59">
        <f t="shared" si="11"/>
        <v>12.96</v>
      </c>
      <c r="C152" s="58">
        <v>41.1</v>
      </c>
      <c r="D152" s="146">
        <v>23250</v>
      </c>
      <c r="E152" s="145">
        <v>11800</v>
      </c>
      <c r="F152" s="146">
        <f t="shared" si="13"/>
        <v>34202</v>
      </c>
      <c r="G152" s="475">
        <f t="shared" si="12"/>
        <v>24973</v>
      </c>
      <c r="H152" s="145">
        <v>266</v>
      </c>
    </row>
    <row r="153" spans="1:8">
      <c r="A153" s="96">
        <v>149</v>
      </c>
      <c r="B153" s="59">
        <f t="shared" si="11"/>
        <v>12.97</v>
      </c>
      <c r="C153" s="58">
        <v>41.1</v>
      </c>
      <c r="D153" s="146">
        <v>23250</v>
      </c>
      <c r="E153" s="145">
        <v>11800</v>
      </c>
      <c r="F153" s="146">
        <f t="shared" si="13"/>
        <v>34179</v>
      </c>
      <c r="G153" s="475">
        <f t="shared" si="12"/>
        <v>24956</v>
      </c>
      <c r="H153" s="145">
        <v>266</v>
      </c>
    </row>
    <row r="154" spans="1:8">
      <c r="A154" s="96">
        <v>150</v>
      </c>
      <c r="B154" s="59">
        <f t="shared" si="11"/>
        <v>12.97</v>
      </c>
      <c r="C154" s="58">
        <v>41.1</v>
      </c>
      <c r="D154" s="146">
        <v>23250</v>
      </c>
      <c r="E154" s="145">
        <v>11800</v>
      </c>
      <c r="F154" s="146">
        <f t="shared" si="13"/>
        <v>34179</v>
      </c>
      <c r="G154" s="475">
        <f t="shared" si="12"/>
        <v>24956</v>
      </c>
      <c r="H154" s="145">
        <v>266</v>
      </c>
    </row>
    <row r="155" spans="1:8">
      <c r="A155" s="96">
        <v>151</v>
      </c>
      <c r="B155" s="59">
        <f t="shared" si="11"/>
        <v>12.97</v>
      </c>
      <c r="C155" s="58">
        <v>41.1</v>
      </c>
      <c r="D155" s="146">
        <v>23250</v>
      </c>
      <c r="E155" s="145">
        <v>11800</v>
      </c>
      <c r="F155" s="146">
        <f t="shared" si="13"/>
        <v>34179</v>
      </c>
      <c r="G155" s="475">
        <f t="shared" si="12"/>
        <v>24956</v>
      </c>
      <c r="H155" s="145">
        <v>266</v>
      </c>
    </row>
    <row r="156" spans="1:8">
      <c r="A156" s="96">
        <v>152</v>
      </c>
      <c r="B156" s="59">
        <f t="shared" si="11"/>
        <v>12.97</v>
      </c>
      <c r="C156" s="58">
        <v>41.1</v>
      </c>
      <c r="D156" s="146">
        <v>23250</v>
      </c>
      <c r="E156" s="145">
        <v>11800</v>
      </c>
      <c r="F156" s="146">
        <f t="shared" si="13"/>
        <v>34179</v>
      </c>
      <c r="G156" s="475">
        <f t="shared" si="12"/>
        <v>24956</v>
      </c>
      <c r="H156" s="145">
        <v>266</v>
      </c>
    </row>
    <row r="157" spans="1:8">
      <c r="A157" s="96">
        <v>153</v>
      </c>
      <c r="B157" s="59">
        <f t="shared" ref="B157:B187" si="14">ROUND(0.0015*A157+12.74285,2)</f>
        <v>12.97</v>
      </c>
      <c r="C157" s="58">
        <v>41.1</v>
      </c>
      <c r="D157" s="146">
        <v>23250</v>
      </c>
      <c r="E157" s="145">
        <v>11800</v>
      </c>
      <c r="F157" s="146">
        <f t="shared" si="13"/>
        <v>34179</v>
      </c>
      <c r="G157" s="475">
        <f t="shared" si="12"/>
        <v>24956</v>
      </c>
      <c r="H157" s="145">
        <v>266</v>
      </c>
    </row>
    <row r="158" spans="1:8">
      <c r="A158" s="96">
        <v>154</v>
      </c>
      <c r="B158" s="59">
        <f t="shared" si="14"/>
        <v>12.97</v>
      </c>
      <c r="C158" s="58">
        <v>41.1</v>
      </c>
      <c r="D158" s="146">
        <v>23250</v>
      </c>
      <c r="E158" s="145">
        <v>11800</v>
      </c>
      <c r="F158" s="146">
        <f t="shared" si="13"/>
        <v>34179</v>
      </c>
      <c r="G158" s="475">
        <f t="shared" si="12"/>
        <v>24956</v>
      </c>
      <c r="H158" s="145">
        <v>266</v>
      </c>
    </row>
    <row r="159" spans="1:8">
      <c r="A159" s="96">
        <v>155</v>
      </c>
      <c r="B159" s="59">
        <f t="shared" si="14"/>
        <v>12.98</v>
      </c>
      <c r="C159" s="58">
        <v>41.1</v>
      </c>
      <c r="D159" s="146">
        <v>23250</v>
      </c>
      <c r="E159" s="145">
        <v>11800</v>
      </c>
      <c r="F159" s="146">
        <f t="shared" si="13"/>
        <v>34157</v>
      </c>
      <c r="G159" s="475">
        <f t="shared" si="12"/>
        <v>24940</v>
      </c>
      <c r="H159" s="145">
        <v>266</v>
      </c>
    </row>
    <row r="160" spans="1:8">
      <c r="A160" s="96">
        <v>156</v>
      </c>
      <c r="B160" s="59">
        <f t="shared" si="14"/>
        <v>12.98</v>
      </c>
      <c r="C160" s="58">
        <v>41.1</v>
      </c>
      <c r="D160" s="146">
        <v>23250</v>
      </c>
      <c r="E160" s="145">
        <v>11800</v>
      </c>
      <c r="F160" s="146">
        <f t="shared" si="13"/>
        <v>34157</v>
      </c>
      <c r="G160" s="475">
        <f t="shared" si="12"/>
        <v>24940</v>
      </c>
      <c r="H160" s="145">
        <v>266</v>
      </c>
    </row>
    <row r="161" spans="1:8">
      <c r="A161" s="96">
        <v>157</v>
      </c>
      <c r="B161" s="59">
        <f t="shared" si="14"/>
        <v>12.98</v>
      </c>
      <c r="C161" s="58">
        <v>41.1</v>
      </c>
      <c r="D161" s="146">
        <v>23250</v>
      </c>
      <c r="E161" s="145">
        <v>11800</v>
      </c>
      <c r="F161" s="146">
        <f t="shared" si="13"/>
        <v>34157</v>
      </c>
      <c r="G161" s="475">
        <f t="shared" si="12"/>
        <v>24940</v>
      </c>
      <c r="H161" s="145">
        <v>266</v>
      </c>
    </row>
    <row r="162" spans="1:8">
      <c r="A162" s="96">
        <v>158</v>
      </c>
      <c r="B162" s="59">
        <f t="shared" si="14"/>
        <v>12.98</v>
      </c>
      <c r="C162" s="58">
        <v>41.1</v>
      </c>
      <c r="D162" s="146">
        <v>23250</v>
      </c>
      <c r="E162" s="145">
        <v>11800</v>
      </c>
      <c r="F162" s="146">
        <f t="shared" si="13"/>
        <v>34157</v>
      </c>
      <c r="G162" s="475">
        <f t="shared" si="12"/>
        <v>24940</v>
      </c>
      <c r="H162" s="145">
        <v>266</v>
      </c>
    </row>
    <row r="163" spans="1:8">
      <c r="A163" s="96">
        <v>159</v>
      </c>
      <c r="B163" s="59">
        <f t="shared" si="14"/>
        <v>12.98</v>
      </c>
      <c r="C163" s="58">
        <v>41.1</v>
      </c>
      <c r="D163" s="146">
        <v>23250</v>
      </c>
      <c r="E163" s="145">
        <v>11800</v>
      </c>
      <c r="F163" s="146">
        <f t="shared" si="13"/>
        <v>34157</v>
      </c>
      <c r="G163" s="475">
        <f t="shared" si="12"/>
        <v>24940</v>
      </c>
      <c r="H163" s="145">
        <v>266</v>
      </c>
    </row>
    <row r="164" spans="1:8">
      <c r="A164" s="96">
        <v>160</v>
      </c>
      <c r="B164" s="59">
        <f t="shared" si="14"/>
        <v>12.98</v>
      </c>
      <c r="C164" s="58">
        <v>41.1</v>
      </c>
      <c r="D164" s="146">
        <v>23250</v>
      </c>
      <c r="E164" s="145">
        <v>11800</v>
      </c>
      <c r="F164" s="146">
        <f t="shared" si="13"/>
        <v>34157</v>
      </c>
      <c r="G164" s="475">
        <f t="shared" si="12"/>
        <v>24940</v>
      </c>
      <c r="H164" s="145">
        <v>266</v>
      </c>
    </row>
    <row r="165" spans="1:8">
      <c r="A165" s="96">
        <v>161</v>
      </c>
      <c r="B165" s="59">
        <f t="shared" si="14"/>
        <v>12.98</v>
      </c>
      <c r="C165" s="58">
        <v>41.1</v>
      </c>
      <c r="D165" s="146">
        <v>23250</v>
      </c>
      <c r="E165" s="145">
        <v>11800</v>
      </c>
      <c r="F165" s="146">
        <f t="shared" si="13"/>
        <v>34157</v>
      </c>
      <c r="G165" s="475">
        <f t="shared" si="12"/>
        <v>24940</v>
      </c>
      <c r="H165" s="145">
        <v>266</v>
      </c>
    </row>
    <row r="166" spans="1:8">
      <c r="A166" s="96">
        <v>162</v>
      </c>
      <c r="B166" s="59">
        <f t="shared" si="14"/>
        <v>12.99</v>
      </c>
      <c r="C166" s="58">
        <v>41.1</v>
      </c>
      <c r="D166" s="146">
        <v>23250</v>
      </c>
      <c r="E166" s="145">
        <v>11800</v>
      </c>
      <c r="F166" s="146">
        <f t="shared" si="13"/>
        <v>34134</v>
      </c>
      <c r="G166" s="475">
        <f t="shared" si="12"/>
        <v>24923</v>
      </c>
      <c r="H166" s="145">
        <v>266</v>
      </c>
    </row>
    <row r="167" spans="1:8">
      <c r="A167" s="96">
        <v>163</v>
      </c>
      <c r="B167" s="59">
        <f t="shared" si="14"/>
        <v>12.99</v>
      </c>
      <c r="C167" s="58">
        <v>41.1</v>
      </c>
      <c r="D167" s="146">
        <v>23250</v>
      </c>
      <c r="E167" s="145">
        <v>11800</v>
      </c>
      <c r="F167" s="146">
        <f t="shared" si="13"/>
        <v>34134</v>
      </c>
      <c r="G167" s="475">
        <f t="shared" si="12"/>
        <v>24923</v>
      </c>
      <c r="H167" s="145">
        <v>266</v>
      </c>
    </row>
    <row r="168" spans="1:8">
      <c r="A168" s="96">
        <v>164</v>
      </c>
      <c r="B168" s="59">
        <f t="shared" si="14"/>
        <v>12.99</v>
      </c>
      <c r="C168" s="58">
        <v>41.1</v>
      </c>
      <c r="D168" s="146">
        <v>23250</v>
      </c>
      <c r="E168" s="145">
        <v>11800</v>
      </c>
      <c r="F168" s="146">
        <f t="shared" si="13"/>
        <v>34134</v>
      </c>
      <c r="G168" s="475">
        <f t="shared" si="12"/>
        <v>24923</v>
      </c>
      <c r="H168" s="145">
        <v>266</v>
      </c>
    </row>
    <row r="169" spans="1:8">
      <c r="A169" s="96">
        <v>165</v>
      </c>
      <c r="B169" s="59">
        <f t="shared" si="14"/>
        <v>12.99</v>
      </c>
      <c r="C169" s="58">
        <v>41.1</v>
      </c>
      <c r="D169" s="146">
        <v>23250</v>
      </c>
      <c r="E169" s="145">
        <v>11800</v>
      </c>
      <c r="F169" s="146">
        <f t="shared" si="13"/>
        <v>34134</v>
      </c>
      <c r="G169" s="475">
        <f t="shared" si="12"/>
        <v>24923</v>
      </c>
      <c r="H169" s="145">
        <v>266</v>
      </c>
    </row>
    <row r="170" spans="1:8">
      <c r="A170" s="96">
        <v>166</v>
      </c>
      <c r="B170" s="59">
        <f t="shared" si="14"/>
        <v>12.99</v>
      </c>
      <c r="C170" s="58">
        <v>41.1</v>
      </c>
      <c r="D170" s="146">
        <v>23250</v>
      </c>
      <c r="E170" s="145">
        <v>11800</v>
      </c>
      <c r="F170" s="146">
        <f t="shared" si="13"/>
        <v>34134</v>
      </c>
      <c r="G170" s="475">
        <f t="shared" si="12"/>
        <v>24923</v>
      </c>
      <c r="H170" s="145">
        <v>266</v>
      </c>
    </row>
    <row r="171" spans="1:8">
      <c r="A171" s="96">
        <v>167</v>
      </c>
      <c r="B171" s="59">
        <f t="shared" si="14"/>
        <v>12.99</v>
      </c>
      <c r="C171" s="58">
        <v>41.1</v>
      </c>
      <c r="D171" s="146">
        <v>23250</v>
      </c>
      <c r="E171" s="145">
        <v>11800</v>
      </c>
      <c r="F171" s="146">
        <f t="shared" si="13"/>
        <v>34134</v>
      </c>
      <c r="G171" s="475">
        <f t="shared" si="12"/>
        <v>24923</v>
      </c>
      <c r="H171" s="145">
        <v>266</v>
      </c>
    </row>
    <row r="172" spans="1:8">
      <c r="A172" s="96">
        <v>168</v>
      </c>
      <c r="B172" s="59">
        <f t="shared" si="14"/>
        <v>12.99</v>
      </c>
      <c r="C172" s="58">
        <v>41.1</v>
      </c>
      <c r="D172" s="146">
        <v>23250</v>
      </c>
      <c r="E172" s="145">
        <v>11800</v>
      </c>
      <c r="F172" s="146">
        <f t="shared" si="13"/>
        <v>34134</v>
      </c>
      <c r="G172" s="475">
        <f t="shared" si="12"/>
        <v>24923</v>
      </c>
      <c r="H172" s="145">
        <v>266</v>
      </c>
    </row>
    <row r="173" spans="1:8">
      <c r="A173" s="96">
        <v>169</v>
      </c>
      <c r="B173" s="59">
        <f t="shared" si="14"/>
        <v>13</v>
      </c>
      <c r="C173" s="58">
        <v>41.1</v>
      </c>
      <c r="D173" s="146">
        <v>23250</v>
      </c>
      <c r="E173" s="145">
        <v>11800</v>
      </c>
      <c r="F173" s="146">
        <f t="shared" si="13"/>
        <v>34112</v>
      </c>
      <c r="G173" s="475">
        <f t="shared" si="12"/>
        <v>24907</v>
      </c>
      <c r="H173" s="145">
        <v>266</v>
      </c>
    </row>
    <row r="174" spans="1:8">
      <c r="A174" s="96">
        <v>170</v>
      </c>
      <c r="B174" s="59">
        <f t="shared" si="14"/>
        <v>13</v>
      </c>
      <c r="C174" s="58">
        <v>41.1</v>
      </c>
      <c r="D174" s="146">
        <v>23250</v>
      </c>
      <c r="E174" s="145">
        <v>11800</v>
      </c>
      <c r="F174" s="146">
        <f t="shared" si="13"/>
        <v>34112</v>
      </c>
      <c r="G174" s="475">
        <f t="shared" si="12"/>
        <v>24907</v>
      </c>
      <c r="H174" s="145">
        <v>266</v>
      </c>
    </row>
    <row r="175" spans="1:8">
      <c r="A175" s="96">
        <v>171</v>
      </c>
      <c r="B175" s="59">
        <f t="shared" si="14"/>
        <v>13</v>
      </c>
      <c r="C175" s="58">
        <v>41.1</v>
      </c>
      <c r="D175" s="146">
        <v>23250</v>
      </c>
      <c r="E175" s="145">
        <v>11800</v>
      </c>
      <c r="F175" s="146">
        <f t="shared" si="13"/>
        <v>34112</v>
      </c>
      <c r="G175" s="475">
        <f t="shared" si="12"/>
        <v>24907</v>
      </c>
      <c r="H175" s="145">
        <v>266</v>
      </c>
    </row>
    <row r="176" spans="1:8">
      <c r="A176" s="96">
        <v>172</v>
      </c>
      <c r="B176" s="59">
        <f t="shared" si="14"/>
        <v>13</v>
      </c>
      <c r="C176" s="58">
        <v>41.1</v>
      </c>
      <c r="D176" s="146">
        <v>23250</v>
      </c>
      <c r="E176" s="145">
        <v>11800</v>
      </c>
      <c r="F176" s="146">
        <f t="shared" si="13"/>
        <v>34112</v>
      </c>
      <c r="G176" s="475">
        <f t="shared" si="12"/>
        <v>24907</v>
      </c>
      <c r="H176" s="145">
        <v>266</v>
      </c>
    </row>
    <row r="177" spans="1:8">
      <c r="A177" s="96">
        <v>173</v>
      </c>
      <c r="B177" s="59">
        <f t="shared" si="14"/>
        <v>13</v>
      </c>
      <c r="C177" s="58">
        <v>41.1</v>
      </c>
      <c r="D177" s="146">
        <v>23250</v>
      </c>
      <c r="E177" s="145">
        <v>11800</v>
      </c>
      <c r="F177" s="146">
        <f t="shared" si="13"/>
        <v>34112</v>
      </c>
      <c r="G177" s="475">
        <f t="shared" si="12"/>
        <v>24907</v>
      </c>
      <c r="H177" s="145">
        <v>266</v>
      </c>
    </row>
    <row r="178" spans="1:8">
      <c r="A178" s="96">
        <v>174</v>
      </c>
      <c r="B178" s="59">
        <f t="shared" si="14"/>
        <v>13</v>
      </c>
      <c r="C178" s="58">
        <v>41.1</v>
      </c>
      <c r="D178" s="146">
        <v>23250</v>
      </c>
      <c r="E178" s="145">
        <v>11800</v>
      </c>
      <c r="F178" s="146">
        <f t="shared" si="13"/>
        <v>34112</v>
      </c>
      <c r="G178" s="475">
        <f t="shared" si="12"/>
        <v>24907</v>
      </c>
      <c r="H178" s="145">
        <v>266</v>
      </c>
    </row>
    <row r="179" spans="1:8">
      <c r="A179" s="96">
        <v>175</v>
      </c>
      <c r="B179" s="59">
        <f t="shared" si="14"/>
        <v>13.01</v>
      </c>
      <c r="C179" s="58">
        <v>41.1</v>
      </c>
      <c r="D179" s="146">
        <v>23250</v>
      </c>
      <c r="E179" s="145">
        <v>11800</v>
      </c>
      <c r="F179" s="146">
        <f t="shared" si="13"/>
        <v>34089</v>
      </c>
      <c r="G179" s="475">
        <f t="shared" si="12"/>
        <v>24890</v>
      </c>
      <c r="H179" s="145">
        <v>266</v>
      </c>
    </row>
    <row r="180" spans="1:8">
      <c r="A180" s="96">
        <v>176</v>
      </c>
      <c r="B180" s="59">
        <f t="shared" si="14"/>
        <v>13.01</v>
      </c>
      <c r="C180" s="58">
        <v>41.1</v>
      </c>
      <c r="D180" s="146">
        <v>23250</v>
      </c>
      <c r="E180" s="145">
        <v>11800</v>
      </c>
      <c r="F180" s="146">
        <f t="shared" si="13"/>
        <v>34089</v>
      </c>
      <c r="G180" s="475">
        <f t="shared" si="12"/>
        <v>24890</v>
      </c>
      <c r="H180" s="145">
        <v>266</v>
      </c>
    </row>
    <row r="181" spans="1:8">
      <c r="A181" s="96">
        <v>177</v>
      </c>
      <c r="B181" s="59">
        <f t="shared" si="14"/>
        <v>13.01</v>
      </c>
      <c r="C181" s="58">
        <v>41.1</v>
      </c>
      <c r="D181" s="146">
        <v>23250</v>
      </c>
      <c r="E181" s="145">
        <v>11800</v>
      </c>
      <c r="F181" s="146">
        <f t="shared" si="13"/>
        <v>34089</v>
      </c>
      <c r="G181" s="475">
        <f t="shared" si="12"/>
        <v>24890</v>
      </c>
      <c r="H181" s="145">
        <v>266</v>
      </c>
    </row>
    <row r="182" spans="1:8">
      <c r="A182" s="96">
        <v>178</v>
      </c>
      <c r="B182" s="59">
        <f t="shared" si="14"/>
        <v>13.01</v>
      </c>
      <c r="C182" s="58">
        <v>41.1</v>
      </c>
      <c r="D182" s="146">
        <v>23250</v>
      </c>
      <c r="E182" s="145">
        <v>11800</v>
      </c>
      <c r="F182" s="146">
        <f t="shared" si="13"/>
        <v>34089</v>
      </c>
      <c r="G182" s="475">
        <f t="shared" si="12"/>
        <v>24890</v>
      </c>
      <c r="H182" s="145">
        <v>266</v>
      </c>
    </row>
    <row r="183" spans="1:8">
      <c r="A183" s="96">
        <v>179</v>
      </c>
      <c r="B183" s="59">
        <f t="shared" si="14"/>
        <v>13.01</v>
      </c>
      <c r="C183" s="58">
        <v>41.1</v>
      </c>
      <c r="D183" s="146">
        <v>23250</v>
      </c>
      <c r="E183" s="145">
        <v>11800</v>
      </c>
      <c r="F183" s="146">
        <f t="shared" si="13"/>
        <v>34089</v>
      </c>
      <c r="G183" s="475">
        <f t="shared" si="12"/>
        <v>24890</v>
      </c>
      <c r="H183" s="145">
        <v>266</v>
      </c>
    </row>
    <row r="184" spans="1:8">
      <c r="A184" s="96">
        <v>180</v>
      </c>
      <c r="B184" s="59">
        <f t="shared" si="14"/>
        <v>13.01</v>
      </c>
      <c r="C184" s="58">
        <v>41.1</v>
      </c>
      <c r="D184" s="146">
        <v>23250</v>
      </c>
      <c r="E184" s="145">
        <v>11800</v>
      </c>
      <c r="F184" s="146">
        <f t="shared" si="13"/>
        <v>34089</v>
      </c>
      <c r="G184" s="475">
        <f t="shared" si="12"/>
        <v>24890</v>
      </c>
      <c r="H184" s="145">
        <v>266</v>
      </c>
    </row>
    <row r="185" spans="1:8">
      <c r="A185" s="96">
        <v>181</v>
      </c>
      <c r="B185" s="59">
        <f t="shared" si="14"/>
        <v>13.01</v>
      </c>
      <c r="C185" s="58">
        <v>41.1</v>
      </c>
      <c r="D185" s="146">
        <v>23250</v>
      </c>
      <c r="E185" s="145">
        <v>11800</v>
      </c>
      <c r="F185" s="146">
        <f t="shared" si="13"/>
        <v>34089</v>
      </c>
      <c r="G185" s="475">
        <f t="shared" si="12"/>
        <v>24890</v>
      </c>
      <c r="H185" s="145">
        <v>266</v>
      </c>
    </row>
    <row r="186" spans="1:8">
      <c r="A186" s="96">
        <v>182</v>
      </c>
      <c r="B186" s="59">
        <f t="shared" si="14"/>
        <v>13.02</v>
      </c>
      <c r="C186" s="58">
        <v>41.1</v>
      </c>
      <c r="D186" s="146">
        <v>23250</v>
      </c>
      <c r="E186" s="145">
        <v>11800</v>
      </c>
      <c r="F186" s="146">
        <f t="shared" si="13"/>
        <v>34067</v>
      </c>
      <c r="G186" s="475">
        <f t="shared" si="12"/>
        <v>24874</v>
      </c>
      <c r="H186" s="145">
        <v>266</v>
      </c>
    </row>
    <row r="187" spans="1:8" ht="13.5" thickBot="1">
      <c r="A187" s="97">
        <v>183</v>
      </c>
      <c r="B187" s="66">
        <f t="shared" si="14"/>
        <v>13.02</v>
      </c>
      <c r="C187" s="67">
        <v>41.1</v>
      </c>
      <c r="D187" s="152">
        <v>23250</v>
      </c>
      <c r="E187" s="191">
        <v>11800</v>
      </c>
      <c r="F187" s="152">
        <f t="shared" si="13"/>
        <v>34067</v>
      </c>
      <c r="G187" s="486">
        <f t="shared" si="12"/>
        <v>24874</v>
      </c>
      <c r="H187" s="149">
        <v>266</v>
      </c>
    </row>
  </sheetData>
  <mergeCells count="2">
    <mergeCell ref="A13:B13"/>
    <mergeCell ref="G14:H1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4.7109375" customWidth="1"/>
    <col min="5" max="5" width="14.140625" customWidth="1"/>
    <col min="6" max="6" width="11.5703125" customWidth="1"/>
    <col min="7" max="7" width="11.42578125" customWidth="1"/>
    <col min="8" max="8" width="9.28515625" bestFit="1" customWidth="1"/>
    <col min="9" max="9" width="16.140625" customWidth="1"/>
  </cols>
  <sheetData>
    <row r="1" spans="1:9">
      <c r="H1" t="s">
        <v>15</v>
      </c>
    </row>
    <row r="2" spans="1:9" ht="4.5" customHeight="1"/>
    <row r="3" spans="1:9" ht="20.25">
      <c r="A3" s="32" t="s">
        <v>678</v>
      </c>
      <c r="C3" s="28"/>
      <c r="D3" s="29"/>
      <c r="E3" s="29"/>
      <c r="F3" s="29"/>
      <c r="G3" s="29"/>
      <c r="H3" s="30"/>
      <c r="I3" s="30"/>
    </row>
    <row r="4" spans="1:9" ht="15">
      <c r="A4" s="60" t="s">
        <v>213</v>
      </c>
      <c r="B4" s="34"/>
      <c r="C4" s="34"/>
      <c r="D4" s="34"/>
      <c r="E4" s="34"/>
      <c r="F4" s="34"/>
      <c r="G4" s="34"/>
      <c r="I4" s="30"/>
    </row>
    <row r="5" spans="1:9" ht="6.7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D6" s="38"/>
      <c r="E6" s="38"/>
      <c r="F6" s="38" t="s">
        <v>159</v>
      </c>
      <c r="G6" s="38"/>
      <c r="I6" s="30"/>
    </row>
    <row r="7" spans="1:9" ht="15.75">
      <c r="A7" s="39" t="s">
        <v>25</v>
      </c>
      <c r="B7" s="36"/>
      <c r="C7" s="61">
        <v>18</v>
      </c>
      <c r="D7" s="61"/>
      <c r="E7" s="61"/>
      <c r="F7" s="61">
        <v>64.7</v>
      </c>
      <c r="G7" s="64"/>
      <c r="I7" s="30"/>
    </row>
    <row r="8" spans="1:9" ht="15.75">
      <c r="A8" s="39" t="s">
        <v>26</v>
      </c>
      <c r="B8" s="36"/>
      <c r="C8" s="61" t="s">
        <v>241</v>
      </c>
      <c r="D8" s="64"/>
      <c r="E8" s="64"/>
      <c r="F8" s="64" t="s">
        <v>256</v>
      </c>
      <c r="G8" s="64"/>
      <c r="I8" s="30"/>
    </row>
    <row r="9" spans="1:9" ht="15.75">
      <c r="A9" s="39" t="s">
        <v>27</v>
      </c>
      <c r="B9" s="36"/>
      <c r="C9" s="61" t="s">
        <v>242</v>
      </c>
      <c r="D9" s="64"/>
      <c r="E9" s="64"/>
      <c r="F9" s="64" t="s">
        <v>256</v>
      </c>
      <c r="G9" s="64"/>
      <c r="I9" s="30"/>
    </row>
    <row r="10" spans="1:9" ht="15.75">
      <c r="A10" s="39" t="s">
        <v>28</v>
      </c>
      <c r="B10" s="36"/>
      <c r="C10" s="61" t="s">
        <v>72</v>
      </c>
      <c r="D10" s="64"/>
      <c r="E10" s="64"/>
      <c r="F10" s="64" t="s">
        <v>256</v>
      </c>
      <c r="G10" s="64"/>
      <c r="I10" s="30"/>
    </row>
    <row r="11" spans="1:9" ht="15.75">
      <c r="A11" s="39" t="s">
        <v>29</v>
      </c>
      <c r="B11" s="36"/>
      <c r="C11" s="61" t="s">
        <v>73</v>
      </c>
      <c r="D11" s="64"/>
      <c r="E11" s="64"/>
      <c r="F11" s="64" t="s">
        <v>256</v>
      </c>
      <c r="G11" s="64"/>
      <c r="I11" s="30"/>
    </row>
    <row r="12" spans="1:9" ht="15.75">
      <c r="A12" s="39" t="s">
        <v>30</v>
      </c>
      <c r="B12" s="36"/>
      <c r="C12" s="61" t="s">
        <v>73</v>
      </c>
      <c r="D12" s="61"/>
      <c r="E12" s="61"/>
      <c r="F12" s="61">
        <v>74.16</v>
      </c>
      <c r="G12" s="64"/>
      <c r="I12" s="30"/>
    </row>
    <row r="13" spans="1:9" ht="6" customHeight="1" thickBot="1">
      <c r="A13" s="504"/>
      <c r="B13" s="504"/>
      <c r="C13" s="46"/>
      <c r="D13" s="48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107" t="s">
        <v>198</v>
      </c>
      <c r="E14" s="51"/>
      <c r="F14" s="51" t="s">
        <v>199</v>
      </c>
      <c r="G14" s="505" t="s">
        <v>200</v>
      </c>
      <c r="H14" s="506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5" t="s">
        <v>202</v>
      </c>
      <c r="F15" s="55" t="s">
        <v>199</v>
      </c>
      <c r="G15" s="151" t="s">
        <v>627</v>
      </c>
      <c r="H15" s="56" t="s">
        <v>204</v>
      </c>
    </row>
    <row r="16" spans="1:9">
      <c r="A16" s="134" t="s">
        <v>32</v>
      </c>
      <c r="B16" s="132">
        <v>18</v>
      </c>
      <c r="C16" s="130">
        <v>64.7</v>
      </c>
      <c r="D16" s="153">
        <v>23250</v>
      </c>
      <c r="E16" s="154">
        <v>11800</v>
      </c>
      <c r="F16" s="147">
        <f>ROUND(12*1.3589*(1/B16*D16+1/C16*E16)+H16,0)</f>
        <v>24171</v>
      </c>
      <c r="G16" s="148">
        <f>ROUND(12*(1/B16*D16+1/C16*E16),0)</f>
        <v>17689</v>
      </c>
      <c r="H16" s="192">
        <v>134</v>
      </c>
    </row>
    <row r="17" spans="1:8">
      <c r="A17" s="135">
        <v>13</v>
      </c>
      <c r="B17" s="133">
        <f t="shared" ref="B17:B22" si="0">ROUND(2*(2.4962*POWER(A17,0.5)),2)</f>
        <v>18</v>
      </c>
      <c r="C17" s="131">
        <f t="shared" ref="C17:C29" si="1">ROUND(2*(-0.0005*POWER(A17,2)+0.1103*A17+31),2)</f>
        <v>64.7</v>
      </c>
      <c r="D17" s="146">
        <v>23250</v>
      </c>
      <c r="E17" s="155">
        <v>11800</v>
      </c>
      <c r="F17" s="147">
        <f t="shared" ref="F17:F80" si="2">ROUND(12*1.3589*(1/B17*D17+1/C17*E17)+H17,0)</f>
        <v>24171</v>
      </c>
      <c r="G17" s="148">
        <f t="shared" ref="G17:G80" si="3">ROUND(12*(1/B17*D17+1/C17*E17),0)</f>
        <v>17689</v>
      </c>
      <c r="H17" s="253">
        <v>134</v>
      </c>
    </row>
    <row r="18" spans="1:8">
      <c r="A18" s="96">
        <v>14</v>
      </c>
      <c r="B18" s="59">
        <f t="shared" si="0"/>
        <v>18.68</v>
      </c>
      <c r="C18" s="58">
        <f t="shared" si="1"/>
        <v>64.89</v>
      </c>
      <c r="D18" s="146">
        <v>23250</v>
      </c>
      <c r="E18" s="155">
        <v>11800</v>
      </c>
      <c r="F18" s="147">
        <f t="shared" si="2"/>
        <v>23396</v>
      </c>
      <c r="G18" s="148">
        <f t="shared" si="3"/>
        <v>17118</v>
      </c>
      <c r="H18" s="253">
        <v>134</v>
      </c>
    </row>
    <row r="19" spans="1:8">
      <c r="A19" s="96">
        <v>15</v>
      </c>
      <c r="B19" s="59">
        <f t="shared" si="0"/>
        <v>19.34</v>
      </c>
      <c r="C19" s="58">
        <f t="shared" si="1"/>
        <v>65.08</v>
      </c>
      <c r="D19" s="146">
        <v>23250</v>
      </c>
      <c r="E19" s="155">
        <v>11800</v>
      </c>
      <c r="F19" s="147">
        <f t="shared" si="2"/>
        <v>22694</v>
      </c>
      <c r="G19" s="148">
        <f t="shared" si="3"/>
        <v>16602</v>
      </c>
      <c r="H19" s="253">
        <v>134</v>
      </c>
    </row>
    <row r="20" spans="1:8">
      <c r="A20" s="96">
        <v>16</v>
      </c>
      <c r="B20" s="59">
        <f t="shared" si="0"/>
        <v>19.97</v>
      </c>
      <c r="C20" s="58">
        <f t="shared" si="1"/>
        <v>65.27</v>
      </c>
      <c r="D20" s="146">
        <v>23250</v>
      </c>
      <c r="E20" s="155">
        <v>11800</v>
      </c>
      <c r="F20" s="147">
        <f t="shared" si="2"/>
        <v>22067</v>
      </c>
      <c r="G20" s="148">
        <f t="shared" si="3"/>
        <v>16140</v>
      </c>
      <c r="H20" s="253">
        <v>134</v>
      </c>
    </row>
    <row r="21" spans="1:8">
      <c r="A21" s="96">
        <v>17</v>
      </c>
      <c r="B21" s="59">
        <f t="shared" si="0"/>
        <v>20.58</v>
      </c>
      <c r="C21" s="58">
        <f t="shared" si="1"/>
        <v>65.459999999999994</v>
      </c>
      <c r="D21" s="146">
        <v>23250</v>
      </c>
      <c r="E21" s="155">
        <v>11800</v>
      </c>
      <c r="F21" s="147">
        <f t="shared" si="2"/>
        <v>21496</v>
      </c>
      <c r="G21" s="148">
        <f t="shared" si="3"/>
        <v>15720</v>
      </c>
      <c r="H21" s="253">
        <v>134</v>
      </c>
    </row>
    <row r="22" spans="1:8">
      <c r="A22" s="96">
        <v>18</v>
      </c>
      <c r="B22" s="59">
        <f t="shared" si="0"/>
        <v>21.18</v>
      </c>
      <c r="C22" s="58">
        <f t="shared" si="1"/>
        <v>65.650000000000006</v>
      </c>
      <c r="D22" s="146">
        <v>23250</v>
      </c>
      <c r="E22" s="155">
        <v>11800</v>
      </c>
      <c r="F22" s="147">
        <f t="shared" si="2"/>
        <v>20966</v>
      </c>
      <c r="G22" s="148">
        <f t="shared" si="3"/>
        <v>15330</v>
      </c>
      <c r="H22" s="253">
        <v>134</v>
      </c>
    </row>
    <row r="23" spans="1:8">
      <c r="A23" s="96">
        <v>19</v>
      </c>
      <c r="B23" s="59">
        <f t="shared" ref="B23:B28" si="4">ROUND(2*(3.89*POWER(A23,0.355)),2)</f>
        <v>22.13</v>
      </c>
      <c r="C23" s="58">
        <f t="shared" si="1"/>
        <v>65.83</v>
      </c>
      <c r="D23" s="146">
        <v>23250</v>
      </c>
      <c r="E23" s="155">
        <v>11800</v>
      </c>
      <c r="F23" s="147">
        <f t="shared" si="2"/>
        <v>20189</v>
      </c>
      <c r="G23" s="148">
        <f t="shared" si="3"/>
        <v>14758</v>
      </c>
      <c r="H23" s="253">
        <v>134</v>
      </c>
    </row>
    <row r="24" spans="1:8">
      <c r="A24" s="96">
        <v>20</v>
      </c>
      <c r="B24" s="59">
        <f t="shared" si="4"/>
        <v>22.53</v>
      </c>
      <c r="C24" s="58">
        <f t="shared" si="1"/>
        <v>66.010000000000005</v>
      </c>
      <c r="D24" s="146">
        <v>23250</v>
      </c>
      <c r="E24" s="155">
        <v>11800</v>
      </c>
      <c r="F24" s="147">
        <f t="shared" si="2"/>
        <v>19877</v>
      </c>
      <c r="G24" s="148">
        <f t="shared" si="3"/>
        <v>14529</v>
      </c>
      <c r="H24" s="253">
        <v>134</v>
      </c>
    </row>
    <row r="25" spans="1:8">
      <c r="A25" s="96">
        <v>21</v>
      </c>
      <c r="B25" s="59">
        <f t="shared" si="4"/>
        <v>22.93</v>
      </c>
      <c r="C25" s="58">
        <f t="shared" si="1"/>
        <v>66.19</v>
      </c>
      <c r="D25" s="146">
        <v>23250</v>
      </c>
      <c r="E25" s="155">
        <v>11800</v>
      </c>
      <c r="F25" s="147">
        <f t="shared" si="2"/>
        <v>19575</v>
      </c>
      <c r="G25" s="148">
        <f t="shared" si="3"/>
        <v>14307</v>
      </c>
      <c r="H25" s="253">
        <v>134</v>
      </c>
    </row>
    <row r="26" spans="1:8">
      <c r="A26" s="96">
        <v>22</v>
      </c>
      <c r="B26" s="59">
        <f t="shared" si="4"/>
        <v>23.31</v>
      </c>
      <c r="C26" s="58">
        <f t="shared" si="1"/>
        <v>66.37</v>
      </c>
      <c r="D26" s="146">
        <v>23250</v>
      </c>
      <c r="E26" s="155">
        <v>11800</v>
      </c>
      <c r="F26" s="147">
        <f t="shared" si="2"/>
        <v>19298</v>
      </c>
      <c r="G26" s="148">
        <f t="shared" si="3"/>
        <v>14103</v>
      </c>
      <c r="H26" s="253">
        <v>134</v>
      </c>
    </row>
    <row r="27" spans="1:8">
      <c r="A27" s="96">
        <v>23</v>
      </c>
      <c r="B27" s="59">
        <f t="shared" si="4"/>
        <v>23.68</v>
      </c>
      <c r="C27" s="58">
        <f t="shared" si="1"/>
        <v>66.540000000000006</v>
      </c>
      <c r="D27" s="146">
        <v>23250</v>
      </c>
      <c r="E27" s="155">
        <v>11800</v>
      </c>
      <c r="F27" s="147">
        <f t="shared" si="2"/>
        <v>19036</v>
      </c>
      <c r="G27" s="148">
        <f t="shared" si="3"/>
        <v>13910</v>
      </c>
      <c r="H27" s="253">
        <v>134</v>
      </c>
    </row>
    <row r="28" spans="1:8">
      <c r="A28" s="96">
        <v>24</v>
      </c>
      <c r="B28" s="59">
        <f t="shared" si="4"/>
        <v>24.04</v>
      </c>
      <c r="C28" s="58">
        <f t="shared" si="1"/>
        <v>66.72</v>
      </c>
      <c r="D28" s="146">
        <v>23250</v>
      </c>
      <c r="E28" s="155">
        <v>11800</v>
      </c>
      <c r="F28" s="147">
        <f t="shared" si="2"/>
        <v>18789</v>
      </c>
      <c r="G28" s="148">
        <f t="shared" si="3"/>
        <v>13728</v>
      </c>
      <c r="H28" s="253">
        <v>134</v>
      </c>
    </row>
    <row r="29" spans="1:8">
      <c r="A29" s="96">
        <v>25</v>
      </c>
      <c r="B29" s="59">
        <f>ROUND(2*(LN(A29)+8.803),2)</f>
        <v>24.04</v>
      </c>
      <c r="C29" s="58">
        <f t="shared" si="1"/>
        <v>66.89</v>
      </c>
      <c r="D29" s="146">
        <v>23250</v>
      </c>
      <c r="E29" s="155">
        <v>11800</v>
      </c>
      <c r="F29" s="147">
        <f t="shared" si="2"/>
        <v>18782</v>
      </c>
      <c r="G29" s="148">
        <f t="shared" si="3"/>
        <v>13723</v>
      </c>
      <c r="H29" s="253">
        <v>134</v>
      </c>
    </row>
    <row r="30" spans="1:8">
      <c r="A30" s="96">
        <v>26</v>
      </c>
      <c r="B30" s="59">
        <f t="shared" ref="B30:B60" si="5">ROUND(2*(LN(A30)+8.803),2)</f>
        <v>24.12</v>
      </c>
      <c r="C30" s="58">
        <f t="shared" ref="C30:C60" si="6">ROUND(2*(-0.0005*POWER(A30,2)+0.1103*A30+31),2)</f>
        <v>67.06</v>
      </c>
      <c r="D30" s="146">
        <v>23250</v>
      </c>
      <c r="E30" s="155">
        <v>11800</v>
      </c>
      <c r="F30" s="147">
        <f t="shared" si="2"/>
        <v>18722</v>
      </c>
      <c r="G30" s="148">
        <f t="shared" si="3"/>
        <v>13679</v>
      </c>
      <c r="H30" s="253">
        <v>134</v>
      </c>
    </row>
    <row r="31" spans="1:8">
      <c r="A31" s="96">
        <v>27</v>
      </c>
      <c r="B31" s="59">
        <f t="shared" si="5"/>
        <v>24.2</v>
      </c>
      <c r="C31" s="58">
        <f t="shared" si="6"/>
        <v>67.23</v>
      </c>
      <c r="D31" s="146">
        <v>23250</v>
      </c>
      <c r="E31" s="155">
        <v>11800</v>
      </c>
      <c r="F31" s="147">
        <f t="shared" si="2"/>
        <v>18663</v>
      </c>
      <c r="G31" s="148">
        <f t="shared" si="3"/>
        <v>13635</v>
      </c>
      <c r="H31" s="253">
        <v>134</v>
      </c>
    </row>
    <row r="32" spans="1:8">
      <c r="A32" s="96">
        <v>28</v>
      </c>
      <c r="B32" s="59">
        <f t="shared" si="5"/>
        <v>24.27</v>
      </c>
      <c r="C32" s="58">
        <f t="shared" si="6"/>
        <v>67.39</v>
      </c>
      <c r="D32" s="146">
        <v>23250</v>
      </c>
      <c r="E32" s="155">
        <v>11800</v>
      </c>
      <c r="F32" s="147">
        <f t="shared" si="2"/>
        <v>18611</v>
      </c>
      <c r="G32" s="148">
        <f t="shared" si="3"/>
        <v>13597</v>
      </c>
      <c r="H32" s="253">
        <v>134</v>
      </c>
    </row>
    <row r="33" spans="1:8">
      <c r="A33" s="96">
        <v>29</v>
      </c>
      <c r="B33" s="59">
        <f t="shared" si="5"/>
        <v>24.34</v>
      </c>
      <c r="C33" s="58">
        <f t="shared" si="6"/>
        <v>67.56</v>
      </c>
      <c r="D33" s="146">
        <v>23250</v>
      </c>
      <c r="E33" s="155">
        <v>11800</v>
      </c>
      <c r="F33" s="147">
        <f t="shared" si="2"/>
        <v>18559</v>
      </c>
      <c r="G33" s="148">
        <f t="shared" si="3"/>
        <v>13559</v>
      </c>
      <c r="H33" s="253">
        <v>134</v>
      </c>
    </row>
    <row r="34" spans="1:8">
      <c r="A34" s="96">
        <v>30</v>
      </c>
      <c r="B34" s="59">
        <f t="shared" si="5"/>
        <v>24.41</v>
      </c>
      <c r="C34" s="58">
        <f t="shared" si="6"/>
        <v>67.72</v>
      </c>
      <c r="D34" s="146">
        <v>23250</v>
      </c>
      <c r="E34" s="155">
        <v>11800</v>
      </c>
      <c r="F34" s="147">
        <f t="shared" si="2"/>
        <v>18507</v>
      </c>
      <c r="G34" s="148">
        <f t="shared" si="3"/>
        <v>13521</v>
      </c>
      <c r="H34" s="253">
        <v>134</v>
      </c>
    </row>
    <row r="35" spans="1:8">
      <c r="A35" s="96">
        <v>31</v>
      </c>
      <c r="B35" s="59">
        <f t="shared" si="5"/>
        <v>24.47</v>
      </c>
      <c r="C35" s="58">
        <f t="shared" si="6"/>
        <v>67.88</v>
      </c>
      <c r="D35" s="146">
        <v>23250</v>
      </c>
      <c r="E35" s="155">
        <v>11800</v>
      </c>
      <c r="F35" s="147">
        <f t="shared" si="2"/>
        <v>18463</v>
      </c>
      <c r="G35" s="148">
        <f t="shared" si="3"/>
        <v>13488</v>
      </c>
      <c r="H35" s="253">
        <v>134</v>
      </c>
    </row>
    <row r="36" spans="1:8">
      <c r="A36" s="96">
        <v>32</v>
      </c>
      <c r="B36" s="59">
        <f t="shared" si="5"/>
        <v>24.54</v>
      </c>
      <c r="C36" s="58">
        <f t="shared" si="6"/>
        <v>68.040000000000006</v>
      </c>
      <c r="D36" s="146">
        <v>23250</v>
      </c>
      <c r="E36" s="155">
        <v>11800</v>
      </c>
      <c r="F36" s="147">
        <f t="shared" si="2"/>
        <v>18412</v>
      </c>
      <c r="G36" s="148">
        <f t="shared" si="3"/>
        <v>13450</v>
      </c>
      <c r="H36" s="253">
        <v>134</v>
      </c>
    </row>
    <row r="37" spans="1:8">
      <c r="A37" s="96">
        <v>33</v>
      </c>
      <c r="B37" s="59">
        <f t="shared" si="5"/>
        <v>24.6</v>
      </c>
      <c r="C37" s="58">
        <f t="shared" si="6"/>
        <v>68.19</v>
      </c>
      <c r="D37" s="146">
        <v>23250</v>
      </c>
      <c r="E37" s="155">
        <v>11800</v>
      </c>
      <c r="F37" s="147">
        <f t="shared" si="2"/>
        <v>18368</v>
      </c>
      <c r="G37" s="148">
        <f t="shared" si="3"/>
        <v>13418</v>
      </c>
      <c r="H37" s="253">
        <v>134</v>
      </c>
    </row>
    <row r="38" spans="1:8">
      <c r="A38" s="96">
        <v>34</v>
      </c>
      <c r="B38" s="59">
        <f t="shared" si="5"/>
        <v>24.66</v>
      </c>
      <c r="C38" s="58">
        <f t="shared" si="6"/>
        <v>68.34</v>
      </c>
      <c r="D38" s="146">
        <v>23250</v>
      </c>
      <c r="E38" s="155">
        <v>11800</v>
      </c>
      <c r="F38" s="147">
        <f t="shared" si="2"/>
        <v>18324</v>
      </c>
      <c r="G38" s="148">
        <f t="shared" si="3"/>
        <v>13386</v>
      </c>
      <c r="H38" s="253">
        <v>134</v>
      </c>
    </row>
    <row r="39" spans="1:8">
      <c r="A39" s="96">
        <v>35</v>
      </c>
      <c r="B39" s="59">
        <f t="shared" si="5"/>
        <v>24.72</v>
      </c>
      <c r="C39" s="58">
        <f t="shared" si="6"/>
        <v>68.5</v>
      </c>
      <c r="D39" s="146">
        <v>23250</v>
      </c>
      <c r="E39" s="155">
        <v>11800</v>
      </c>
      <c r="F39" s="147">
        <f t="shared" si="2"/>
        <v>18280</v>
      </c>
      <c r="G39" s="148">
        <f t="shared" si="3"/>
        <v>13354</v>
      </c>
      <c r="H39" s="253">
        <v>134</v>
      </c>
    </row>
    <row r="40" spans="1:8">
      <c r="A40" s="96">
        <v>36</v>
      </c>
      <c r="B40" s="59">
        <f t="shared" si="5"/>
        <v>24.77</v>
      </c>
      <c r="C40" s="58">
        <f t="shared" si="6"/>
        <v>68.650000000000006</v>
      </c>
      <c r="D40" s="146">
        <v>23250</v>
      </c>
      <c r="E40" s="155">
        <v>11800</v>
      </c>
      <c r="F40" s="147">
        <f t="shared" si="2"/>
        <v>18243</v>
      </c>
      <c r="G40" s="148">
        <f t="shared" si="3"/>
        <v>13326</v>
      </c>
      <c r="H40" s="253">
        <v>134</v>
      </c>
    </row>
    <row r="41" spans="1:8">
      <c r="A41" s="96">
        <v>37</v>
      </c>
      <c r="B41" s="59">
        <f t="shared" si="5"/>
        <v>24.83</v>
      </c>
      <c r="C41" s="58">
        <f t="shared" si="6"/>
        <v>68.790000000000006</v>
      </c>
      <c r="D41" s="146">
        <v>23250</v>
      </c>
      <c r="E41" s="155">
        <v>11800</v>
      </c>
      <c r="F41" s="147">
        <f t="shared" si="2"/>
        <v>18200</v>
      </c>
      <c r="G41" s="148">
        <f t="shared" si="3"/>
        <v>13295</v>
      </c>
      <c r="H41" s="253">
        <v>134</v>
      </c>
    </row>
    <row r="42" spans="1:8">
      <c r="A42" s="96">
        <v>38</v>
      </c>
      <c r="B42" s="59">
        <f t="shared" si="5"/>
        <v>24.88</v>
      </c>
      <c r="C42" s="58">
        <f t="shared" si="6"/>
        <v>68.94</v>
      </c>
      <c r="D42" s="146">
        <v>23250</v>
      </c>
      <c r="E42" s="155">
        <v>11800</v>
      </c>
      <c r="F42" s="147">
        <f t="shared" si="2"/>
        <v>18164</v>
      </c>
      <c r="G42" s="148">
        <f t="shared" si="3"/>
        <v>13268</v>
      </c>
      <c r="H42" s="253">
        <v>134</v>
      </c>
    </row>
    <row r="43" spans="1:8">
      <c r="A43" s="96">
        <v>39</v>
      </c>
      <c r="B43" s="59">
        <f t="shared" si="5"/>
        <v>24.93</v>
      </c>
      <c r="C43" s="58">
        <f t="shared" si="6"/>
        <v>69.08</v>
      </c>
      <c r="D43" s="146">
        <v>23250</v>
      </c>
      <c r="E43" s="155">
        <v>11800</v>
      </c>
      <c r="F43" s="147">
        <f t="shared" si="2"/>
        <v>18127</v>
      </c>
      <c r="G43" s="148">
        <f t="shared" si="3"/>
        <v>13241</v>
      </c>
      <c r="H43" s="253">
        <v>134</v>
      </c>
    </row>
    <row r="44" spans="1:8">
      <c r="A44" s="96">
        <v>40</v>
      </c>
      <c r="B44" s="59">
        <f t="shared" si="5"/>
        <v>24.98</v>
      </c>
      <c r="C44" s="58">
        <f t="shared" si="6"/>
        <v>69.22</v>
      </c>
      <c r="D44" s="146">
        <v>23250</v>
      </c>
      <c r="E44" s="155">
        <v>11800</v>
      </c>
      <c r="F44" s="147">
        <f t="shared" si="2"/>
        <v>18091</v>
      </c>
      <c r="G44" s="148">
        <f t="shared" si="3"/>
        <v>13215</v>
      </c>
      <c r="H44" s="253">
        <v>134</v>
      </c>
    </row>
    <row r="45" spans="1:8">
      <c r="A45" s="96">
        <v>41</v>
      </c>
      <c r="B45" s="59">
        <f t="shared" si="5"/>
        <v>25.03</v>
      </c>
      <c r="C45" s="58">
        <f t="shared" si="6"/>
        <v>69.36</v>
      </c>
      <c r="D45" s="146">
        <v>23250</v>
      </c>
      <c r="E45" s="155">
        <v>11800</v>
      </c>
      <c r="F45" s="147">
        <f t="shared" si="2"/>
        <v>18055</v>
      </c>
      <c r="G45" s="148">
        <f t="shared" si="3"/>
        <v>13188</v>
      </c>
      <c r="H45" s="253">
        <v>134</v>
      </c>
    </row>
    <row r="46" spans="1:8">
      <c r="A46" s="96">
        <v>42</v>
      </c>
      <c r="B46" s="59">
        <f t="shared" si="5"/>
        <v>25.08</v>
      </c>
      <c r="C46" s="58">
        <f t="shared" si="6"/>
        <v>69.5</v>
      </c>
      <c r="D46" s="146">
        <v>23250</v>
      </c>
      <c r="E46" s="155">
        <v>11800</v>
      </c>
      <c r="F46" s="147">
        <f t="shared" si="2"/>
        <v>18020</v>
      </c>
      <c r="G46" s="148">
        <f t="shared" si="3"/>
        <v>13162</v>
      </c>
      <c r="H46" s="253">
        <v>134</v>
      </c>
    </row>
    <row r="47" spans="1:8">
      <c r="A47" s="96">
        <v>43</v>
      </c>
      <c r="B47" s="59">
        <f t="shared" si="5"/>
        <v>25.13</v>
      </c>
      <c r="C47" s="58">
        <f t="shared" si="6"/>
        <v>69.64</v>
      </c>
      <c r="D47" s="146">
        <v>23250</v>
      </c>
      <c r="E47" s="155">
        <v>11800</v>
      </c>
      <c r="F47" s="147">
        <f t="shared" si="2"/>
        <v>17984</v>
      </c>
      <c r="G47" s="148">
        <f t="shared" si="3"/>
        <v>13136</v>
      </c>
      <c r="H47" s="253">
        <v>134</v>
      </c>
    </row>
    <row r="48" spans="1:8">
      <c r="A48" s="96">
        <v>44</v>
      </c>
      <c r="B48" s="59">
        <f t="shared" si="5"/>
        <v>25.17</v>
      </c>
      <c r="C48" s="58">
        <f t="shared" si="6"/>
        <v>69.77</v>
      </c>
      <c r="D48" s="146">
        <v>23250</v>
      </c>
      <c r="E48" s="155">
        <v>11800</v>
      </c>
      <c r="F48" s="147">
        <f t="shared" si="2"/>
        <v>17955</v>
      </c>
      <c r="G48" s="148">
        <f t="shared" si="3"/>
        <v>13114</v>
      </c>
      <c r="H48" s="253">
        <v>134</v>
      </c>
    </row>
    <row r="49" spans="1:8">
      <c r="A49" s="96">
        <v>45</v>
      </c>
      <c r="B49" s="59">
        <f t="shared" si="5"/>
        <v>25.22</v>
      </c>
      <c r="C49" s="58">
        <f t="shared" si="6"/>
        <v>69.900000000000006</v>
      </c>
      <c r="D49" s="146">
        <v>23250</v>
      </c>
      <c r="E49" s="155">
        <v>11800</v>
      </c>
      <c r="F49" s="147">
        <f t="shared" si="2"/>
        <v>17920</v>
      </c>
      <c r="G49" s="148">
        <f t="shared" si="3"/>
        <v>13088</v>
      </c>
      <c r="H49" s="253">
        <v>134</v>
      </c>
    </row>
    <row r="50" spans="1:8">
      <c r="A50" s="96">
        <v>46</v>
      </c>
      <c r="B50" s="59">
        <f t="shared" si="5"/>
        <v>25.26</v>
      </c>
      <c r="C50" s="58">
        <f t="shared" si="6"/>
        <v>70.03</v>
      </c>
      <c r="D50" s="146">
        <v>23250</v>
      </c>
      <c r="E50" s="155">
        <v>11800</v>
      </c>
      <c r="F50" s="147">
        <f t="shared" si="2"/>
        <v>17891</v>
      </c>
      <c r="G50" s="148">
        <f t="shared" si="3"/>
        <v>13067</v>
      </c>
      <c r="H50" s="253">
        <v>134</v>
      </c>
    </row>
    <row r="51" spans="1:8">
      <c r="A51" s="96">
        <v>47</v>
      </c>
      <c r="B51" s="59">
        <f t="shared" si="5"/>
        <v>25.31</v>
      </c>
      <c r="C51" s="58">
        <f t="shared" si="6"/>
        <v>70.16</v>
      </c>
      <c r="D51" s="146">
        <v>23250</v>
      </c>
      <c r="E51" s="155">
        <v>11800</v>
      </c>
      <c r="F51" s="147">
        <f t="shared" si="2"/>
        <v>17856</v>
      </c>
      <c r="G51" s="148">
        <f t="shared" si="3"/>
        <v>13042</v>
      </c>
      <c r="H51" s="253">
        <v>134</v>
      </c>
    </row>
    <row r="52" spans="1:8">
      <c r="A52" s="96">
        <v>48</v>
      </c>
      <c r="B52" s="59">
        <f t="shared" si="5"/>
        <v>25.35</v>
      </c>
      <c r="C52" s="58">
        <f t="shared" si="6"/>
        <v>70.28</v>
      </c>
      <c r="D52" s="146">
        <v>23250</v>
      </c>
      <c r="E52" s="155">
        <v>11800</v>
      </c>
      <c r="F52" s="147">
        <f t="shared" si="2"/>
        <v>17828</v>
      </c>
      <c r="G52" s="148">
        <f t="shared" si="3"/>
        <v>13021</v>
      </c>
      <c r="H52" s="253">
        <v>134</v>
      </c>
    </row>
    <row r="53" spans="1:8">
      <c r="A53" s="96">
        <v>49</v>
      </c>
      <c r="B53" s="59">
        <f t="shared" si="5"/>
        <v>25.39</v>
      </c>
      <c r="C53" s="58">
        <f t="shared" si="6"/>
        <v>70.41</v>
      </c>
      <c r="D53" s="146">
        <v>23250</v>
      </c>
      <c r="E53" s="155">
        <v>11800</v>
      </c>
      <c r="F53" s="147">
        <f t="shared" si="2"/>
        <v>17799</v>
      </c>
      <c r="G53" s="148">
        <f t="shared" si="3"/>
        <v>13000</v>
      </c>
      <c r="H53" s="253">
        <v>134</v>
      </c>
    </row>
    <row r="54" spans="1:8">
      <c r="A54" s="96">
        <v>50</v>
      </c>
      <c r="B54" s="59">
        <f t="shared" si="5"/>
        <v>25.43</v>
      </c>
      <c r="C54" s="58">
        <f t="shared" si="6"/>
        <v>70.53</v>
      </c>
      <c r="D54" s="146">
        <v>23250</v>
      </c>
      <c r="E54" s="155">
        <v>11800</v>
      </c>
      <c r="F54" s="147">
        <f t="shared" si="2"/>
        <v>17771</v>
      </c>
      <c r="G54" s="148">
        <f t="shared" si="3"/>
        <v>12979</v>
      </c>
      <c r="H54" s="253">
        <v>134</v>
      </c>
    </row>
    <row r="55" spans="1:8">
      <c r="A55" s="96">
        <v>51</v>
      </c>
      <c r="B55" s="59">
        <f t="shared" si="5"/>
        <v>25.47</v>
      </c>
      <c r="C55" s="58">
        <f t="shared" si="6"/>
        <v>70.650000000000006</v>
      </c>
      <c r="D55" s="146">
        <v>23250</v>
      </c>
      <c r="E55" s="155">
        <v>11800</v>
      </c>
      <c r="F55" s="147">
        <f t="shared" si="2"/>
        <v>17743</v>
      </c>
      <c r="G55" s="148">
        <f t="shared" si="3"/>
        <v>12958</v>
      </c>
      <c r="H55" s="253">
        <v>134</v>
      </c>
    </row>
    <row r="56" spans="1:8">
      <c r="A56" s="96">
        <v>52</v>
      </c>
      <c r="B56" s="59">
        <f t="shared" si="5"/>
        <v>25.51</v>
      </c>
      <c r="C56" s="58">
        <f t="shared" si="6"/>
        <v>70.77</v>
      </c>
      <c r="D56" s="146">
        <v>23250</v>
      </c>
      <c r="E56" s="155">
        <v>11800</v>
      </c>
      <c r="F56" s="147">
        <f t="shared" si="2"/>
        <v>17715</v>
      </c>
      <c r="G56" s="148">
        <f t="shared" si="3"/>
        <v>12938</v>
      </c>
      <c r="H56" s="253">
        <v>134</v>
      </c>
    </row>
    <row r="57" spans="1:8">
      <c r="A57" s="96">
        <v>53</v>
      </c>
      <c r="B57" s="59">
        <f t="shared" si="5"/>
        <v>25.55</v>
      </c>
      <c r="C57" s="58">
        <f t="shared" si="6"/>
        <v>70.88</v>
      </c>
      <c r="D57" s="146">
        <v>23250</v>
      </c>
      <c r="E57" s="155">
        <v>11800</v>
      </c>
      <c r="F57" s="147">
        <f t="shared" si="2"/>
        <v>17688</v>
      </c>
      <c r="G57" s="148">
        <f t="shared" si="3"/>
        <v>12918</v>
      </c>
      <c r="H57" s="253">
        <v>134</v>
      </c>
    </row>
    <row r="58" spans="1:8">
      <c r="A58" s="96">
        <v>54</v>
      </c>
      <c r="B58" s="59">
        <f t="shared" si="5"/>
        <v>25.58</v>
      </c>
      <c r="C58" s="58">
        <f t="shared" si="6"/>
        <v>71</v>
      </c>
      <c r="D58" s="146">
        <v>23250</v>
      </c>
      <c r="E58" s="155">
        <v>11800</v>
      </c>
      <c r="F58" s="147">
        <f t="shared" si="2"/>
        <v>17666</v>
      </c>
      <c r="G58" s="148">
        <f t="shared" si="3"/>
        <v>12901</v>
      </c>
      <c r="H58" s="253">
        <v>134</v>
      </c>
    </row>
    <row r="59" spans="1:8">
      <c r="A59" s="96">
        <v>55</v>
      </c>
      <c r="B59" s="59">
        <f t="shared" si="5"/>
        <v>25.62</v>
      </c>
      <c r="C59" s="58">
        <f t="shared" si="6"/>
        <v>71.11</v>
      </c>
      <c r="D59" s="146">
        <v>23250</v>
      </c>
      <c r="E59" s="155">
        <v>11800</v>
      </c>
      <c r="F59" s="147">
        <f t="shared" si="2"/>
        <v>17638</v>
      </c>
      <c r="G59" s="148">
        <f t="shared" si="3"/>
        <v>12881</v>
      </c>
      <c r="H59" s="253">
        <v>134</v>
      </c>
    </row>
    <row r="60" spans="1:8">
      <c r="A60" s="96">
        <v>56</v>
      </c>
      <c r="B60" s="59">
        <f t="shared" si="5"/>
        <v>25.66</v>
      </c>
      <c r="C60" s="58">
        <f t="shared" si="6"/>
        <v>71.22</v>
      </c>
      <c r="D60" s="146">
        <v>23250</v>
      </c>
      <c r="E60" s="155">
        <v>11800</v>
      </c>
      <c r="F60" s="147">
        <f t="shared" si="2"/>
        <v>17611</v>
      </c>
      <c r="G60" s="148">
        <f t="shared" si="3"/>
        <v>12861</v>
      </c>
      <c r="H60" s="253">
        <v>134</v>
      </c>
    </row>
    <row r="61" spans="1:8">
      <c r="A61" s="96">
        <v>57</v>
      </c>
      <c r="B61" s="59">
        <f>ROUND(2*(0.0015*A61+12.74285),2)</f>
        <v>25.66</v>
      </c>
      <c r="C61" s="58">
        <f>ROUND(2*(-0.0005*POWER(A61,2)+0.1103*A61+31),2)</f>
        <v>71.33</v>
      </c>
      <c r="D61" s="146">
        <v>23250</v>
      </c>
      <c r="E61" s="155">
        <v>11800</v>
      </c>
      <c r="F61" s="147">
        <f t="shared" si="2"/>
        <v>17607</v>
      </c>
      <c r="G61" s="148">
        <f t="shared" si="3"/>
        <v>12858</v>
      </c>
      <c r="H61" s="253">
        <v>134</v>
      </c>
    </row>
    <row r="62" spans="1:8">
      <c r="A62" s="96">
        <v>58</v>
      </c>
      <c r="B62" s="59">
        <f t="shared" ref="B62:B110" si="7">ROUND(2*(0.0015*A62+12.74285),2)</f>
        <v>25.66</v>
      </c>
      <c r="C62" s="58">
        <f t="shared" ref="C62:C110" si="8">ROUND(2*(-0.0005*POWER(A62,2)+0.1103*A62+31),2)</f>
        <v>71.430000000000007</v>
      </c>
      <c r="D62" s="146">
        <v>23250</v>
      </c>
      <c r="E62" s="155">
        <v>11800</v>
      </c>
      <c r="F62" s="147">
        <f t="shared" si="2"/>
        <v>17603</v>
      </c>
      <c r="G62" s="148">
        <f t="shared" si="3"/>
        <v>12855</v>
      </c>
      <c r="H62" s="253">
        <v>134</v>
      </c>
    </row>
    <row r="63" spans="1:8">
      <c r="A63" s="96">
        <v>59</v>
      </c>
      <c r="B63" s="59">
        <f t="shared" si="7"/>
        <v>25.66</v>
      </c>
      <c r="C63" s="58">
        <f t="shared" si="8"/>
        <v>71.53</v>
      </c>
      <c r="D63" s="146">
        <v>23250</v>
      </c>
      <c r="E63" s="155">
        <v>11800</v>
      </c>
      <c r="F63" s="147">
        <f t="shared" si="2"/>
        <v>17599</v>
      </c>
      <c r="G63" s="148">
        <f t="shared" si="3"/>
        <v>12853</v>
      </c>
      <c r="H63" s="253">
        <v>134</v>
      </c>
    </row>
    <row r="64" spans="1:8">
      <c r="A64" s="96">
        <v>60</v>
      </c>
      <c r="B64" s="59">
        <f t="shared" si="7"/>
        <v>25.67</v>
      </c>
      <c r="C64" s="58">
        <f t="shared" si="8"/>
        <v>71.64</v>
      </c>
      <c r="D64" s="146">
        <v>23250</v>
      </c>
      <c r="E64" s="155">
        <v>11800</v>
      </c>
      <c r="F64" s="147">
        <f t="shared" si="2"/>
        <v>17589</v>
      </c>
      <c r="G64" s="148">
        <f t="shared" si="3"/>
        <v>12845</v>
      </c>
      <c r="H64" s="253">
        <v>134</v>
      </c>
    </row>
    <row r="65" spans="1:8">
      <c r="A65" s="96">
        <v>61</v>
      </c>
      <c r="B65" s="59">
        <f t="shared" si="7"/>
        <v>25.67</v>
      </c>
      <c r="C65" s="58">
        <f t="shared" si="8"/>
        <v>71.739999999999995</v>
      </c>
      <c r="D65" s="146">
        <v>23250</v>
      </c>
      <c r="E65" s="155">
        <v>11800</v>
      </c>
      <c r="F65" s="147">
        <f t="shared" si="2"/>
        <v>17586</v>
      </c>
      <c r="G65" s="148">
        <f t="shared" si="3"/>
        <v>12843</v>
      </c>
      <c r="H65" s="253">
        <v>134</v>
      </c>
    </row>
    <row r="66" spans="1:8">
      <c r="A66" s="96">
        <v>62</v>
      </c>
      <c r="B66" s="59">
        <f t="shared" si="7"/>
        <v>25.67</v>
      </c>
      <c r="C66" s="58">
        <f t="shared" si="8"/>
        <v>71.83</v>
      </c>
      <c r="D66" s="146">
        <v>23250</v>
      </c>
      <c r="E66" s="155">
        <v>11800</v>
      </c>
      <c r="F66" s="147">
        <f t="shared" si="2"/>
        <v>17582</v>
      </c>
      <c r="G66" s="148">
        <f t="shared" si="3"/>
        <v>12840</v>
      </c>
      <c r="H66" s="253">
        <v>134</v>
      </c>
    </row>
    <row r="67" spans="1:8">
      <c r="A67" s="96">
        <v>63</v>
      </c>
      <c r="B67" s="59">
        <f t="shared" si="7"/>
        <v>25.67</v>
      </c>
      <c r="C67" s="58">
        <f t="shared" si="8"/>
        <v>71.930000000000007</v>
      </c>
      <c r="D67" s="146">
        <v>23250</v>
      </c>
      <c r="E67" s="155">
        <v>11800</v>
      </c>
      <c r="F67" s="147">
        <f t="shared" si="2"/>
        <v>17579</v>
      </c>
      <c r="G67" s="148">
        <f t="shared" si="3"/>
        <v>12837</v>
      </c>
      <c r="H67" s="253">
        <v>134</v>
      </c>
    </row>
    <row r="68" spans="1:8">
      <c r="A68" s="96">
        <v>64</v>
      </c>
      <c r="B68" s="59">
        <f t="shared" si="7"/>
        <v>25.68</v>
      </c>
      <c r="C68" s="58">
        <f t="shared" si="8"/>
        <v>72.02</v>
      </c>
      <c r="D68" s="146">
        <v>23250</v>
      </c>
      <c r="E68" s="155">
        <v>11800</v>
      </c>
      <c r="F68" s="147">
        <f t="shared" si="2"/>
        <v>17570</v>
      </c>
      <c r="G68" s="148">
        <f t="shared" si="3"/>
        <v>12831</v>
      </c>
      <c r="H68" s="253">
        <v>134</v>
      </c>
    </row>
    <row r="69" spans="1:8">
      <c r="A69" s="96">
        <v>65</v>
      </c>
      <c r="B69" s="59">
        <f t="shared" si="7"/>
        <v>25.68</v>
      </c>
      <c r="C69" s="58">
        <f t="shared" si="8"/>
        <v>72.11</v>
      </c>
      <c r="D69" s="146">
        <v>23250</v>
      </c>
      <c r="E69" s="155">
        <v>11800</v>
      </c>
      <c r="F69" s="147">
        <f t="shared" si="2"/>
        <v>17566</v>
      </c>
      <c r="G69" s="148">
        <f t="shared" si="3"/>
        <v>12828</v>
      </c>
      <c r="H69" s="253">
        <v>134</v>
      </c>
    </row>
    <row r="70" spans="1:8">
      <c r="A70" s="96">
        <v>66</v>
      </c>
      <c r="B70" s="59">
        <f t="shared" si="7"/>
        <v>25.68</v>
      </c>
      <c r="C70" s="58">
        <f t="shared" si="8"/>
        <v>72.2</v>
      </c>
      <c r="D70" s="146">
        <v>23250</v>
      </c>
      <c r="E70" s="155">
        <v>11800</v>
      </c>
      <c r="F70" s="147">
        <f t="shared" si="2"/>
        <v>17563</v>
      </c>
      <c r="G70" s="148">
        <f t="shared" si="3"/>
        <v>12826</v>
      </c>
      <c r="H70" s="253">
        <v>134</v>
      </c>
    </row>
    <row r="71" spans="1:8">
      <c r="A71" s="96">
        <v>67</v>
      </c>
      <c r="B71" s="59">
        <f t="shared" si="7"/>
        <v>25.69</v>
      </c>
      <c r="C71" s="58">
        <f t="shared" si="8"/>
        <v>72.290000000000006</v>
      </c>
      <c r="D71" s="146">
        <v>23250</v>
      </c>
      <c r="E71" s="155">
        <v>11800</v>
      </c>
      <c r="F71" s="147">
        <f t="shared" si="2"/>
        <v>17554</v>
      </c>
      <c r="G71" s="148">
        <f t="shared" si="3"/>
        <v>12819</v>
      </c>
      <c r="H71" s="253">
        <v>134</v>
      </c>
    </row>
    <row r="72" spans="1:8">
      <c r="A72" s="96">
        <v>68</v>
      </c>
      <c r="B72" s="59">
        <f t="shared" si="7"/>
        <v>25.69</v>
      </c>
      <c r="C72" s="58">
        <f t="shared" si="8"/>
        <v>72.38</v>
      </c>
      <c r="D72" s="146">
        <v>23250</v>
      </c>
      <c r="E72" s="155">
        <v>11800</v>
      </c>
      <c r="F72" s="147">
        <f t="shared" si="2"/>
        <v>17550</v>
      </c>
      <c r="G72" s="148">
        <f t="shared" si="3"/>
        <v>12817</v>
      </c>
      <c r="H72" s="253">
        <v>134</v>
      </c>
    </row>
    <row r="73" spans="1:8">
      <c r="A73" s="96">
        <v>69</v>
      </c>
      <c r="B73" s="59">
        <f t="shared" si="7"/>
        <v>25.69</v>
      </c>
      <c r="C73" s="58">
        <f t="shared" si="8"/>
        <v>72.459999999999994</v>
      </c>
      <c r="D73" s="146">
        <v>23250</v>
      </c>
      <c r="E73" s="155">
        <v>11800</v>
      </c>
      <c r="F73" s="147">
        <f t="shared" si="2"/>
        <v>17548</v>
      </c>
      <c r="G73" s="148">
        <f t="shared" si="3"/>
        <v>12814</v>
      </c>
      <c r="H73" s="253">
        <v>134</v>
      </c>
    </row>
    <row r="74" spans="1:8">
      <c r="A74" s="96">
        <v>70</v>
      </c>
      <c r="B74" s="59">
        <f t="shared" si="7"/>
        <v>25.7</v>
      </c>
      <c r="C74" s="58">
        <f t="shared" si="8"/>
        <v>72.540000000000006</v>
      </c>
      <c r="D74" s="146">
        <v>23250</v>
      </c>
      <c r="E74" s="155">
        <v>11800</v>
      </c>
      <c r="F74" s="147">
        <f t="shared" si="2"/>
        <v>17539</v>
      </c>
      <c r="G74" s="148">
        <f t="shared" si="3"/>
        <v>12808</v>
      </c>
      <c r="H74" s="253">
        <v>134</v>
      </c>
    </row>
    <row r="75" spans="1:8">
      <c r="A75" s="96">
        <v>71</v>
      </c>
      <c r="B75" s="59">
        <f t="shared" si="7"/>
        <v>25.7</v>
      </c>
      <c r="C75" s="58">
        <f t="shared" si="8"/>
        <v>72.62</v>
      </c>
      <c r="D75" s="146">
        <v>23250</v>
      </c>
      <c r="E75" s="155">
        <v>11800</v>
      </c>
      <c r="F75" s="147">
        <f t="shared" si="2"/>
        <v>17536</v>
      </c>
      <c r="G75" s="148">
        <f t="shared" si="3"/>
        <v>12806</v>
      </c>
      <c r="H75" s="253">
        <v>134</v>
      </c>
    </row>
    <row r="76" spans="1:8">
      <c r="A76" s="96">
        <v>72</v>
      </c>
      <c r="B76" s="59">
        <f t="shared" si="7"/>
        <v>25.7</v>
      </c>
      <c r="C76" s="58">
        <f t="shared" si="8"/>
        <v>72.7</v>
      </c>
      <c r="D76" s="146">
        <v>23250</v>
      </c>
      <c r="E76" s="155">
        <v>11800</v>
      </c>
      <c r="F76" s="147">
        <f t="shared" si="2"/>
        <v>17533</v>
      </c>
      <c r="G76" s="148">
        <f t="shared" si="3"/>
        <v>12804</v>
      </c>
      <c r="H76" s="253">
        <v>134</v>
      </c>
    </row>
    <row r="77" spans="1:8">
      <c r="A77" s="96">
        <v>73</v>
      </c>
      <c r="B77" s="59">
        <f t="shared" si="7"/>
        <v>25.7</v>
      </c>
      <c r="C77" s="58">
        <f t="shared" si="8"/>
        <v>72.77</v>
      </c>
      <c r="D77" s="146">
        <v>23250</v>
      </c>
      <c r="E77" s="155">
        <v>11800</v>
      </c>
      <c r="F77" s="147">
        <f t="shared" si="2"/>
        <v>17530</v>
      </c>
      <c r="G77" s="148">
        <f t="shared" si="3"/>
        <v>12802</v>
      </c>
      <c r="H77" s="253">
        <v>134</v>
      </c>
    </row>
    <row r="78" spans="1:8">
      <c r="A78" s="96">
        <v>74</v>
      </c>
      <c r="B78" s="59">
        <f t="shared" si="7"/>
        <v>25.71</v>
      </c>
      <c r="C78" s="58">
        <f t="shared" si="8"/>
        <v>72.849999999999994</v>
      </c>
      <c r="D78" s="146">
        <v>23250</v>
      </c>
      <c r="E78" s="155">
        <v>11800</v>
      </c>
      <c r="F78" s="147">
        <f t="shared" si="2"/>
        <v>17522</v>
      </c>
      <c r="G78" s="148">
        <f t="shared" si="3"/>
        <v>12796</v>
      </c>
      <c r="H78" s="253">
        <v>134</v>
      </c>
    </row>
    <row r="79" spans="1:8">
      <c r="A79" s="96">
        <v>75</v>
      </c>
      <c r="B79" s="59">
        <f t="shared" si="7"/>
        <v>25.71</v>
      </c>
      <c r="C79" s="58">
        <f t="shared" si="8"/>
        <v>72.92</v>
      </c>
      <c r="D79" s="146">
        <v>23250</v>
      </c>
      <c r="E79" s="155">
        <v>11800</v>
      </c>
      <c r="F79" s="147">
        <f t="shared" si="2"/>
        <v>17519</v>
      </c>
      <c r="G79" s="148">
        <f t="shared" si="3"/>
        <v>12794</v>
      </c>
      <c r="H79" s="253">
        <v>134</v>
      </c>
    </row>
    <row r="80" spans="1:8">
      <c r="A80" s="96">
        <v>76</v>
      </c>
      <c r="B80" s="59">
        <f t="shared" si="7"/>
        <v>25.71</v>
      </c>
      <c r="C80" s="58">
        <f t="shared" si="8"/>
        <v>72.989999999999995</v>
      </c>
      <c r="D80" s="146">
        <v>23250</v>
      </c>
      <c r="E80" s="155">
        <v>11800</v>
      </c>
      <c r="F80" s="147">
        <f t="shared" si="2"/>
        <v>17517</v>
      </c>
      <c r="G80" s="148">
        <f t="shared" si="3"/>
        <v>12792</v>
      </c>
      <c r="H80" s="253">
        <v>134</v>
      </c>
    </row>
    <row r="81" spans="1:8">
      <c r="A81" s="96">
        <v>77</v>
      </c>
      <c r="B81" s="59">
        <f t="shared" si="7"/>
        <v>25.72</v>
      </c>
      <c r="C81" s="58">
        <f t="shared" si="8"/>
        <v>73.06</v>
      </c>
      <c r="D81" s="146">
        <v>23250</v>
      </c>
      <c r="E81" s="155">
        <v>11800</v>
      </c>
      <c r="F81" s="147">
        <f t="shared" ref="F81:F144" si="9">ROUND(12*1.3589*(1/B81*D81+1/C81*E81)+H81,0)</f>
        <v>17509</v>
      </c>
      <c r="G81" s="148">
        <f t="shared" ref="G81:G144" si="10">ROUND(12*(1/B81*D81+1/C81*E81),0)</f>
        <v>12786</v>
      </c>
      <c r="H81" s="253">
        <v>134</v>
      </c>
    </row>
    <row r="82" spans="1:8">
      <c r="A82" s="96">
        <v>78</v>
      </c>
      <c r="B82" s="59">
        <f t="shared" si="7"/>
        <v>25.72</v>
      </c>
      <c r="C82" s="58">
        <f t="shared" si="8"/>
        <v>73.12</v>
      </c>
      <c r="D82" s="146">
        <v>23250</v>
      </c>
      <c r="E82" s="155">
        <v>11800</v>
      </c>
      <c r="F82" s="147">
        <f t="shared" si="9"/>
        <v>17506</v>
      </c>
      <c r="G82" s="148">
        <f t="shared" si="10"/>
        <v>12784</v>
      </c>
      <c r="H82" s="253">
        <v>134</v>
      </c>
    </row>
    <row r="83" spans="1:8">
      <c r="A83" s="96">
        <v>79</v>
      </c>
      <c r="B83" s="59">
        <f t="shared" si="7"/>
        <v>25.72</v>
      </c>
      <c r="C83" s="58">
        <f t="shared" si="8"/>
        <v>73.19</v>
      </c>
      <c r="D83" s="146">
        <v>23250</v>
      </c>
      <c r="E83" s="155">
        <v>11800</v>
      </c>
      <c r="F83" s="147">
        <f t="shared" si="9"/>
        <v>17504</v>
      </c>
      <c r="G83" s="148">
        <f t="shared" si="10"/>
        <v>12782</v>
      </c>
      <c r="H83" s="253">
        <v>134</v>
      </c>
    </row>
    <row r="84" spans="1:8">
      <c r="A84" s="96">
        <v>80</v>
      </c>
      <c r="B84" s="59">
        <f t="shared" si="7"/>
        <v>25.73</v>
      </c>
      <c r="C84" s="58">
        <f t="shared" si="8"/>
        <v>73.25</v>
      </c>
      <c r="D84" s="146">
        <v>23250</v>
      </c>
      <c r="E84" s="155">
        <v>11800</v>
      </c>
      <c r="F84" s="147">
        <f t="shared" si="9"/>
        <v>17496</v>
      </c>
      <c r="G84" s="148">
        <f t="shared" si="10"/>
        <v>12776</v>
      </c>
      <c r="H84" s="253">
        <v>134</v>
      </c>
    </row>
    <row r="85" spans="1:8">
      <c r="A85" s="96">
        <v>81</v>
      </c>
      <c r="B85" s="59">
        <f t="shared" si="7"/>
        <v>25.73</v>
      </c>
      <c r="C85" s="58">
        <f t="shared" si="8"/>
        <v>73.31</v>
      </c>
      <c r="D85" s="146">
        <v>23250</v>
      </c>
      <c r="E85" s="155">
        <v>11800</v>
      </c>
      <c r="F85" s="147">
        <f t="shared" si="9"/>
        <v>17494</v>
      </c>
      <c r="G85" s="148">
        <f t="shared" si="10"/>
        <v>12775</v>
      </c>
      <c r="H85" s="253">
        <v>134</v>
      </c>
    </row>
    <row r="86" spans="1:8">
      <c r="A86" s="96">
        <v>82</v>
      </c>
      <c r="B86" s="59">
        <f t="shared" si="7"/>
        <v>25.73</v>
      </c>
      <c r="C86" s="58">
        <f t="shared" si="8"/>
        <v>73.37</v>
      </c>
      <c r="D86" s="146">
        <v>23250</v>
      </c>
      <c r="E86" s="155">
        <v>11800</v>
      </c>
      <c r="F86" s="147">
        <f t="shared" si="9"/>
        <v>17492</v>
      </c>
      <c r="G86" s="148">
        <f t="shared" si="10"/>
        <v>12773</v>
      </c>
      <c r="H86" s="253">
        <v>134</v>
      </c>
    </row>
    <row r="87" spans="1:8">
      <c r="A87" s="96">
        <v>83</v>
      </c>
      <c r="B87" s="59">
        <f t="shared" si="7"/>
        <v>25.73</v>
      </c>
      <c r="C87" s="58">
        <f t="shared" si="8"/>
        <v>73.42</v>
      </c>
      <c r="D87" s="146">
        <v>23250</v>
      </c>
      <c r="E87" s="155">
        <v>11800</v>
      </c>
      <c r="F87" s="147">
        <f t="shared" si="9"/>
        <v>17490</v>
      </c>
      <c r="G87" s="148">
        <f t="shared" si="10"/>
        <v>12772</v>
      </c>
      <c r="H87" s="253">
        <v>134</v>
      </c>
    </row>
    <row r="88" spans="1:8">
      <c r="A88" s="96">
        <v>84</v>
      </c>
      <c r="B88" s="59">
        <f t="shared" si="7"/>
        <v>25.74</v>
      </c>
      <c r="C88" s="58">
        <f t="shared" si="8"/>
        <v>73.47</v>
      </c>
      <c r="D88" s="146">
        <v>23250</v>
      </c>
      <c r="E88" s="155">
        <v>11800</v>
      </c>
      <c r="F88" s="147">
        <f t="shared" si="9"/>
        <v>17482</v>
      </c>
      <c r="G88" s="148">
        <f t="shared" si="10"/>
        <v>12766</v>
      </c>
      <c r="H88" s="253">
        <v>134</v>
      </c>
    </row>
    <row r="89" spans="1:8">
      <c r="A89" s="96">
        <v>85</v>
      </c>
      <c r="B89" s="59">
        <f t="shared" si="7"/>
        <v>25.74</v>
      </c>
      <c r="C89" s="58">
        <f t="shared" si="8"/>
        <v>73.53</v>
      </c>
      <c r="D89" s="146">
        <v>23250</v>
      </c>
      <c r="E89" s="155">
        <v>11800</v>
      </c>
      <c r="F89" s="147">
        <f t="shared" si="9"/>
        <v>17480</v>
      </c>
      <c r="G89" s="148">
        <f t="shared" si="10"/>
        <v>12765</v>
      </c>
      <c r="H89" s="253">
        <v>134</v>
      </c>
    </row>
    <row r="90" spans="1:8">
      <c r="A90" s="96">
        <v>86</v>
      </c>
      <c r="B90" s="59">
        <f t="shared" si="7"/>
        <v>25.74</v>
      </c>
      <c r="C90" s="58">
        <f t="shared" si="8"/>
        <v>73.58</v>
      </c>
      <c r="D90" s="146">
        <v>23250</v>
      </c>
      <c r="E90" s="155">
        <v>11800</v>
      </c>
      <c r="F90" s="147">
        <f t="shared" si="9"/>
        <v>17478</v>
      </c>
      <c r="G90" s="148">
        <f t="shared" si="10"/>
        <v>12764</v>
      </c>
      <c r="H90" s="253">
        <v>134</v>
      </c>
    </row>
    <row r="91" spans="1:8">
      <c r="A91" s="96">
        <v>87</v>
      </c>
      <c r="B91" s="59">
        <f t="shared" si="7"/>
        <v>25.75</v>
      </c>
      <c r="C91" s="58">
        <f t="shared" si="8"/>
        <v>73.62</v>
      </c>
      <c r="D91" s="146">
        <v>23250</v>
      </c>
      <c r="E91" s="155">
        <v>11800</v>
      </c>
      <c r="F91" s="147">
        <f t="shared" si="9"/>
        <v>17471</v>
      </c>
      <c r="G91" s="148">
        <f t="shared" si="10"/>
        <v>12758</v>
      </c>
      <c r="H91" s="253">
        <v>134</v>
      </c>
    </row>
    <row r="92" spans="1:8">
      <c r="A92" s="96">
        <v>88</v>
      </c>
      <c r="B92" s="59">
        <f t="shared" si="7"/>
        <v>25.75</v>
      </c>
      <c r="C92" s="58">
        <f t="shared" si="8"/>
        <v>73.67</v>
      </c>
      <c r="D92" s="146">
        <v>23250</v>
      </c>
      <c r="E92" s="155">
        <v>11800</v>
      </c>
      <c r="F92" s="147">
        <f t="shared" si="9"/>
        <v>17470</v>
      </c>
      <c r="G92" s="148">
        <f t="shared" si="10"/>
        <v>12757</v>
      </c>
      <c r="H92" s="253">
        <v>134</v>
      </c>
    </row>
    <row r="93" spans="1:8">
      <c r="A93" s="96">
        <v>89</v>
      </c>
      <c r="B93" s="59">
        <f t="shared" si="7"/>
        <v>25.75</v>
      </c>
      <c r="C93" s="58">
        <f t="shared" si="8"/>
        <v>73.709999999999994</v>
      </c>
      <c r="D93" s="146">
        <v>23250</v>
      </c>
      <c r="E93" s="155">
        <v>11800</v>
      </c>
      <c r="F93" s="147">
        <f t="shared" si="9"/>
        <v>17468</v>
      </c>
      <c r="G93" s="148">
        <f t="shared" si="10"/>
        <v>12756</v>
      </c>
      <c r="H93" s="253">
        <v>134</v>
      </c>
    </row>
    <row r="94" spans="1:8">
      <c r="A94" s="96">
        <v>90</v>
      </c>
      <c r="B94" s="59">
        <f t="shared" si="7"/>
        <v>25.76</v>
      </c>
      <c r="C94" s="58">
        <f t="shared" si="8"/>
        <v>73.75</v>
      </c>
      <c r="D94" s="146">
        <v>23250</v>
      </c>
      <c r="E94" s="155">
        <v>11800</v>
      </c>
      <c r="F94" s="147">
        <f t="shared" si="9"/>
        <v>17461</v>
      </c>
      <c r="G94" s="148">
        <f t="shared" si="10"/>
        <v>12751</v>
      </c>
      <c r="H94" s="253">
        <v>134</v>
      </c>
    </row>
    <row r="95" spans="1:8">
      <c r="A95" s="96">
        <v>91</v>
      </c>
      <c r="B95" s="59">
        <f t="shared" si="7"/>
        <v>25.76</v>
      </c>
      <c r="C95" s="58">
        <f t="shared" si="8"/>
        <v>73.790000000000006</v>
      </c>
      <c r="D95" s="146">
        <v>23250</v>
      </c>
      <c r="E95" s="155">
        <v>11800</v>
      </c>
      <c r="F95" s="147">
        <f t="shared" si="9"/>
        <v>17460</v>
      </c>
      <c r="G95" s="148">
        <f t="shared" si="10"/>
        <v>12750</v>
      </c>
      <c r="H95" s="253">
        <v>134</v>
      </c>
    </row>
    <row r="96" spans="1:8">
      <c r="A96" s="96">
        <v>92</v>
      </c>
      <c r="B96" s="59">
        <f t="shared" si="7"/>
        <v>25.76</v>
      </c>
      <c r="C96" s="58">
        <f t="shared" si="8"/>
        <v>73.83</v>
      </c>
      <c r="D96" s="146">
        <v>23250</v>
      </c>
      <c r="E96" s="155">
        <v>11800</v>
      </c>
      <c r="F96" s="147">
        <f t="shared" si="9"/>
        <v>17458</v>
      </c>
      <c r="G96" s="148">
        <f t="shared" si="10"/>
        <v>12749</v>
      </c>
      <c r="H96" s="253">
        <v>134</v>
      </c>
    </row>
    <row r="97" spans="1:8">
      <c r="A97" s="96">
        <v>93</v>
      </c>
      <c r="B97" s="59">
        <f t="shared" si="7"/>
        <v>25.76</v>
      </c>
      <c r="C97" s="58">
        <f t="shared" si="8"/>
        <v>73.87</v>
      </c>
      <c r="D97" s="146">
        <v>23250</v>
      </c>
      <c r="E97" s="155">
        <v>11800</v>
      </c>
      <c r="F97" s="147">
        <f t="shared" si="9"/>
        <v>17457</v>
      </c>
      <c r="G97" s="148">
        <f t="shared" si="10"/>
        <v>12748</v>
      </c>
      <c r="H97" s="253">
        <v>134</v>
      </c>
    </row>
    <row r="98" spans="1:8">
      <c r="A98" s="96">
        <v>94</v>
      </c>
      <c r="B98" s="59">
        <f t="shared" si="7"/>
        <v>25.77</v>
      </c>
      <c r="C98" s="58">
        <f t="shared" si="8"/>
        <v>73.900000000000006</v>
      </c>
      <c r="D98" s="146">
        <v>23250</v>
      </c>
      <c r="E98" s="155">
        <v>11800</v>
      </c>
      <c r="F98" s="147">
        <f t="shared" si="9"/>
        <v>17450</v>
      </c>
      <c r="G98" s="148">
        <f t="shared" si="10"/>
        <v>12743</v>
      </c>
      <c r="H98" s="253">
        <v>134</v>
      </c>
    </row>
    <row r="99" spans="1:8">
      <c r="A99" s="96">
        <v>95</v>
      </c>
      <c r="B99" s="59">
        <f t="shared" si="7"/>
        <v>25.77</v>
      </c>
      <c r="C99" s="58">
        <f t="shared" si="8"/>
        <v>73.930000000000007</v>
      </c>
      <c r="D99" s="146">
        <v>23250</v>
      </c>
      <c r="E99" s="155">
        <v>11800</v>
      </c>
      <c r="F99" s="147">
        <f t="shared" si="9"/>
        <v>17449</v>
      </c>
      <c r="G99" s="148">
        <f t="shared" si="10"/>
        <v>12742</v>
      </c>
      <c r="H99" s="253">
        <v>134</v>
      </c>
    </row>
    <row r="100" spans="1:8">
      <c r="A100" s="96">
        <v>96</v>
      </c>
      <c r="B100" s="59">
        <f t="shared" si="7"/>
        <v>25.77</v>
      </c>
      <c r="C100" s="58">
        <f t="shared" si="8"/>
        <v>73.959999999999994</v>
      </c>
      <c r="D100" s="146">
        <v>23250</v>
      </c>
      <c r="E100" s="155">
        <v>11800</v>
      </c>
      <c r="F100" s="147">
        <f t="shared" si="9"/>
        <v>17448</v>
      </c>
      <c r="G100" s="148">
        <f t="shared" si="10"/>
        <v>12741</v>
      </c>
      <c r="H100" s="253">
        <v>134</v>
      </c>
    </row>
    <row r="101" spans="1:8">
      <c r="A101" s="96">
        <v>97</v>
      </c>
      <c r="B101" s="59">
        <f t="shared" si="7"/>
        <v>25.78</v>
      </c>
      <c r="C101" s="58">
        <f t="shared" si="8"/>
        <v>73.989999999999995</v>
      </c>
      <c r="D101" s="146">
        <v>23250</v>
      </c>
      <c r="E101" s="155">
        <v>11800</v>
      </c>
      <c r="F101" s="147">
        <f t="shared" si="9"/>
        <v>17441</v>
      </c>
      <c r="G101" s="148">
        <f t="shared" si="10"/>
        <v>12736</v>
      </c>
      <c r="H101" s="253">
        <v>134</v>
      </c>
    </row>
    <row r="102" spans="1:8">
      <c r="A102" s="96">
        <v>98</v>
      </c>
      <c r="B102" s="59">
        <f t="shared" si="7"/>
        <v>25.78</v>
      </c>
      <c r="C102" s="58">
        <f t="shared" si="8"/>
        <v>74.010000000000005</v>
      </c>
      <c r="D102" s="146">
        <v>23250</v>
      </c>
      <c r="E102" s="155">
        <v>11800</v>
      </c>
      <c r="F102" s="147">
        <f t="shared" si="9"/>
        <v>17440</v>
      </c>
      <c r="G102" s="148">
        <f t="shared" si="10"/>
        <v>12736</v>
      </c>
      <c r="H102" s="253">
        <v>134</v>
      </c>
    </row>
    <row r="103" spans="1:8">
      <c r="A103" s="96">
        <v>99</v>
      </c>
      <c r="B103" s="59">
        <f t="shared" si="7"/>
        <v>25.78</v>
      </c>
      <c r="C103" s="58">
        <f t="shared" si="8"/>
        <v>74.040000000000006</v>
      </c>
      <c r="D103" s="146">
        <v>23250</v>
      </c>
      <c r="E103" s="155">
        <v>11800</v>
      </c>
      <c r="F103" s="147">
        <f t="shared" si="9"/>
        <v>17439</v>
      </c>
      <c r="G103" s="148">
        <f t="shared" si="10"/>
        <v>12735</v>
      </c>
      <c r="H103" s="253">
        <v>134</v>
      </c>
    </row>
    <row r="104" spans="1:8">
      <c r="A104" s="96">
        <v>100</v>
      </c>
      <c r="B104" s="59">
        <f t="shared" si="7"/>
        <v>25.79</v>
      </c>
      <c r="C104" s="58">
        <f t="shared" si="8"/>
        <v>74.06</v>
      </c>
      <c r="D104" s="146">
        <v>23250</v>
      </c>
      <c r="E104" s="155">
        <v>11800</v>
      </c>
      <c r="F104" s="147">
        <f t="shared" si="9"/>
        <v>17433</v>
      </c>
      <c r="G104" s="148">
        <f t="shared" si="10"/>
        <v>12730</v>
      </c>
      <c r="H104" s="253">
        <v>134</v>
      </c>
    </row>
    <row r="105" spans="1:8">
      <c r="A105" s="96">
        <v>101</v>
      </c>
      <c r="B105" s="59">
        <f t="shared" si="7"/>
        <v>25.79</v>
      </c>
      <c r="C105" s="58">
        <f t="shared" si="8"/>
        <v>74.08</v>
      </c>
      <c r="D105" s="146">
        <v>23250</v>
      </c>
      <c r="E105" s="155">
        <v>11800</v>
      </c>
      <c r="F105" s="147">
        <f t="shared" si="9"/>
        <v>17432</v>
      </c>
      <c r="G105" s="148">
        <f t="shared" si="10"/>
        <v>12730</v>
      </c>
      <c r="H105" s="253">
        <v>134</v>
      </c>
    </row>
    <row r="106" spans="1:8">
      <c r="A106" s="96">
        <v>102</v>
      </c>
      <c r="B106" s="59">
        <f t="shared" si="7"/>
        <v>25.79</v>
      </c>
      <c r="C106" s="58">
        <f t="shared" si="8"/>
        <v>74.099999999999994</v>
      </c>
      <c r="D106" s="146">
        <v>23250</v>
      </c>
      <c r="E106" s="155">
        <v>11800</v>
      </c>
      <c r="F106" s="147">
        <f t="shared" si="9"/>
        <v>17432</v>
      </c>
      <c r="G106" s="148">
        <f t="shared" si="10"/>
        <v>12729</v>
      </c>
      <c r="H106" s="253">
        <v>134</v>
      </c>
    </row>
    <row r="107" spans="1:8">
      <c r="A107" s="96">
        <v>103</v>
      </c>
      <c r="B107" s="59">
        <f t="shared" si="7"/>
        <v>25.79</v>
      </c>
      <c r="C107" s="58">
        <f t="shared" si="8"/>
        <v>74.11</v>
      </c>
      <c r="D107" s="146">
        <v>23250</v>
      </c>
      <c r="E107" s="155">
        <v>11800</v>
      </c>
      <c r="F107" s="147">
        <f t="shared" si="9"/>
        <v>17431</v>
      </c>
      <c r="G107" s="148">
        <f t="shared" si="10"/>
        <v>12729</v>
      </c>
      <c r="H107" s="253">
        <v>134</v>
      </c>
    </row>
    <row r="108" spans="1:8">
      <c r="A108" s="96">
        <v>104</v>
      </c>
      <c r="B108" s="59">
        <f t="shared" si="7"/>
        <v>25.8</v>
      </c>
      <c r="C108" s="58">
        <f t="shared" si="8"/>
        <v>74.13</v>
      </c>
      <c r="D108" s="146">
        <v>23250</v>
      </c>
      <c r="E108" s="155">
        <v>11800</v>
      </c>
      <c r="F108" s="147">
        <f t="shared" si="9"/>
        <v>17425</v>
      </c>
      <c r="G108" s="148">
        <f t="shared" si="10"/>
        <v>12724</v>
      </c>
      <c r="H108" s="253">
        <v>134</v>
      </c>
    </row>
    <row r="109" spans="1:8">
      <c r="A109" s="96">
        <v>105</v>
      </c>
      <c r="B109" s="59">
        <f t="shared" si="7"/>
        <v>25.8</v>
      </c>
      <c r="C109" s="58">
        <f t="shared" si="8"/>
        <v>74.14</v>
      </c>
      <c r="D109" s="146">
        <v>23250</v>
      </c>
      <c r="E109" s="155">
        <v>11800</v>
      </c>
      <c r="F109" s="147">
        <f t="shared" si="9"/>
        <v>17424</v>
      </c>
      <c r="G109" s="148">
        <f t="shared" si="10"/>
        <v>12724</v>
      </c>
      <c r="H109" s="253">
        <v>134</v>
      </c>
    </row>
    <row r="110" spans="1:8">
      <c r="A110" s="156">
        <v>106</v>
      </c>
      <c r="B110" s="157">
        <f t="shared" si="7"/>
        <v>25.8</v>
      </c>
      <c r="C110" s="158">
        <f t="shared" si="8"/>
        <v>74.150000000000006</v>
      </c>
      <c r="D110" s="146">
        <v>23250</v>
      </c>
      <c r="E110" s="155">
        <v>11800</v>
      </c>
      <c r="F110" s="147">
        <f t="shared" si="9"/>
        <v>17424</v>
      </c>
      <c r="G110" s="148">
        <f t="shared" si="10"/>
        <v>12724</v>
      </c>
      <c r="H110" s="253">
        <v>134</v>
      </c>
    </row>
    <row r="111" spans="1:8">
      <c r="A111" s="96">
        <v>107</v>
      </c>
      <c r="B111" s="59">
        <f>ROUND(2*(0.0015*A111+12.74285),2)</f>
        <v>25.81</v>
      </c>
      <c r="C111" s="58">
        <v>74.16</v>
      </c>
      <c r="D111" s="146">
        <v>23250</v>
      </c>
      <c r="E111" s="155">
        <v>11800</v>
      </c>
      <c r="F111" s="147">
        <f t="shared" si="9"/>
        <v>17418</v>
      </c>
      <c r="G111" s="148">
        <f t="shared" si="10"/>
        <v>12719</v>
      </c>
      <c r="H111" s="253">
        <v>134</v>
      </c>
    </row>
    <row r="112" spans="1:8">
      <c r="A112" s="96">
        <v>108</v>
      </c>
      <c r="B112" s="59">
        <f t="shared" ref="B112:B175" si="11">ROUND(2*(0.0015*A112+12.74285),2)</f>
        <v>25.81</v>
      </c>
      <c r="C112" s="65">
        <v>74.16</v>
      </c>
      <c r="D112" s="146">
        <v>23250</v>
      </c>
      <c r="E112" s="155">
        <v>11800</v>
      </c>
      <c r="F112" s="147">
        <f t="shared" si="9"/>
        <v>17418</v>
      </c>
      <c r="G112" s="148">
        <f t="shared" si="10"/>
        <v>12719</v>
      </c>
      <c r="H112" s="253">
        <v>134</v>
      </c>
    </row>
    <row r="113" spans="1:8">
      <c r="A113" s="96">
        <v>109</v>
      </c>
      <c r="B113" s="59">
        <f t="shared" si="11"/>
        <v>25.81</v>
      </c>
      <c r="C113" s="65">
        <v>74.16</v>
      </c>
      <c r="D113" s="146">
        <v>23250</v>
      </c>
      <c r="E113" s="155">
        <v>11800</v>
      </c>
      <c r="F113" s="147">
        <f t="shared" si="9"/>
        <v>17418</v>
      </c>
      <c r="G113" s="148">
        <f t="shared" si="10"/>
        <v>12719</v>
      </c>
      <c r="H113" s="253">
        <v>134</v>
      </c>
    </row>
    <row r="114" spans="1:8">
      <c r="A114" s="96">
        <v>110</v>
      </c>
      <c r="B114" s="59">
        <f t="shared" si="11"/>
        <v>25.82</v>
      </c>
      <c r="C114" s="65">
        <v>74.16</v>
      </c>
      <c r="D114" s="146">
        <v>23250</v>
      </c>
      <c r="E114" s="155">
        <v>11800</v>
      </c>
      <c r="F114" s="147">
        <f t="shared" si="9"/>
        <v>17412</v>
      </c>
      <c r="G114" s="148">
        <f t="shared" si="10"/>
        <v>12715</v>
      </c>
      <c r="H114" s="253">
        <v>134</v>
      </c>
    </row>
    <row r="115" spans="1:8">
      <c r="A115" s="96">
        <v>111</v>
      </c>
      <c r="B115" s="59">
        <f t="shared" si="11"/>
        <v>25.82</v>
      </c>
      <c r="C115" s="65">
        <v>74.16</v>
      </c>
      <c r="D115" s="146">
        <v>23250</v>
      </c>
      <c r="E115" s="155">
        <v>11800</v>
      </c>
      <c r="F115" s="147">
        <f t="shared" si="9"/>
        <v>17412</v>
      </c>
      <c r="G115" s="148">
        <f t="shared" si="10"/>
        <v>12715</v>
      </c>
      <c r="H115" s="253">
        <v>134</v>
      </c>
    </row>
    <row r="116" spans="1:8">
      <c r="A116" s="96">
        <v>112</v>
      </c>
      <c r="B116" s="59">
        <f t="shared" si="11"/>
        <v>25.82</v>
      </c>
      <c r="C116" s="65">
        <v>74.16</v>
      </c>
      <c r="D116" s="146">
        <v>23250</v>
      </c>
      <c r="E116" s="155">
        <v>11800</v>
      </c>
      <c r="F116" s="147">
        <f t="shared" si="9"/>
        <v>17412</v>
      </c>
      <c r="G116" s="148">
        <f t="shared" si="10"/>
        <v>12715</v>
      </c>
      <c r="H116" s="253">
        <v>134</v>
      </c>
    </row>
    <row r="117" spans="1:8">
      <c r="A117" s="96">
        <v>113</v>
      </c>
      <c r="B117" s="59">
        <f t="shared" si="11"/>
        <v>25.82</v>
      </c>
      <c r="C117" s="65">
        <v>74.16</v>
      </c>
      <c r="D117" s="146">
        <v>23250</v>
      </c>
      <c r="E117" s="155">
        <v>11800</v>
      </c>
      <c r="F117" s="147">
        <f t="shared" si="9"/>
        <v>17412</v>
      </c>
      <c r="G117" s="148">
        <f t="shared" si="10"/>
        <v>12715</v>
      </c>
      <c r="H117" s="253">
        <v>134</v>
      </c>
    </row>
    <row r="118" spans="1:8">
      <c r="A118" s="96">
        <v>114</v>
      </c>
      <c r="B118" s="59">
        <f t="shared" si="11"/>
        <v>25.83</v>
      </c>
      <c r="C118" s="65">
        <v>74.16</v>
      </c>
      <c r="D118" s="146">
        <v>23250</v>
      </c>
      <c r="E118" s="155">
        <v>11800</v>
      </c>
      <c r="F118" s="147">
        <f t="shared" si="9"/>
        <v>17407</v>
      </c>
      <c r="G118" s="148">
        <f t="shared" si="10"/>
        <v>12711</v>
      </c>
      <c r="H118" s="253">
        <v>134</v>
      </c>
    </row>
    <row r="119" spans="1:8">
      <c r="A119" s="96">
        <v>115</v>
      </c>
      <c r="B119" s="59">
        <f t="shared" si="11"/>
        <v>25.83</v>
      </c>
      <c r="C119" s="65">
        <v>74.16</v>
      </c>
      <c r="D119" s="146">
        <v>23250</v>
      </c>
      <c r="E119" s="155">
        <v>11800</v>
      </c>
      <c r="F119" s="147">
        <f t="shared" si="9"/>
        <v>17407</v>
      </c>
      <c r="G119" s="148">
        <f t="shared" si="10"/>
        <v>12711</v>
      </c>
      <c r="H119" s="253">
        <v>134</v>
      </c>
    </row>
    <row r="120" spans="1:8">
      <c r="A120" s="96">
        <v>116</v>
      </c>
      <c r="B120" s="59">
        <f t="shared" si="11"/>
        <v>25.83</v>
      </c>
      <c r="C120" s="65">
        <v>74.16</v>
      </c>
      <c r="D120" s="146">
        <v>23250</v>
      </c>
      <c r="E120" s="155">
        <v>11800</v>
      </c>
      <c r="F120" s="147">
        <f t="shared" si="9"/>
        <v>17407</v>
      </c>
      <c r="G120" s="148">
        <f t="shared" si="10"/>
        <v>12711</v>
      </c>
      <c r="H120" s="253">
        <v>134</v>
      </c>
    </row>
    <row r="121" spans="1:8">
      <c r="A121" s="96">
        <v>117</v>
      </c>
      <c r="B121" s="59">
        <f t="shared" si="11"/>
        <v>25.84</v>
      </c>
      <c r="C121" s="65">
        <v>74.16</v>
      </c>
      <c r="D121" s="146">
        <v>23250</v>
      </c>
      <c r="E121" s="155">
        <v>11800</v>
      </c>
      <c r="F121" s="147">
        <f t="shared" si="9"/>
        <v>17401</v>
      </c>
      <c r="G121" s="148">
        <f t="shared" si="10"/>
        <v>12707</v>
      </c>
      <c r="H121" s="253">
        <v>134</v>
      </c>
    </row>
    <row r="122" spans="1:8">
      <c r="A122" s="96">
        <v>118</v>
      </c>
      <c r="B122" s="59">
        <f t="shared" si="11"/>
        <v>25.84</v>
      </c>
      <c r="C122" s="65">
        <v>74.16</v>
      </c>
      <c r="D122" s="146">
        <v>23250</v>
      </c>
      <c r="E122" s="155">
        <v>11800</v>
      </c>
      <c r="F122" s="147">
        <f t="shared" si="9"/>
        <v>17401</v>
      </c>
      <c r="G122" s="148">
        <f t="shared" si="10"/>
        <v>12707</v>
      </c>
      <c r="H122" s="253">
        <v>134</v>
      </c>
    </row>
    <row r="123" spans="1:8">
      <c r="A123" s="96">
        <v>119</v>
      </c>
      <c r="B123" s="59">
        <f t="shared" si="11"/>
        <v>25.84</v>
      </c>
      <c r="C123" s="65">
        <v>74.16</v>
      </c>
      <c r="D123" s="146">
        <v>23250</v>
      </c>
      <c r="E123" s="155">
        <v>11800</v>
      </c>
      <c r="F123" s="147">
        <f t="shared" si="9"/>
        <v>17401</v>
      </c>
      <c r="G123" s="148">
        <f t="shared" si="10"/>
        <v>12707</v>
      </c>
      <c r="H123" s="253">
        <v>134</v>
      </c>
    </row>
    <row r="124" spans="1:8">
      <c r="A124" s="96">
        <v>120</v>
      </c>
      <c r="B124" s="59">
        <f t="shared" si="11"/>
        <v>25.85</v>
      </c>
      <c r="C124" s="65">
        <v>74.16</v>
      </c>
      <c r="D124" s="146">
        <v>23250</v>
      </c>
      <c r="E124" s="155">
        <v>11800</v>
      </c>
      <c r="F124" s="147">
        <f t="shared" si="9"/>
        <v>17395</v>
      </c>
      <c r="G124" s="148">
        <f t="shared" si="10"/>
        <v>12702</v>
      </c>
      <c r="H124" s="253">
        <v>134</v>
      </c>
    </row>
    <row r="125" spans="1:8">
      <c r="A125" s="96">
        <v>121</v>
      </c>
      <c r="B125" s="59">
        <f t="shared" si="11"/>
        <v>25.85</v>
      </c>
      <c r="C125" s="65">
        <v>74.16</v>
      </c>
      <c r="D125" s="146">
        <v>23250</v>
      </c>
      <c r="E125" s="155">
        <v>11800</v>
      </c>
      <c r="F125" s="147">
        <f t="shared" si="9"/>
        <v>17395</v>
      </c>
      <c r="G125" s="148">
        <f t="shared" si="10"/>
        <v>12702</v>
      </c>
      <c r="H125" s="253">
        <v>134</v>
      </c>
    </row>
    <row r="126" spans="1:8">
      <c r="A126" s="96">
        <v>122</v>
      </c>
      <c r="B126" s="59">
        <f t="shared" si="11"/>
        <v>25.85</v>
      </c>
      <c r="C126" s="65">
        <v>74.16</v>
      </c>
      <c r="D126" s="146">
        <v>23250</v>
      </c>
      <c r="E126" s="155">
        <v>11800</v>
      </c>
      <c r="F126" s="147">
        <f t="shared" si="9"/>
        <v>17395</v>
      </c>
      <c r="G126" s="148">
        <f t="shared" si="10"/>
        <v>12702</v>
      </c>
      <c r="H126" s="253">
        <v>134</v>
      </c>
    </row>
    <row r="127" spans="1:8">
      <c r="A127" s="96">
        <v>123</v>
      </c>
      <c r="B127" s="59">
        <f t="shared" si="11"/>
        <v>25.85</v>
      </c>
      <c r="C127" s="65">
        <v>74.16</v>
      </c>
      <c r="D127" s="146">
        <v>23250</v>
      </c>
      <c r="E127" s="155">
        <v>11800</v>
      </c>
      <c r="F127" s="147">
        <f t="shared" si="9"/>
        <v>17395</v>
      </c>
      <c r="G127" s="148">
        <f t="shared" si="10"/>
        <v>12702</v>
      </c>
      <c r="H127" s="253">
        <v>134</v>
      </c>
    </row>
    <row r="128" spans="1:8">
      <c r="A128" s="96">
        <v>124</v>
      </c>
      <c r="B128" s="59">
        <f t="shared" si="11"/>
        <v>25.86</v>
      </c>
      <c r="C128" s="65">
        <v>74.16</v>
      </c>
      <c r="D128" s="146">
        <v>23250</v>
      </c>
      <c r="E128" s="155">
        <v>11800</v>
      </c>
      <c r="F128" s="147">
        <f t="shared" si="9"/>
        <v>17390</v>
      </c>
      <c r="G128" s="148">
        <f t="shared" si="10"/>
        <v>12698</v>
      </c>
      <c r="H128" s="253">
        <v>134</v>
      </c>
    </row>
    <row r="129" spans="1:8">
      <c r="A129" s="96">
        <v>125</v>
      </c>
      <c r="B129" s="59">
        <f t="shared" si="11"/>
        <v>25.86</v>
      </c>
      <c r="C129" s="65">
        <v>74.16</v>
      </c>
      <c r="D129" s="146">
        <v>23250</v>
      </c>
      <c r="E129" s="155">
        <v>11800</v>
      </c>
      <c r="F129" s="147">
        <f t="shared" si="9"/>
        <v>17390</v>
      </c>
      <c r="G129" s="148">
        <f t="shared" si="10"/>
        <v>12698</v>
      </c>
      <c r="H129" s="253">
        <v>134</v>
      </c>
    </row>
    <row r="130" spans="1:8">
      <c r="A130" s="96">
        <v>126</v>
      </c>
      <c r="B130" s="59">
        <f t="shared" si="11"/>
        <v>25.86</v>
      </c>
      <c r="C130" s="65">
        <v>74.16</v>
      </c>
      <c r="D130" s="146">
        <v>23250</v>
      </c>
      <c r="E130" s="155">
        <v>11800</v>
      </c>
      <c r="F130" s="147">
        <f t="shared" si="9"/>
        <v>17390</v>
      </c>
      <c r="G130" s="148">
        <f t="shared" si="10"/>
        <v>12698</v>
      </c>
      <c r="H130" s="253">
        <v>134</v>
      </c>
    </row>
    <row r="131" spans="1:8">
      <c r="A131" s="96">
        <v>127</v>
      </c>
      <c r="B131" s="59">
        <f t="shared" si="11"/>
        <v>25.87</v>
      </c>
      <c r="C131" s="65">
        <v>74.16</v>
      </c>
      <c r="D131" s="146">
        <v>23250</v>
      </c>
      <c r="E131" s="155">
        <v>11800</v>
      </c>
      <c r="F131" s="147">
        <f t="shared" si="9"/>
        <v>17384</v>
      </c>
      <c r="G131" s="148">
        <f t="shared" si="10"/>
        <v>12694</v>
      </c>
      <c r="H131" s="253">
        <v>134</v>
      </c>
    </row>
    <row r="132" spans="1:8">
      <c r="A132" s="96">
        <v>128</v>
      </c>
      <c r="B132" s="59">
        <f t="shared" si="11"/>
        <v>25.87</v>
      </c>
      <c r="C132" s="65">
        <v>74.16</v>
      </c>
      <c r="D132" s="146">
        <v>23250</v>
      </c>
      <c r="E132" s="155">
        <v>11800</v>
      </c>
      <c r="F132" s="147">
        <f t="shared" si="9"/>
        <v>17384</v>
      </c>
      <c r="G132" s="148">
        <f t="shared" si="10"/>
        <v>12694</v>
      </c>
      <c r="H132" s="253">
        <v>134</v>
      </c>
    </row>
    <row r="133" spans="1:8">
      <c r="A133" s="96">
        <v>129</v>
      </c>
      <c r="B133" s="59">
        <f t="shared" si="11"/>
        <v>25.87</v>
      </c>
      <c r="C133" s="65">
        <v>74.16</v>
      </c>
      <c r="D133" s="146">
        <v>23250</v>
      </c>
      <c r="E133" s="155">
        <v>11800</v>
      </c>
      <c r="F133" s="147">
        <f t="shared" si="9"/>
        <v>17384</v>
      </c>
      <c r="G133" s="148">
        <f t="shared" si="10"/>
        <v>12694</v>
      </c>
      <c r="H133" s="253">
        <v>134</v>
      </c>
    </row>
    <row r="134" spans="1:8">
      <c r="A134" s="96">
        <v>130</v>
      </c>
      <c r="B134" s="59">
        <f t="shared" si="11"/>
        <v>25.88</v>
      </c>
      <c r="C134" s="65">
        <v>74.16</v>
      </c>
      <c r="D134" s="146">
        <v>23250</v>
      </c>
      <c r="E134" s="155">
        <v>11800</v>
      </c>
      <c r="F134" s="147">
        <f t="shared" si="9"/>
        <v>17378</v>
      </c>
      <c r="G134" s="148">
        <f t="shared" si="10"/>
        <v>12690</v>
      </c>
      <c r="H134" s="253">
        <v>134</v>
      </c>
    </row>
    <row r="135" spans="1:8">
      <c r="A135" s="96">
        <v>131</v>
      </c>
      <c r="B135" s="59">
        <f t="shared" si="11"/>
        <v>25.88</v>
      </c>
      <c r="C135" s="65">
        <v>74.16</v>
      </c>
      <c r="D135" s="146">
        <v>23250</v>
      </c>
      <c r="E135" s="155">
        <v>11800</v>
      </c>
      <c r="F135" s="147">
        <f t="shared" si="9"/>
        <v>17378</v>
      </c>
      <c r="G135" s="148">
        <f t="shared" si="10"/>
        <v>12690</v>
      </c>
      <c r="H135" s="253">
        <v>134</v>
      </c>
    </row>
    <row r="136" spans="1:8">
      <c r="A136" s="96">
        <v>132</v>
      </c>
      <c r="B136" s="59">
        <f t="shared" si="11"/>
        <v>25.88</v>
      </c>
      <c r="C136" s="65">
        <v>74.16</v>
      </c>
      <c r="D136" s="146">
        <v>23250</v>
      </c>
      <c r="E136" s="155">
        <v>11800</v>
      </c>
      <c r="F136" s="147">
        <f t="shared" si="9"/>
        <v>17378</v>
      </c>
      <c r="G136" s="148">
        <f t="shared" si="10"/>
        <v>12690</v>
      </c>
      <c r="H136" s="253">
        <v>134</v>
      </c>
    </row>
    <row r="137" spans="1:8">
      <c r="A137" s="96">
        <v>133</v>
      </c>
      <c r="B137" s="59">
        <f t="shared" si="11"/>
        <v>25.88</v>
      </c>
      <c r="C137" s="65">
        <v>74.16</v>
      </c>
      <c r="D137" s="146">
        <v>23250</v>
      </c>
      <c r="E137" s="155">
        <v>11800</v>
      </c>
      <c r="F137" s="147">
        <f t="shared" si="9"/>
        <v>17378</v>
      </c>
      <c r="G137" s="148">
        <f t="shared" si="10"/>
        <v>12690</v>
      </c>
      <c r="H137" s="253">
        <v>134</v>
      </c>
    </row>
    <row r="138" spans="1:8">
      <c r="A138" s="96">
        <v>134</v>
      </c>
      <c r="B138" s="59">
        <f t="shared" si="11"/>
        <v>25.89</v>
      </c>
      <c r="C138" s="65">
        <v>74.16</v>
      </c>
      <c r="D138" s="146">
        <v>23250</v>
      </c>
      <c r="E138" s="155">
        <v>11800</v>
      </c>
      <c r="F138" s="147">
        <f t="shared" si="9"/>
        <v>17373</v>
      </c>
      <c r="G138" s="148">
        <f t="shared" si="10"/>
        <v>12686</v>
      </c>
      <c r="H138" s="253">
        <v>134</v>
      </c>
    </row>
    <row r="139" spans="1:8">
      <c r="A139" s="96">
        <v>135</v>
      </c>
      <c r="B139" s="59">
        <f t="shared" si="11"/>
        <v>25.89</v>
      </c>
      <c r="C139" s="65">
        <v>74.16</v>
      </c>
      <c r="D139" s="146">
        <v>23250</v>
      </c>
      <c r="E139" s="155">
        <v>11800</v>
      </c>
      <c r="F139" s="147">
        <f t="shared" si="9"/>
        <v>17373</v>
      </c>
      <c r="G139" s="148">
        <f t="shared" si="10"/>
        <v>12686</v>
      </c>
      <c r="H139" s="253">
        <v>134</v>
      </c>
    </row>
    <row r="140" spans="1:8">
      <c r="A140" s="96">
        <v>136</v>
      </c>
      <c r="B140" s="59">
        <f t="shared" si="11"/>
        <v>25.89</v>
      </c>
      <c r="C140" s="65">
        <v>74.16</v>
      </c>
      <c r="D140" s="146">
        <v>23250</v>
      </c>
      <c r="E140" s="155">
        <v>11800</v>
      </c>
      <c r="F140" s="147">
        <f t="shared" si="9"/>
        <v>17373</v>
      </c>
      <c r="G140" s="148">
        <f t="shared" si="10"/>
        <v>12686</v>
      </c>
      <c r="H140" s="253">
        <v>134</v>
      </c>
    </row>
    <row r="141" spans="1:8">
      <c r="A141" s="96">
        <v>137</v>
      </c>
      <c r="B141" s="59">
        <f t="shared" si="11"/>
        <v>25.9</v>
      </c>
      <c r="C141" s="65">
        <v>74.16</v>
      </c>
      <c r="D141" s="146">
        <v>23250</v>
      </c>
      <c r="E141" s="155">
        <v>11800</v>
      </c>
      <c r="F141" s="147">
        <f t="shared" si="9"/>
        <v>17367</v>
      </c>
      <c r="G141" s="148">
        <f t="shared" si="10"/>
        <v>12682</v>
      </c>
      <c r="H141" s="253">
        <v>134</v>
      </c>
    </row>
    <row r="142" spans="1:8">
      <c r="A142" s="96">
        <v>138</v>
      </c>
      <c r="B142" s="59">
        <f t="shared" si="11"/>
        <v>25.9</v>
      </c>
      <c r="C142" s="65">
        <v>74.16</v>
      </c>
      <c r="D142" s="146">
        <v>23250</v>
      </c>
      <c r="E142" s="155">
        <v>11800</v>
      </c>
      <c r="F142" s="147">
        <f t="shared" si="9"/>
        <v>17367</v>
      </c>
      <c r="G142" s="148">
        <f t="shared" si="10"/>
        <v>12682</v>
      </c>
      <c r="H142" s="253">
        <v>134</v>
      </c>
    </row>
    <row r="143" spans="1:8">
      <c r="A143" s="96">
        <v>139</v>
      </c>
      <c r="B143" s="59">
        <f t="shared" si="11"/>
        <v>25.9</v>
      </c>
      <c r="C143" s="65">
        <v>74.16</v>
      </c>
      <c r="D143" s="146">
        <v>23250</v>
      </c>
      <c r="E143" s="155">
        <v>11800</v>
      </c>
      <c r="F143" s="147">
        <f t="shared" si="9"/>
        <v>17367</v>
      </c>
      <c r="G143" s="148">
        <f t="shared" si="10"/>
        <v>12682</v>
      </c>
      <c r="H143" s="253">
        <v>134</v>
      </c>
    </row>
    <row r="144" spans="1:8">
      <c r="A144" s="96">
        <v>140</v>
      </c>
      <c r="B144" s="59">
        <f t="shared" si="11"/>
        <v>25.91</v>
      </c>
      <c r="C144" s="65">
        <v>74.16</v>
      </c>
      <c r="D144" s="146">
        <v>23250</v>
      </c>
      <c r="E144" s="155">
        <v>11800</v>
      </c>
      <c r="F144" s="147">
        <f t="shared" si="9"/>
        <v>17361</v>
      </c>
      <c r="G144" s="148">
        <f t="shared" si="10"/>
        <v>12677</v>
      </c>
      <c r="H144" s="253">
        <v>134</v>
      </c>
    </row>
    <row r="145" spans="1:8">
      <c r="A145" s="96">
        <v>141</v>
      </c>
      <c r="B145" s="59">
        <f t="shared" si="11"/>
        <v>25.91</v>
      </c>
      <c r="C145" s="65">
        <v>74.16</v>
      </c>
      <c r="D145" s="146">
        <v>23250</v>
      </c>
      <c r="E145" s="155">
        <v>11800</v>
      </c>
      <c r="F145" s="147">
        <f t="shared" ref="F145:F187" si="12">ROUND(12*1.3589*(1/B145*D145+1/C145*E145)+H145,0)</f>
        <v>17361</v>
      </c>
      <c r="G145" s="148">
        <f t="shared" ref="G145:G187" si="13">ROUND(12*(1/B145*D145+1/C145*E145),0)</f>
        <v>12677</v>
      </c>
      <c r="H145" s="253">
        <v>134</v>
      </c>
    </row>
    <row r="146" spans="1:8">
      <c r="A146" s="96">
        <v>142</v>
      </c>
      <c r="B146" s="59">
        <f t="shared" si="11"/>
        <v>25.91</v>
      </c>
      <c r="C146" s="65">
        <v>74.16</v>
      </c>
      <c r="D146" s="146">
        <v>23250</v>
      </c>
      <c r="E146" s="155">
        <v>11800</v>
      </c>
      <c r="F146" s="147">
        <f t="shared" si="12"/>
        <v>17361</v>
      </c>
      <c r="G146" s="148">
        <f t="shared" si="13"/>
        <v>12677</v>
      </c>
      <c r="H146" s="253">
        <v>134</v>
      </c>
    </row>
    <row r="147" spans="1:8">
      <c r="A147" s="96">
        <v>143</v>
      </c>
      <c r="B147" s="59">
        <f t="shared" si="11"/>
        <v>25.91</v>
      </c>
      <c r="C147" s="65">
        <v>74.16</v>
      </c>
      <c r="D147" s="146">
        <v>23250</v>
      </c>
      <c r="E147" s="155">
        <v>11800</v>
      </c>
      <c r="F147" s="147">
        <f t="shared" si="12"/>
        <v>17361</v>
      </c>
      <c r="G147" s="148">
        <f t="shared" si="13"/>
        <v>12677</v>
      </c>
      <c r="H147" s="253">
        <v>134</v>
      </c>
    </row>
    <row r="148" spans="1:8">
      <c r="A148" s="96">
        <v>144</v>
      </c>
      <c r="B148" s="59">
        <f t="shared" si="11"/>
        <v>25.92</v>
      </c>
      <c r="C148" s="65">
        <v>74.16</v>
      </c>
      <c r="D148" s="146">
        <v>23250</v>
      </c>
      <c r="E148" s="155">
        <v>11800</v>
      </c>
      <c r="F148" s="147">
        <f t="shared" si="12"/>
        <v>17356</v>
      </c>
      <c r="G148" s="148">
        <f t="shared" si="13"/>
        <v>12673</v>
      </c>
      <c r="H148" s="253">
        <v>134</v>
      </c>
    </row>
    <row r="149" spans="1:8">
      <c r="A149" s="96">
        <v>145</v>
      </c>
      <c r="B149" s="59">
        <f t="shared" si="11"/>
        <v>25.92</v>
      </c>
      <c r="C149" s="65">
        <v>74.16</v>
      </c>
      <c r="D149" s="146">
        <v>23250</v>
      </c>
      <c r="E149" s="155">
        <v>11800</v>
      </c>
      <c r="F149" s="147">
        <f t="shared" si="12"/>
        <v>17356</v>
      </c>
      <c r="G149" s="148">
        <f t="shared" si="13"/>
        <v>12673</v>
      </c>
      <c r="H149" s="253">
        <v>134</v>
      </c>
    </row>
    <row r="150" spans="1:8">
      <c r="A150" s="96">
        <v>146</v>
      </c>
      <c r="B150" s="59">
        <f t="shared" si="11"/>
        <v>25.92</v>
      </c>
      <c r="C150" s="65">
        <v>74.16</v>
      </c>
      <c r="D150" s="146">
        <v>23250</v>
      </c>
      <c r="E150" s="155">
        <v>11800</v>
      </c>
      <c r="F150" s="147">
        <f t="shared" si="12"/>
        <v>17356</v>
      </c>
      <c r="G150" s="148">
        <f t="shared" si="13"/>
        <v>12673</v>
      </c>
      <c r="H150" s="253">
        <v>134</v>
      </c>
    </row>
    <row r="151" spans="1:8">
      <c r="A151" s="96">
        <v>147</v>
      </c>
      <c r="B151" s="59">
        <f t="shared" si="11"/>
        <v>25.93</v>
      </c>
      <c r="C151" s="65">
        <v>74.16</v>
      </c>
      <c r="D151" s="146">
        <v>23250</v>
      </c>
      <c r="E151" s="155">
        <v>11800</v>
      </c>
      <c r="F151" s="147">
        <f t="shared" si="12"/>
        <v>17350</v>
      </c>
      <c r="G151" s="148">
        <f t="shared" si="13"/>
        <v>12669</v>
      </c>
      <c r="H151" s="253">
        <v>134</v>
      </c>
    </row>
    <row r="152" spans="1:8">
      <c r="A152" s="96">
        <v>148</v>
      </c>
      <c r="B152" s="59">
        <f t="shared" si="11"/>
        <v>25.93</v>
      </c>
      <c r="C152" s="65">
        <v>74.16</v>
      </c>
      <c r="D152" s="146">
        <v>23250</v>
      </c>
      <c r="E152" s="155">
        <v>11800</v>
      </c>
      <c r="F152" s="147">
        <f t="shared" si="12"/>
        <v>17350</v>
      </c>
      <c r="G152" s="148">
        <f t="shared" si="13"/>
        <v>12669</v>
      </c>
      <c r="H152" s="253">
        <v>134</v>
      </c>
    </row>
    <row r="153" spans="1:8">
      <c r="A153" s="96">
        <v>149</v>
      </c>
      <c r="B153" s="59">
        <f t="shared" si="11"/>
        <v>25.93</v>
      </c>
      <c r="C153" s="65">
        <v>74.16</v>
      </c>
      <c r="D153" s="146">
        <v>23250</v>
      </c>
      <c r="E153" s="155">
        <v>11800</v>
      </c>
      <c r="F153" s="147">
        <f t="shared" si="12"/>
        <v>17350</v>
      </c>
      <c r="G153" s="148">
        <f t="shared" si="13"/>
        <v>12669</v>
      </c>
      <c r="H153" s="253">
        <v>134</v>
      </c>
    </row>
    <row r="154" spans="1:8">
      <c r="A154" s="96">
        <v>150</v>
      </c>
      <c r="B154" s="59">
        <f t="shared" si="11"/>
        <v>25.94</v>
      </c>
      <c r="C154" s="65">
        <v>74.16</v>
      </c>
      <c r="D154" s="146">
        <v>23250</v>
      </c>
      <c r="E154" s="155">
        <v>11800</v>
      </c>
      <c r="F154" s="147">
        <f t="shared" si="12"/>
        <v>17344</v>
      </c>
      <c r="G154" s="148">
        <f t="shared" si="13"/>
        <v>12665</v>
      </c>
      <c r="H154" s="253">
        <v>134</v>
      </c>
    </row>
    <row r="155" spans="1:8">
      <c r="A155" s="96">
        <v>151</v>
      </c>
      <c r="B155" s="59">
        <f t="shared" si="11"/>
        <v>25.94</v>
      </c>
      <c r="C155" s="65">
        <v>74.16</v>
      </c>
      <c r="D155" s="146">
        <v>23250</v>
      </c>
      <c r="E155" s="155">
        <v>11800</v>
      </c>
      <c r="F155" s="147">
        <f t="shared" si="12"/>
        <v>17344</v>
      </c>
      <c r="G155" s="148">
        <f t="shared" si="13"/>
        <v>12665</v>
      </c>
      <c r="H155" s="253">
        <v>134</v>
      </c>
    </row>
    <row r="156" spans="1:8">
      <c r="A156" s="96">
        <v>152</v>
      </c>
      <c r="B156" s="59">
        <f t="shared" si="11"/>
        <v>25.94</v>
      </c>
      <c r="C156" s="65">
        <v>74.16</v>
      </c>
      <c r="D156" s="146">
        <v>23250</v>
      </c>
      <c r="E156" s="155">
        <v>11800</v>
      </c>
      <c r="F156" s="147">
        <f t="shared" si="12"/>
        <v>17344</v>
      </c>
      <c r="G156" s="148">
        <f t="shared" si="13"/>
        <v>12665</v>
      </c>
      <c r="H156" s="253">
        <v>134</v>
      </c>
    </row>
    <row r="157" spans="1:8">
      <c r="A157" s="96">
        <v>153</v>
      </c>
      <c r="B157" s="59">
        <f t="shared" si="11"/>
        <v>25.94</v>
      </c>
      <c r="C157" s="65">
        <v>74.16</v>
      </c>
      <c r="D157" s="146">
        <v>23250</v>
      </c>
      <c r="E157" s="155">
        <v>11800</v>
      </c>
      <c r="F157" s="147">
        <f t="shared" si="12"/>
        <v>17344</v>
      </c>
      <c r="G157" s="148">
        <f t="shared" si="13"/>
        <v>12665</v>
      </c>
      <c r="H157" s="253">
        <v>134</v>
      </c>
    </row>
    <row r="158" spans="1:8">
      <c r="A158" s="96">
        <v>154</v>
      </c>
      <c r="B158" s="59">
        <f t="shared" si="11"/>
        <v>25.95</v>
      </c>
      <c r="C158" s="65">
        <v>74.16</v>
      </c>
      <c r="D158" s="146">
        <v>23250</v>
      </c>
      <c r="E158" s="155">
        <v>11800</v>
      </c>
      <c r="F158" s="147">
        <f t="shared" si="12"/>
        <v>17339</v>
      </c>
      <c r="G158" s="148">
        <f t="shared" si="13"/>
        <v>12661</v>
      </c>
      <c r="H158" s="253">
        <v>134</v>
      </c>
    </row>
    <row r="159" spans="1:8">
      <c r="A159" s="96">
        <v>155</v>
      </c>
      <c r="B159" s="59">
        <f t="shared" si="11"/>
        <v>25.95</v>
      </c>
      <c r="C159" s="65">
        <v>74.16</v>
      </c>
      <c r="D159" s="146">
        <v>23250</v>
      </c>
      <c r="E159" s="155">
        <v>11800</v>
      </c>
      <c r="F159" s="147">
        <f t="shared" si="12"/>
        <v>17339</v>
      </c>
      <c r="G159" s="148">
        <f t="shared" si="13"/>
        <v>12661</v>
      </c>
      <c r="H159" s="253">
        <v>134</v>
      </c>
    </row>
    <row r="160" spans="1:8">
      <c r="A160" s="96">
        <v>156</v>
      </c>
      <c r="B160" s="59">
        <f t="shared" si="11"/>
        <v>25.95</v>
      </c>
      <c r="C160" s="65">
        <v>74.16</v>
      </c>
      <c r="D160" s="146">
        <v>23250</v>
      </c>
      <c r="E160" s="155">
        <v>11800</v>
      </c>
      <c r="F160" s="147">
        <f t="shared" si="12"/>
        <v>17339</v>
      </c>
      <c r="G160" s="148">
        <f t="shared" si="13"/>
        <v>12661</v>
      </c>
      <c r="H160" s="253">
        <v>134</v>
      </c>
    </row>
    <row r="161" spans="1:8">
      <c r="A161" s="96">
        <v>157</v>
      </c>
      <c r="B161" s="59">
        <f t="shared" si="11"/>
        <v>25.96</v>
      </c>
      <c r="C161" s="65">
        <v>74.16</v>
      </c>
      <c r="D161" s="146">
        <v>23250</v>
      </c>
      <c r="E161" s="155">
        <v>11800</v>
      </c>
      <c r="F161" s="147">
        <f t="shared" si="12"/>
        <v>17333</v>
      </c>
      <c r="G161" s="148">
        <f t="shared" si="13"/>
        <v>12657</v>
      </c>
      <c r="H161" s="253">
        <v>134</v>
      </c>
    </row>
    <row r="162" spans="1:8">
      <c r="A162" s="96">
        <v>158</v>
      </c>
      <c r="B162" s="59">
        <f t="shared" si="11"/>
        <v>25.96</v>
      </c>
      <c r="C162" s="65">
        <v>74.16</v>
      </c>
      <c r="D162" s="146">
        <v>23250</v>
      </c>
      <c r="E162" s="155">
        <v>11800</v>
      </c>
      <c r="F162" s="147">
        <f t="shared" si="12"/>
        <v>17333</v>
      </c>
      <c r="G162" s="148">
        <f t="shared" si="13"/>
        <v>12657</v>
      </c>
      <c r="H162" s="253">
        <v>134</v>
      </c>
    </row>
    <row r="163" spans="1:8">
      <c r="A163" s="96">
        <v>159</v>
      </c>
      <c r="B163" s="59">
        <f t="shared" si="11"/>
        <v>25.96</v>
      </c>
      <c r="C163" s="65">
        <v>74.16</v>
      </c>
      <c r="D163" s="146">
        <v>23250</v>
      </c>
      <c r="E163" s="155">
        <v>11800</v>
      </c>
      <c r="F163" s="147">
        <f t="shared" si="12"/>
        <v>17333</v>
      </c>
      <c r="G163" s="148">
        <f t="shared" si="13"/>
        <v>12657</v>
      </c>
      <c r="H163" s="253">
        <v>134</v>
      </c>
    </row>
    <row r="164" spans="1:8">
      <c r="A164" s="96">
        <v>160</v>
      </c>
      <c r="B164" s="59">
        <f t="shared" si="11"/>
        <v>25.97</v>
      </c>
      <c r="C164" s="65">
        <v>74.16</v>
      </c>
      <c r="D164" s="146">
        <v>23250</v>
      </c>
      <c r="E164" s="155">
        <v>11800</v>
      </c>
      <c r="F164" s="147">
        <f t="shared" si="12"/>
        <v>17328</v>
      </c>
      <c r="G164" s="148">
        <f t="shared" si="13"/>
        <v>12653</v>
      </c>
      <c r="H164" s="253">
        <v>134</v>
      </c>
    </row>
    <row r="165" spans="1:8">
      <c r="A165" s="96">
        <v>161</v>
      </c>
      <c r="B165" s="59">
        <f t="shared" si="11"/>
        <v>25.97</v>
      </c>
      <c r="C165" s="65">
        <v>74.16</v>
      </c>
      <c r="D165" s="146">
        <v>23250</v>
      </c>
      <c r="E165" s="155">
        <v>11800</v>
      </c>
      <c r="F165" s="147">
        <f t="shared" si="12"/>
        <v>17328</v>
      </c>
      <c r="G165" s="148">
        <f t="shared" si="13"/>
        <v>12653</v>
      </c>
      <c r="H165" s="253">
        <v>134</v>
      </c>
    </row>
    <row r="166" spans="1:8">
      <c r="A166" s="96">
        <v>162</v>
      </c>
      <c r="B166" s="59">
        <f t="shared" si="11"/>
        <v>25.97</v>
      </c>
      <c r="C166" s="65">
        <v>74.16</v>
      </c>
      <c r="D166" s="146">
        <v>23250</v>
      </c>
      <c r="E166" s="155">
        <v>11800</v>
      </c>
      <c r="F166" s="147">
        <f t="shared" si="12"/>
        <v>17328</v>
      </c>
      <c r="G166" s="148">
        <f t="shared" si="13"/>
        <v>12653</v>
      </c>
      <c r="H166" s="253">
        <v>134</v>
      </c>
    </row>
    <row r="167" spans="1:8">
      <c r="A167" s="96">
        <v>163</v>
      </c>
      <c r="B167" s="59">
        <f t="shared" si="11"/>
        <v>25.97</v>
      </c>
      <c r="C167" s="65">
        <v>74.16</v>
      </c>
      <c r="D167" s="146">
        <v>23250</v>
      </c>
      <c r="E167" s="155">
        <v>11800</v>
      </c>
      <c r="F167" s="147">
        <f t="shared" si="12"/>
        <v>17328</v>
      </c>
      <c r="G167" s="148">
        <f t="shared" si="13"/>
        <v>12653</v>
      </c>
      <c r="H167" s="253">
        <v>134</v>
      </c>
    </row>
    <row r="168" spans="1:8">
      <c r="A168" s="96">
        <v>164</v>
      </c>
      <c r="B168" s="59">
        <f t="shared" si="11"/>
        <v>25.98</v>
      </c>
      <c r="C168" s="65">
        <v>74.16</v>
      </c>
      <c r="D168" s="146">
        <v>23250</v>
      </c>
      <c r="E168" s="155">
        <v>11800</v>
      </c>
      <c r="F168" s="147">
        <f t="shared" si="12"/>
        <v>17322</v>
      </c>
      <c r="G168" s="148">
        <f t="shared" si="13"/>
        <v>12648</v>
      </c>
      <c r="H168" s="253">
        <v>134</v>
      </c>
    </row>
    <row r="169" spans="1:8">
      <c r="A169" s="96">
        <v>165</v>
      </c>
      <c r="B169" s="59">
        <f t="shared" si="11"/>
        <v>25.98</v>
      </c>
      <c r="C169" s="65">
        <v>74.16</v>
      </c>
      <c r="D169" s="146">
        <v>23250</v>
      </c>
      <c r="E169" s="155">
        <v>11800</v>
      </c>
      <c r="F169" s="147">
        <f t="shared" si="12"/>
        <v>17322</v>
      </c>
      <c r="G169" s="148">
        <f t="shared" si="13"/>
        <v>12648</v>
      </c>
      <c r="H169" s="253">
        <v>134</v>
      </c>
    </row>
    <row r="170" spans="1:8">
      <c r="A170" s="96">
        <v>166</v>
      </c>
      <c r="B170" s="59">
        <f t="shared" si="11"/>
        <v>25.98</v>
      </c>
      <c r="C170" s="65">
        <v>74.16</v>
      </c>
      <c r="D170" s="146">
        <v>23250</v>
      </c>
      <c r="E170" s="155">
        <v>11800</v>
      </c>
      <c r="F170" s="147">
        <f t="shared" si="12"/>
        <v>17322</v>
      </c>
      <c r="G170" s="148">
        <f t="shared" si="13"/>
        <v>12648</v>
      </c>
      <c r="H170" s="253">
        <v>134</v>
      </c>
    </row>
    <row r="171" spans="1:8">
      <c r="A171" s="96">
        <v>167</v>
      </c>
      <c r="B171" s="59">
        <f t="shared" si="11"/>
        <v>25.99</v>
      </c>
      <c r="C171" s="65">
        <v>74.16</v>
      </c>
      <c r="D171" s="146">
        <v>23250</v>
      </c>
      <c r="E171" s="155">
        <v>11800</v>
      </c>
      <c r="F171" s="147">
        <f t="shared" si="12"/>
        <v>17316</v>
      </c>
      <c r="G171" s="148">
        <f t="shared" si="13"/>
        <v>12644</v>
      </c>
      <c r="H171" s="253">
        <v>134</v>
      </c>
    </row>
    <row r="172" spans="1:8">
      <c r="A172" s="96">
        <v>168</v>
      </c>
      <c r="B172" s="59">
        <f t="shared" si="11"/>
        <v>25.99</v>
      </c>
      <c r="C172" s="65">
        <v>74.16</v>
      </c>
      <c r="D172" s="146">
        <v>23250</v>
      </c>
      <c r="E172" s="155">
        <v>11800</v>
      </c>
      <c r="F172" s="147">
        <f t="shared" si="12"/>
        <v>17316</v>
      </c>
      <c r="G172" s="148">
        <f t="shared" si="13"/>
        <v>12644</v>
      </c>
      <c r="H172" s="253">
        <v>134</v>
      </c>
    </row>
    <row r="173" spans="1:8">
      <c r="A173" s="96">
        <v>169</v>
      </c>
      <c r="B173" s="59">
        <f t="shared" si="11"/>
        <v>25.99</v>
      </c>
      <c r="C173" s="65">
        <v>74.16</v>
      </c>
      <c r="D173" s="146">
        <v>23250</v>
      </c>
      <c r="E173" s="155">
        <v>11800</v>
      </c>
      <c r="F173" s="147">
        <f t="shared" si="12"/>
        <v>17316</v>
      </c>
      <c r="G173" s="148">
        <f t="shared" si="13"/>
        <v>12644</v>
      </c>
      <c r="H173" s="253">
        <v>134</v>
      </c>
    </row>
    <row r="174" spans="1:8">
      <c r="A174" s="96">
        <v>170</v>
      </c>
      <c r="B174" s="59">
        <f t="shared" si="11"/>
        <v>26</v>
      </c>
      <c r="C174" s="65">
        <v>74.16</v>
      </c>
      <c r="D174" s="146">
        <v>23250</v>
      </c>
      <c r="E174" s="155">
        <v>11800</v>
      </c>
      <c r="F174" s="147">
        <f t="shared" si="12"/>
        <v>17311</v>
      </c>
      <c r="G174" s="148">
        <f t="shared" si="13"/>
        <v>12640</v>
      </c>
      <c r="H174" s="253">
        <v>134</v>
      </c>
    </row>
    <row r="175" spans="1:8">
      <c r="A175" s="96">
        <v>171</v>
      </c>
      <c r="B175" s="59">
        <f t="shared" si="11"/>
        <v>26</v>
      </c>
      <c r="C175" s="65">
        <v>74.16</v>
      </c>
      <c r="D175" s="146">
        <v>23250</v>
      </c>
      <c r="E175" s="155">
        <v>11800</v>
      </c>
      <c r="F175" s="147">
        <f t="shared" si="12"/>
        <v>17311</v>
      </c>
      <c r="G175" s="148">
        <f t="shared" si="13"/>
        <v>12640</v>
      </c>
      <c r="H175" s="253">
        <v>134</v>
      </c>
    </row>
    <row r="176" spans="1:8">
      <c r="A176" s="96">
        <v>172</v>
      </c>
      <c r="B176" s="59">
        <f t="shared" ref="B176:B187" si="14">ROUND(2*(0.0015*A176+12.74285),2)</f>
        <v>26</v>
      </c>
      <c r="C176" s="65">
        <v>74.16</v>
      </c>
      <c r="D176" s="146">
        <v>23250</v>
      </c>
      <c r="E176" s="155">
        <v>11800</v>
      </c>
      <c r="F176" s="147">
        <f t="shared" si="12"/>
        <v>17311</v>
      </c>
      <c r="G176" s="148">
        <f t="shared" si="13"/>
        <v>12640</v>
      </c>
      <c r="H176" s="253">
        <v>134</v>
      </c>
    </row>
    <row r="177" spans="1:8">
      <c r="A177" s="96">
        <v>173</v>
      </c>
      <c r="B177" s="59">
        <f t="shared" si="14"/>
        <v>26</v>
      </c>
      <c r="C177" s="65">
        <v>74.16</v>
      </c>
      <c r="D177" s="146">
        <v>23250</v>
      </c>
      <c r="E177" s="155">
        <v>11800</v>
      </c>
      <c r="F177" s="147">
        <f t="shared" si="12"/>
        <v>17311</v>
      </c>
      <c r="G177" s="148">
        <f t="shared" si="13"/>
        <v>12640</v>
      </c>
      <c r="H177" s="253">
        <v>134</v>
      </c>
    </row>
    <row r="178" spans="1:8">
      <c r="A178" s="96">
        <v>174</v>
      </c>
      <c r="B178" s="59">
        <f t="shared" si="14"/>
        <v>26.01</v>
      </c>
      <c r="C178" s="65">
        <v>74.16</v>
      </c>
      <c r="D178" s="146">
        <v>23250</v>
      </c>
      <c r="E178" s="155">
        <v>11800</v>
      </c>
      <c r="F178" s="147">
        <f t="shared" si="12"/>
        <v>17305</v>
      </c>
      <c r="G178" s="148">
        <f t="shared" si="13"/>
        <v>12636</v>
      </c>
      <c r="H178" s="253">
        <v>134</v>
      </c>
    </row>
    <row r="179" spans="1:8">
      <c r="A179" s="96">
        <v>175</v>
      </c>
      <c r="B179" s="59">
        <f t="shared" si="14"/>
        <v>26.01</v>
      </c>
      <c r="C179" s="65">
        <v>74.16</v>
      </c>
      <c r="D179" s="146">
        <v>23250</v>
      </c>
      <c r="E179" s="155">
        <v>11800</v>
      </c>
      <c r="F179" s="147">
        <f t="shared" si="12"/>
        <v>17305</v>
      </c>
      <c r="G179" s="148">
        <f t="shared" si="13"/>
        <v>12636</v>
      </c>
      <c r="H179" s="253">
        <v>134</v>
      </c>
    </row>
    <row r="180" spans="1:8">
      <c r="A180" s="96">
        <v>176</v>
      </c>
      <c r="B180" s="59">
        <f t="shared" si="14"/>
        <v>26.01</v>
      </c>
      <c r="C180" s="65">
        <v>74.16</v>
      </c>
      <c r="D180" s="146">
        <v>23250</v>
      </c>
      <c r="E180" s="155">
        <v>11800</v>
      </c>
      <c r="F180" s="147">
        <f t="shared" si="12"/>
        <v>17305</v>
      </c>
      <c r="G180" s="148">
        <f t="shared" si="13"/>
        <v>12636</v>
      </c>
      <c r="H180" s="253">
        <v>134</v>
      </c>
    </row>
    <row r="181" spans="1:8">
      <c r="A181" s="96">
        <v>177</v>
      </c>
      <c r="B181" s="59">
        <f t="shared" si="14"/>
        <v>26.02</v>
      </c>
      <c r="C181" s="65">
        <v>74.16</v>
      </c>
      <c r="D181" s="146">
        <v>23250</v>
      </c>
      <c r="E181" s="155">
        <v>11800</v>
      </c>
      <c r="F181" s="147">
        <f t="shared" si="12"/>
        <v>17299</v>
      </c>
      <c r="G181" s="148">
        <f t="shared" si="13"/>
        <v>12632</v>
      </c>
      <c r="H181" s="253">
        <v>134</v>
      </c>
    </row>
    <row r="182" spans="1:8">
      <c r="A182" s="96">
        <v>178</v>
      </c>
      <c r="B182" s="59">
        <f t="shared" si="14"/>
        <v>26.02</v>
      </c>
      <c r="C182" s="65">
        <v>74.16</v>
      </c>
      <c r="D182" s="146">
        <v>23250</v>
      </c>
      <c r="E182" s="155">
        <v>11800</v>
      </c>
      <c r="F182" s="147">
        <f t="shared" si="12"/>
        <v>17299</v>
      </c>
      <c r="G182" s="148">
        <f t="shared" si="13"/>
        <v>12632</v>
      </c>
      <c r="H182" s="253">
        <v>134</v>
      </c>
    </row>
    <row r="183" spans="1:8">
      <c r="A183" s="96">
        <v>179</v>
      </c>
      <c r="B183" s="59">
        <f t="shared" si="14"/>
        <v>26.02</v>
      </c>
      <c r="C183" s="65">
        <v>74.16</v>
      </c>
      <c r="D183" s="146">
        <v>23250</v>
      </c>
      <c r="E183" s="155">
        <v>11800</v>
      </c>
      <c r="F183" s="147">
        <f t="shared" si="12"/>
        <v>17299</v>
      </c>
      <c r="G183" s="148">
        <f t="shared" si="13"/>
        <v>12632</v>
      </c>
      <c r="H183" s="253">
        <v>134</v>
      </c>
    </row>
    <row r="184" spans="1:8">
      <c r="A184" s="96">
        <v>180</v>
      </c>
      <c r="B184" s="59">
        <f t="shared" si="14"/>
        <v>26.03</v>
      </c>
      <c r="C184" s="65">
        <v>74.16</v>
      </c>
      <c r="D184" s="146">
        <v>23250</v>
      </c>
      <c r="E184" s="155">
        <v>11800</v>
      </c>
      <c r="F184" s="147">
        <f t="shared" si="12"/>
        <v>17294</v>
      </c>
      <c r="G184" s="148">
        <f t="shared" si="13"/>
        <v>12628</v>
      </c>
      <c r="H184" s="253">
        <v>134</v>
      </c>
    </row>
    <row r="185" spans="1:8">
      <c r="A185" s="96">
        <v>181</v>
      </c>
      <c r="B185" s="59">
        <f t="shared" si="14"/>
        <v>26.03</v>
      </c>
      <c r="C185" s="65">
        <v>74.16</v>
      </c>
      <c r="D185" s="146">
        <v>23250</v>
      </c>
      <c r="E185" s="155">
        <v>11800</v>
      </c>
      <c r="F185" s="147">
        <f t="shared" si="12"/>
        <v>17294</v>
      </c>
      <c r="G185" s="148">
        <f t="shared" si="13"/>
        <v>12628</v>
      </c>
      <c r="H185" s="253">
        <v>134</v>
      </c>
    </row>
    <row r="186" spans="1:8">
      <c r="A186" s="96">
        <v>182</v>
      </c>
      <c r="B186" s="59">
        <f t="shared" si="14"/>
        <v>26.03</v>
      </c>
      <c r="C186" s="65">
        <v>74.16</v>
      </c>
      <c r="D186" s="146">
        <v>23250</v>
      </c>
      <c r="E186" s="155">
        <v>11800</v>
      </c>
      <c r="F186" s="147">
        <f t="shared" si="12"/>
        <v>17294</v>
      </c>
      <c r="G186" s="148">
        <f t="shared" si="13"/>
        <v>12628</v>
      </c>
      <c r="H186" s="253">
        <v>134</v>
      </c>
    </row>
    <row r="187" spans="1:8" ht="13.5" thickBot="1">
      <c r="A187" s="97">
        <v>183</v>
      </c>
      <c r="B187" s="66">
        <f t="shared" si="14"/>
        <v>26.03</v>
      </c>
      <c r="C187" s="67">
        <v>74.16</v>
      </c>
      <c r="D187" s="152">
        <v>23250</v>
      </c>
      <c r="E187" s="149">
        <v>11800</v>
      </c>
      <c r="F187" s="152">
        <f t="shared" si="12"/>
        <v>17294</v>
      </c>
      <c r="G187" s="161">
        <f t="shared" si="13"/>
        <v>12628</v>
      </c>
      <c r="H187" s="487">
        <v>134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5.1406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>
      <c r="H1" t="s">
        <v>214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215</v>
      </c>
      <c r="B4" s="34"/>
      <c r="C4" s="34"/>
      <c r="D4" s="34"/>
      <c r="E4" s="34"/>
      <c r="F4" s="34"/>
      <c r="G4" s="34"/>
      <c r="I4" s="30"/>
    </row>
    <row r="5" spans="1:9" ht="15">
      <c r="A5" s="60" t="s">
        <v>243</v>
      </c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F6" s="38" t="s">
        <v>159</v>
      </c>
      <c r="G6" s="38"/>
      <c r="I6" s="30"/>
    </row>
    <row r="7" spans="1:9" ht="15.75">
      <c r="A7" s="39" t="s">
        <v>25</v>
      </c>
      <c r="B7" s="36"/>
      <c r="C7" s="61">
        <v>22.5</v>
      </c>
      <c r="D7" s="62"/>
      <c r="E7" s="63"/>
      <c r="F7" s="61"/>
      <c r="G7" s="64"/>
      <c r="I7" s="30"/>
    </row>
    <row r="8" spans="1:9" ht="15.75">
      <c r="A8" s="39" t="s">
        <v>26</v>
      </c>
      <c r="B8" s="36"/>
      <c r="C8" s="61" t="s">
        <v>34</v>
      </c>
      <c r="D8" s="62"/>
      <c r="E8" s="63"/>
      <c r="F8" s="64"/>
      <c r="G8" s="64"/>
      <c r="I8" s="30"/>
    </row>
    <row r="9" spans="1:9" ht="15.75">
      <c r="A9" s="39" t="s">
        <v>27</v>
      </c>
      <c r="B9" s="36"/>
      <c r="C9" s="61" t="s">
        <v>35</v>
      </c>
      <c r="D9" s="62"/>
      <c r="E9" s="63"/>
      <c r="F9" s="64"/>
      <c r="G9" s="64"/>
      <c r="I9" s="30"/>
    </row>
    <row r="10" spans="1:9" ht="15.75">
      <c r="A10" s="39" t="s">
        <v>28</v>
      </c>
      <c r="B10" s="36"/>
      <c r="C10" s="61" t="s">
        <v>75</v>
      </c>
      <c r="D10" s="62"/>
      <c r="E10" s="63"/>
      <c r="F10" s="64"/>
      <c r="G10" s="64"/>
      <c r="I10" s="30"/>
    </row>
    <row r="11" spans="1:9" ht="15.75">
      <c r="A11" s="39" t="s">
        <v>29</v>
      </c>
      <c r="B11" s="36"/>
      <c r="C11" s="61" t="s">
        <v>76</v>
      </c>
      <c r="D11" s="62"/>
      <c r="E11" s="63"/>
      <c r="F11" s="64"/>
      <c r="G11" s="64"/>
      <c r="I11" s="30"/>
    </row>
    <row r="12" spans="1:9" ht="15.75">
      <c r="A12" s="39" t="s">
        <v>30</v>
      </c>
      <c r="B12" s="36"/>
      <c r="C12" s="61" t="s">
        <v>76</v>
      </c>
      <c r="D12" s="62"/>
      <c r="E12" s="63"/>
      <c r="F12" s="61"/>
      <c r="G12" s="64"/>
      <c r="I12" s="30"/>
    </row>
    <row r="13" spans="1:9" ht="6" customHeight="1" thickBot="1">
      <c r="A13" s="504"/>
      <c r="B13" s="504"/>
      <c r="C13" s="46"/>
      <c r="D13" s="47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49" t="s">
        <v>198</v>
      </c>
      <c r="E14" s="50"/>
      <c r="F14" s="51" t="s">
        <v>199</v>
      </c>
      <c r="G14" s="505" t="s">
        <v>200</v>
      </c>
      <c r="H14" s="506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6" t="s">
        <v>202</v>
      </c>
      <c r="F15" s="163" t="s">
        <v>199</v>
      </c>
      <c r="G15" s="160" t="s">
        <v>627</v>
      </c>
      <c r="H15" s="164" t="s">
        <v>204</v>
      </c>
    </row>
    <row r="16" spans="1:9">
      <c r="A16" s="126" t="s">
        <v>32</v>
      </c>
      <c r="B16" s="69">
        <v>22.5</v>
      </c>
      <c r="C16" s="65"/>
      <c r="D16" s="153">
        <v>23250</v>
      </c>
      <c r="E16" s="154"/>
      <c r="F16" s="153">
        <f>ROUND(12*1.3589*(1/B16*D16)+H16,0)</f>
        <v>16956</v>
      </c>
      <c r="G16" s="165">
        <f>ROUND(12*(1/B16*D16),0)</f>
        <v>12400</v>
      </c>
      <c r="H16" s="192">
        <v>106</v>
      </c>
    </row>
    <row r="17" spans="1:8">
      <c r="A17" s="96">
        <v>13</v>
      </c>
      <c r="B17" s="59">
        <f t="shared" ref="B17:B22" si="0">ROUND(2.5*(2.4962*POWER(A17,0.5)),2)</f>
        <v>22.5</v>
      </c>
      <c r="C17" s="58"/>
      <c r="D17" s="146">
        <v>23250</v>
      </c>
      <c r="E17" s="155"/>
      <c r="F17" s="146">
        <f t="shared" ref="F17:F80" si="1">ROUND(12*1.3589*(1/B17*D17)+H17,0)</f>
        <v>16956</v>
      </c>
      <c r="G17" s="159">
        <f t="shared" ref="G17:G80" si="2">ROUND(12*(1/B17*D17),0)</f>
        <v>12400</v>
      </c>
      <c r="H17" s="253">
        <v>106</v>
      </c>
    </row>
    <row r="18" spans="1:8">
      <c r="A18" s="96">
        <v>14</v>
      </c>
      <c r="B18" s="59">
        <f t="shared" si="0"/>
        <v>23.35</v>
      </c>
      <c r="C18" s="58"/>
      <c r="D18" s="146">
        <v>23250</v>
      </c>
      <c r="E18" s="155"/>
      <c r="F18" s="146">
        <f t="shared" si="1"/>
        <v>16343</v>
      </c>
      <c r="G18" s="159">
        <f t="shared" si="2"/>
        <v>11949</v>
      </c>
      <c r="H18" s="253">
        <v>106</v>
      </c>
    </row>
    <row r="19" spans="1:8">
      <c r="A19" s="96">
        <v>15</v>
      </c>
      <c r="B19" s="59">
        <f t="shared" si="0"/>
        <v>24.17</v>
      </c>
      <c r="C19" s="58"/>
      <c r="D19" s="146">
        <v>23250</v>
      </c>
      <c r="E19" s="155"/>
      <c r="F19" s="146">
        <f t="shared" si="1"/>
        <v>15792</v>
      </c>
      <c r="G19" s="159">
        <f t="shared" si="2"/>
        <v>11543</v>
      </c>
      <c r="H19" s="253">
        <v>106</v>
      </c>
    </row>
    <row r="20" spans="1:8">
      <c r="A20" s="96">
        <v>16</v>
      </c>
      <c r="B20" s="59">
        <f t="shared" si="0"/>
        <v>24.96</v>
      </c>
      <c r="C20" s="58"/>
      <c r="D20" s="146">
        <v>23250</v>
      </c>
      <c r="E20" s="155"/>
      <c r="F20" s="146">
        <f t="shared" si="1"/>
        <v>15296</v>
      </c>
      <c r="G20" s="159">
        <f t="shared" si="2"/>
        <v>11178</v>
      </c>
      <c r="H20" s="253">
        <v>106</v>
      </c>
    </row>
    <row r="21" spans="1:8">
      <c r="A21" s="96">
        <v>17</v>
      </c>
      <c r="B21" s="59">
        <f t="shared" si="0"/>
        <v>25.73</v>
      </c>
      <c r="C21" s="58"/>
      <c r="D21" s="146">
        <v>23250</v>
      </c>
      <c r="E21" s="155"/>
      <c r="F21" s="146">
        <f t="shared" si="1"/>
        <v>14841</v>
      </c>
      <c r="G21" s="159">
        <f t="shared" si="2"/>
        <v>10843</v>
      </c>
      <c r="H21" s="253">
        <v>106</v>
      </c>
    </row>
    <row r="22" spans="1:8">
      <c r="A22" s="96">
        <v>18</v>
      </c>
      <c r="B22" s="59">
        <f t="shared" si="0"/>
        <v>26.48</v>
      </c>
      <c r="C22" s="58"/>
      <c r="D22" s="146">
        <v>23250</v>
      </c>
      <c r="E22" s="155"/>
      <c r="F22" s="146">
        <f t="shared" si="1"/>
        <v>14424</v>
      </c>
      <c r="G22" s="159">
        <f t="shared" si="2"/>
        <v>10536</v>
      </c>
      <c r="H22" s="253">
        <v>106</v>
      </c>
    </row>
    <row r="23" spans="1:8">
      <c r="A23" s="96">
        <v>19</v>
      </c>
      <c r="B23" s="59">
        <f t="shared" ref="B23:B28" si="3">ROUND(2.5*(3.89*POWER(A23,0.355)),2)</f>
        <v>27.66</v>
      </c>
      <c r="C23" s="58"/>
      <c r="D23" s="146">
        <v>23250</v>
      </c>
      <c r="E23" s="155"/>
      <c r="F23" s="146">
        <f t="shared" si="1"/>
        <v>13813</v>
      </c>
      <c r="G23" s="159">
        <f t="shared" si="2"/>
        <v>10087</v>
      </c>
      <c r="H23" s="253">
        <v>106</v>
      </c>
    </row>
    <row r="24" spans="1:8">
      <c r="A24" s="96">
        <v>20</v>
      </c>
      <c r="B24" s="59">
        <f t="shared" si="3"/>
        <v>28.17</v>
      </c>
      <c r="C24" s="58"/>
      <c r="D24" s="146">
        <v>23250</v>
      </c>
      <c r="E24" s="155"/>
      <c r="F24" s="146">
        <f t="shared" si="1"/>
        <v>13565</v>
      </c>
      <c r="G24" s="159">
        <f t="shared" si="2"/>
        <v>9904</v>
      </c>
      <c r="H24" s="253">
        <v>106</v>
      </c>
    </row>
    <row r="25" spans="1:8">
      <c r="A25" s="96">
        <v>21</v>
      </c>
      <c r="B25" s="59">
        <f t="shared" si="3"/>
        <v>28.66</v>
      </c>
      <c r="C25" s="58"/>
      <c r="D25" s="146">
        <v>23250</v>
      </c>
      <c r="E25" s="155"/>
      <c r="F25" s="146">
        <f t="shared" si="1"/>
        <v>13335</v>
      </c>
      <c r="G25" s="159">
        <f t="shared" si="2"/>
        <v>9735</v>
      </c>
      <c r="H25" s="253">
        <v>106</v>
      </c>
    </row>
    <row r="26" spans="1:8">
      <c r="A26" s="96">
        <v>22</v>
      </c>
      <c r="B26" s="59">
        <f t="shared" si="3"/>
        <v>29.14</v>
      </c>
      <c r="C26" s="58"/>
      <c r="D26" s="146">
        <v>23250</v>
      </c>
      <c r="E26" s="155"/>
      <c r="F26" s="146">
        <f t="shared" si="1"/>
        <v>13117</v>
      </c>
      <c r="G26" s="159">
        <f t="shared" si="2"/>
        <v>9574</v>
      </c>
      <c r="H26" s="253">
        <v>106</v>
      </c>
    </row>
    <row r="27" spans="1:8">
      <c r="A27" s="96">
        <v>23</v>
      </c>
      <c r="B27" s="59">
        <f t="shared" si="3"/>
        <v>29.6</v>
      </c>
      <c r="C27" s="58"/>
      <c r="D27" s="146">
        <v>23250</v>
      </c>
      <c r="E27" s="155"/>
      <c r="F27" s="146">
        <f t="shared" si="1"/>
        <v>12915</v>
      </c>
      <c r="G27" s="159">
        <f t="shared" si="2"/>
        <v>9426</v>
      </c>
      <c r="H27" s="253">
        <v>106</v>
      </c>
    </row>
    <row r="28" spans="1:8">
      <c r="A28" s="96">
        <v>24</v>
      </c>
      <c r="B28" s="59">
        <f t="shared" si="3"/>
        <v>30.05</v>
      </c>
      <c r="C28" s="58"/>
      <c r="D28" s="146">
        <v>23250</v>
      </c>
      <c r="E28" s="155"/>
      <c r="F28" s="146">
        <f t="shared" si="1"/>
        <v>12723</v>
      </c>
      <c r="G28" s="159">
        <f t="shared" si="2"/>
        <v>9285</v>
      </c>
      <c r="H28" s="253">
        <v>106</v>
      </c>
    </row>
    <row r="29" spans="1:8">
      <c r="A29" s="96">
        <v>25</v>
      </c>
      <c r="B29" s="59">
        <f t="shared" ref="B29:B60" si="4">ROUND(2.5*(LN(A29)+8.803),2)</f>
        <v>30.05</v>
      </c>
      <c r="C29" s="58"/>
      <c r="D29" s="146">
        <v>23250</v>
      </c>
      <c r="E29" s="155"/>
      <c r="F29" s="146">
        <f t="shared" si="1"/>
        <v>12723</v>
      </c>
      <c r="G29" s="159">
        <f t="shared" si="2"/>
        <v>9285</v>
      </c>
      <c r="H29" s="253">
        <v>106</v>
      </c>
    </row>
    <row r="30" spans="1:8">
      <c r="A30" s="96">
        <v>26</v>
      </c>
      <c r="B30" s="59">
        <f t="shared" si="4"/>
        <v>30.15</v>
      </c>
      <c r="C30" s="58"/>
      <c r="D30" s="146">
        <v>23250</v>
      </c>
      <c r="E30" s="155"/>
      <c r="F30" s="146">
        <f t="shared" si="1"/>
        <v>12681</v>
      </c>
      <c r="G30" s="159">
        <f t="shared" si="2"/>
        <v>9254</v>
      </c>
      <c r="H30" s="253">
        <v>106</v>
      </c>
    </row>
    <row r="31" spans="1:8">
      <c r="A31" s="96">
        <v>27</v>
      </c>
      <c r="B31" s="59">
        <f t="shared" si="4"/>
        <v>30.25</v>
      </c>
      <c r="C31" s="58"/>
      <c r="D31" s="146">
        <v>23250</v>
      </c>
      <c r="E31" s="155"/>
      <c r="F31" s="146">
        <f t="shared" si="1"/>
        <v>12639</v>
      </c>
      <c r="G31" s="159">
        <f t="shared" si="2"/>
        <v>9223</v>
      </c>
      <c r="H31" s="253">
        <v>106</v>
      </c>
    </row>
    <row r="32" spans="1:8">
      <c r="A32" s="96">
        <v>28</v>
      </c>
      <c r="B32" s="59">
        <f t="shared" si="4"/>
        <v>30.34</v>
      </c>
      <c r="C32" s="58"/>
      <c r="D32" s="146">
        <v>23250</v>
      </c>
      <c r="E32" s="155"/>
      <c r="F32" s="146">
        <f t="shared" si="1"/>
        <v>12602</v>
      </c>
      <c r="G32" s="159">
        <f t="shared" si="2"/>
        <v>9196</v>
      </c>
      <c r="H32" s="253">
        <v>106</v>
      </c>
    </row>
    <row r="33" spans="1:8">
      <c r="A33" s="96">
        <v>29</v>
      </c>
      <c r="B33" s="59">
        <f t="shared" si="4"/>
        <v>30.43</v>
      </c>
      <c r="C33" s="58"/>
      <c r="D33" s="146">
        <v>23250</v>
      </c>
      <c r="E33" s="155"/>
      <c r="F33" s="146">
        <f t="shared" si="1"/>
        <v>12565</v>
      </c>
      <c r="G33" s="159">
        <f t="shared" si="2"/>
        <v>9169</v>
      </c>
      <c r="H33" s="253">
        <v>106</v>
      </c>
    </row>
    <row r="34" spans="1:8">
      <c r="A34" s="96">
        <v>30</v>
      </c>
      <c r="B34" s="59">
        <f t="shared" si="4"/>
        <v>30.51</v>
      </c>
      <c r="C34" s="58"/>
      <c r="D34" s="146">
        <v>23250</v>
      </c>
      <c r="E34" s="155"/>
      <c r="F34" s="146">
        <f t="shared" si="1"/>
        <v>12533</v>
      </c>
      <c r="G34" s="159">
        <f t="shared" si="2"/>
        <v>9145</v>
      </c>
      <c r="H34" s="253">
        <v>106</v>
      </c>
    </row>
    <row r="35" spans="1:8">
      <c r="A35" s="96">
        <v>31</v>
      </c>
      <c r="B35" s="59">
        <f t="shared" si="4"/>
        <v>30.59</v>
      </c>
      <c r="C35" s="58"/>
      <c r="D35" s="146">
        <v>23250</v>
      </c>
      <c r="E35" s="155"/>
      <c r="F35" s="146">
        <f t="shared" si="1"/>
        <v>12500</v>
      </c>
      <c r="G35" s="159">
        <f t="shared" si="2"/>
        <v>9121</v>
      </c>
      <c r="H35" s="253">
        <v>106</v>
      </c>
    </row>
    <row r="36" spans="1:8">
      <c r="A36" s="96">
        <v>32</v>
      </c>
      <c r="B36" s="59">
        <f t="shared" si="4"/>
        <v>30.67</v>
      </c>
      <c r="C36" s="58"/>
      <c r="D36" s="146">
        <v>23250</v>
      </c>
      <c r="E36" s="155"/>
      <c r="F36" s="146">
        <f t="shared" si="1"/>
        <v>12468</v>
      </c>
      <c r="G36" s="159">
        <f t="shared" si="2"/>
        <v>9097</v>
      </c>
      <c r="H36" s="253">
        <v>106</v>
      </c>
    </row>
    <row r="37" spans="1:8">
      <c r="A37" s="96">
        <v>33</v>
      </c>
      <c r="B37" s="59">
        <f t="shared" si="4"/>
        <v>30.75</v>
      </c>
      <c r="C37" s="58"/>
      <c r="D37" s="146">
        <v>23250</v>
      </c>
      <c r="E37" s="155"/>
      <c r="F37" s="146">
        <f t="shared" si="1"/>
        <v>12436</v>
      </c>
      <c r="G37" s="159">
        <f t="shared" si="2"/>
        <v>9073</v>
      </c>
      <c r="H37" s="253">
        <v>106</v>
      </c>
    </row>
    <row r="38" spans="1:8">
      <c r="A38" s="96">
        <v>34</v>
      </c>
      <c r="B38" s="59">
        <f t="shared" si="4"/>
        <v>30.82</v>
      </c>
      <c r="C38" s="58"/>
      <c r="D38" s="146">
        <v>23250</v>
      </c>
      <c r="E38" s="155"/>
      <c r="F38" s="146">
        <f t="shared" si="1"/>
        <v>12408</v>
      </c>
      <c r="G38" s="159">
        <f t="shared" si="2"/>
        <v>9053</v>
      </c>
      <c r="H38" s="253">
        <v>106</v>
      </c>
    </row>
    <row r="39" spans="1:8">
      <c r="A39" s="96">
        <v>35</v>
      </c>
      <c r="B39" s="59">
        <f t="shared" si="4"/>
        <v>30.9</v>
      </c>
      <c r="C39" s="58"/>
      <c r="D39" s="146">
        <v>23250</v>
      </c>
      <c r="E39" s="155"/>
      <c r="F39" s="146">
        <f t="shared" si="1"/>
        <v>12376</v>
      </c>
      <c r="G39" s="159">
        <f t="shared" si="2"/>
        <v>9029</v>
      </c>
      <c r="H39" s="253">
        <v>106</v>
      </c>
    </row>
    <row r="40" spans="1:8">
      <c r="A40" s="96">
        <v>36</v>
      </c>
      <c r="B40" s="59">
        <f t="shared" si="4"/>
        <v>30.97</v>
      </c>
      <c r="C40" s="58"/>
      <c r="D40" s="146">
        <v>23250</v>
      </c>
      <c r="E40" s="155"/>
      <c r="F40" s="146">
        <f t="shared" si="1"/>
        <v>12348</v>
      </c>
      <c r="G40" s="159">
        <f t="shared" si="2"/>
        <v>9009</v>
      </c>
      <c r="H40" s="253">
        <v>106</v>
      </c>
    </row>
    <row r="41" spans="1:8">
      <c r="A41" s="96">
        <v>37</v>
      </c>
      <c r="B41" s="59">
        <f t="shared" si="4"/>
        <v>31.03</v>
      </c>
      <c r="C41" s="58"/>
      <c r="D41" s="146">
        <v>23250</v>
      </c>
      <c r="E41" s="155"/>
      <c r="F41" s="146">
        <f t="shared" si="1"/>
        <v>12324</v>
      </c>
      <c r="G41" s="159">
        <f t="shared" si="2"/>
        <v>8991</v>
      </c>
      <c r="H41" s="253">
        <v>106</v>
      </c>
    </row>
    <row r="42" spans="1:8">
      <c r="A42" s="96">
        <v>38</v>
      </c>
      <c r="B42" s="59">
        <f t="shared" si="4"/>
        <v>31.1</v>
      </c>
      <c r="C42" s="58"/>
      <c r="D42" s="146">
        <v>23250</v>
      </c>
      <c r="E42" s="155"/>
      <c r="F42" s="146">
        <f t="shared" si="1"/>
        <v>12297</v>
      </c>
      <c r="G42" s="159">
        <f t="shared" si="2"/>
        <v>8971</v>
      </c>
      <c r="H42" s="253">
        <v>106</v>
      </c>
    </row>
    <row r="43" spans="1:8">
      <c r="A43" s="96">
        <v>39</v>
      </c>
      <c r="B43" s="59">
        <f t="shared" si="4"/>
        <v>31.17</v>
      </c>
      <c r="C43" s="58"/>
      <c r="D43" s="146">
        <v>23250</v>
      </c>
      <c r="E43" s="155"/>
      <c r="F43" s="146">
        <f t="shared" si="1"/>
        <v>12269</v>
      </c>
      <c r="G43" s="159">
        <f t="shared" si="2"/>
        <v>8951</v>
      </c>
      <c r="H43" s="253">
        <v>106</v>
      </c>
    </row>
    <row r="44" spans="1:8">
      <c r="A44" s="96">
        <v>40</v>
      </c>
      <c r="B44" s="59">
        <f t="shared" si="4"/>
        <v>31.23</v>
      </c>
      <c r="C44" s="58"/>
      <c r="D44" s="146">
        <v>23250</v>
      </c>
      <c r="E44" s="155"/>
      <c r="F44" s="146">
        <f t="shared" si="1"/>
        <v>12246</v>
      </c>
      <c r="G44" s="159">
        <f t="shared" si="2"/>
        <v>8934</v>
      </c>
      <c r="H44" s="253">
        <v>106</v>
      </c>
    </row>
    <row r="45" spans="1:8">
      <c r="A45" s="96">
        <v>41</v>
      </c>
      <c r="B45" s="59">
        <f t="shared" si="4"/>
        <v>31.29</v>
      </c>
      <c r="C45" s="58"/>
      <c r="D45" s="146">
        <v>23250</v>
      </c>
      <c r="E45" s="155"/>
      <c r="F45" s="146">
        <f t="shared" si="1"/>
        <v>12223</v>
      </c>
      <c r="G45" s="159">
        <f t="shared" si="2"/>
        <v>8917</v>
      </c>
      <c r="H45" s="253">
        <v>106</v>
      </c>
    </row>
    <row r="46" spans="1:8">
      <c r="A46" s="96">
        <v>42</v>
      </c>
      <c r="B46" s="59">
        <f t="shared" si="4"/>
        <v>31.35</v>
      </c>
      <c r="C46" s="58"/>
      <c r="D46" s="146">
        <v>23250</v>
      </c>
      <c r="E46" s="155"/>
      <c r="F46" s="146">
        <f t="shared" si="1"/>
        <v>12200</v>
      </c>
      <c r="G46" s="159">
        <f t="shared" si="2"/>
        <v>8900</v>
      </c>
      <c r="H46" s="253">
        <v>106</v>
      </c>
    </row>
    <row r="47" spans="1:8">
      <c r="A47" s="96">
        <v>43</v>
      </c>
      <c r="B47" s="59">
        <f t="shared" si="4"/>
        <v>31.41</v>
      </c>
      <c r="C47" s="58"/>
      <c r="D47" s="146">
        <v>23250</v>
      </c>
      <c r="E47" s="155"/>
      <c r="F47" s="146">
        <f t="shared" si="1"/>
        <v>12176</v>
      </c>
      <c r="G47" s="159">
        <f t="shared" si="2"/>
        <v>8883</v>
      </c>
      <c r="H47" s="253">
        <v>106</v>
      </c>
    </row>
    <row r="48" spans="1:8">
      <c r="A48" s="96">
        <v>44</v>
      </c>
      <c r="B48" s="59">
        <f t="shared" si="4"/>
        <v>31.47</v>
      </c>
      <c r="C48" s="58"/>
      <c r="D48" s="146">
        <v>23250</v>
      </c>
      <c r="E48" s="155"/>
      <c r="F48" s="146">
        <f t="shared" si="1"/>
        <v>12153</v>
      </c>
      <c r="G48" s="159">
        <f t="shared" si="2"/>
        <v>8866</v>
      </c>
      <c r="H48" s="253">
        <v>106</v>
      </c>
    </row>
    <row r="49" spans="1:8">
      <c r="A49" s="96">
        <v>45</v>
      </c>
      <c r="B49" s="59">
        <f t="shared" si="4"/>
        <v>31.52</v>
      </c>
      <c r="C49" s="58"/>
      <c r="D49" s="146">
        <v>23250</v>
      </c>
      <c r="E49" s="155"/>
      <c r="F49" s="146">
        <f t="shared" si="1"/>
        <v>12134</v>
      </c>
      <c r="G49" s="159">
        <f t="shared" si="2"/>
        <v>8852</v>
      </c>
      <c r="H49" s="253">
        <v>106</v>
      </c>
    </row>
    <row r="50" spans="1:8">
      <c r="A50" s="96">
        <v>46</v>
      </c>
      <c r="B50" s="59">
        <f t="shared" si="4"/>
        <v>31.58</v>
      </c>
      <c r="C50" s="58"/>
      <c r="D50" s="146">
        <v>23250</v>
      </c>
      <c r="E50" s="155"/>
      <c r="F50" s="146">
        <f t="shared" si="1"/>
        <v>12111</v>
      </c>
      <c r="G50" s="159">
        <f t="shared" si="2"/>
        <v>8835</v>
      </c>
      <c r="H50" s="253">
        <v>106</v>
      </c>
    </row>
    <row r="51" spans="1:8">
      <c r="A51" s="96">
        <v>47</v>
      </c>
      <c r="B51" s="59">
        <f t="shared" si="4"/>
        <v>31.63</v>
      </c>
      <c r="C51" s="58"/>
      <c r="D51" s="146">
        <v>23250</v>
      </c>
      <c r="E51" s="155"/>
      <c r="F51" s="146">
        <f t="shared" si="1"/>
        <v>12093</v>
      </c>
      <c r="G51" s="159">
        <f t="shared" si="2"/>
        <v>8821</v>
      </c>
      <c r="H51" s="253">
        <v>106</v>
      </c>
    </row>
    <row r="52" spans="1:8">
      <c r="A52" s="96">
        <v>48</v>
      </c>
      <c r="B52" s="59">
        <f t="shared" si="4"/>
        <v>31.69</v>
      </c>
      <c r="C52" s="58"/>
      <c r="D52" s="146">
        <v>23250</v>
      </c>
      <c r="E52" s="155"/>
      <c r="F52" s="146">
        <f t="shared" si="1"/>
        <v>12070</v>
      </c>
      <c r="G52" s="159">
        <f t="shared" si="2"/>
        <v>8804</v>
      </c>
      <c r="H52" s="253">
        <v>106</v>
      </c>
    </row>
    <row r="53" spans="1:8">
      <c r="A53" s="96">
        <v>49</v>
      </c>
      <c r="B53" s="59">
        <f t="shared" si="4"/>
        <v>31.74</v>
      </c>
      <c r="C53" s="58"/>
      <c r="D53" s="146">
        <v>23250</v>
      </c>
      <c r="E53" s="155"/>
      <c r="F53" s="146">
        <f t="shared" si="1"/>
        <v>12051</v>
      </c>
      <c r="G53" s="159">
        <f t="shared" si="2"/>
        <v>8790</v>
      </c>
      <c r="H53" s="253">
        <v>106</v>
      </c>
    </row>
    <row r="54" spans="1:8">
      <c r="A54" s="96">
        <v>50</v>
      </c>
      <c r="B54" s="59">
        <f t="shared" si="4"/>
        <v>31.79</v>
      </c>
      <c r="C54" s="58"/>
      <c r="D54" s="146">
        <v>23250</v>
      </c>
      <c r="E54" s="155"/>
      <c r="F54" s="146">
        <f t="shared" si="1"/>
        <v>12032</v>
      </c>
      <c r="G54" s="159">
        <f t="shared" si="2"/>
        <v>8776</v>
      </c>
      <c r="H54" s="253">
        <v>106</v>
      </c>
    </row>
    <row r="55" spans="1:8">
      <c r="A55" s="96">
        <v>51</v>
      </c>
      <c r="B55" s="59">
        <f t="shared" si="4"/>
        <v>31.84</v>
      </c>
      <c r="C55" s="58"/>
      <c r="D55" s="146">
        <v>23250</v>
      </c>
      <c r="E55" s="155"/>
      <c r="F55" s="146">
        <f t="shared" si="1"/>
        <v>12013</v>
      </c>
      <c r="G55" s="159">
        <f t="shared" si="2"/>
        <v>8763</v>
      </c>
      <c r="H55" s="253">
        <v>106</v>
      </c>
    </row>
    <row r="56" spans="1:8">
      <c r="A56" s="96">
        <v>52</v>
      </c>
      <c r="B56" s="59">
        <f t="shared" si="4"/>
        <v>31.89</v>
      </c>
      <c r="C56" s="58"/>
      <c r="D56" s="146">
        <v>23250</v>
      </c>
      <c r="E56" s="155"/>
      <c r="F56" s="146">
        <f t="shared" si="1"/>
        <v>11995</v>
      </c>
      <c r="G56" s="159">
        <f t="shared" si="2"/>
        <v>8749</v>
      </c>
      <c r="H56" s="253">
        <v>106</v>
      </c>
    </row>
    <row r="57" spans="1:8">
      <c r="A57" s="96">
        <v>53</v>
      </c>
      <c r="B57" s="59">
        <f t="shared" si="4"/>
        <v>31.93</v>
      </c>
      <c r="C57" s="58"/>
      <c r="D57" s="146">
        <v>23250</v>
      </c>
      <c r="E57" s="155"/>
      <c r="F57" s="146">
        <f t="shared" si="1"/>
        <v>11980</v>
      </c>
      <c r="G57" s="159">
        <f t="shared" si="2"/>
        <v>8738</v>
      </c>
      <c r="H57" s="253">
        <v>106</v>
      </c>
    </row>
    <row r="58" spans="1:8">
      <c r="A58" s="96">
        <v>54</v>
      </c>
      <c r="B58" s="59">
        <f t="shared" si="4"/>
        <v>31.98</v>
      </c>
      <c r="C58" s="58"/>
      <c r="D58" s="146">
        <v>23250</v>
      </c>
      <c r="E58" s="155"/>
      <c r="F58" s="146">
        <f t="shared" si="1"/>
        <v>11961</v>
      </c>
      <c r="G58" s="159">
        <f t="shared" si="2"/>
        <v>8724</v>
      </c>
      <c r="H58" s="253">
        <v>106</v>
      </c>
    </row>
    <row r="59" spans="1:8">
      <c r="A59" s="96">
        <v>55</v>
      </c>
      <c r="B59" s="59">
        <f t="shared" si="4"/>
        <v>32.03</v>
      </c>
      <c r="C59" s="58"/>
      <c r="D59" s="146">
        <v>23250</v>
      </c>
      <c r="E59" s="155"/>
      <c r="F59" s="146">
        <f t="shared" si="1"/>
        <v>11943</v>
      </c>
      <c r="G59" s="159">
        <f t="shared" si="2"/>
        <v>8711</v>
      </c>
      <c r="H59" s="253">
        <v>106</v>
      </c>
    </row>
    <row r="60" spans="1:8">
      <c r="A60" s="96">
        <v>56</v>
      </c>
      <c r="B60" s="59">
        <f t="shared" si="4"/>
        <v>32.07</v>
      </c>
      <c r="C60" s="58"/>
      <c r="D60" s="146">
        <v>23250</v>
      </c>
      <c r="E60" s="155"/>
      <c r="F60" s="146">
        <f t="shared" si="1"/>
        <v>11928</v>
      </c>
      <c r="G60" s="159">
        <f t="shared" si="2"/>
        <v>8700</v>
      </c>
      <c r="H60" s="253">
        <v>106</v>
      </c>
    </row>
    <row r="61" spans="1:8">
      <c r="A61" s="96">
        <v>57</v>
      </c>
      <c r="B61" s="59">
        <f t="shared" ref="B61:B92" si="5">ROUND(2.5*(0.0015*A61+12.74285),2)</f>
        <v>32.07</v>
      </c>
      <c r="C61" s="58"/>
      <c r="D61" s="146">
        <v>23250</v>
      </c>
      <c r="E61" s="155"/>
      <c r="F61" s="146">
        <f t="shared" si="1"/>
        <v>11928</v>
      </c>
      <c r="G61" s="159">
        <f t="shared" si="2"/>
        <v>8700</v>
      </c>
      <c r="H61" s="253">
        <v>106</v>
      </c>
    </row>
    <row r="62" spans="1:8">
      <c r="A62" s="96">
        <v>58</v>
      </c>
      <c r="B62" s="59">
        <f t="shared" si="5"/>
        <v>32.07</v>
      </c>
      <c r="C62" s="58"/>
      <c r="D62" s="146">
        <v>23250</v>
      </c>
      <c r="E62" s="155"/>
      <c r="F62" s="146">
        <f t="shared" si="1"/>
        <v>11928</v>
      </c>
      <c r="G62" s="159">
        <f t="shared" si="2"/>
        <v>8700</v>
      </c>
      <c r="H62" s="253">
        <v>106</v>
      </c>
    </row>
    <row r="63" spans="1:8">
      <c r="A63" s="96">
        <v>59</v>
      </c>
      <c r="B63" s="59">
        <f t="shared" si="5"/>
        <v>32.08</v>
      </c>
      <c r="C63" s="58"/>
      <c r="D63" s="146">
        <v>23250</v>
      </c>
      <c r="E63" s="155"/>
      <c r="F63" s="146">
        <f t="shared" si="1"/>
        <v>11924</v>
      </c>
      <c r="G63" s="159">
        <f t="shared" si="2"/>
        <v>8697</v>
      </c>
      <c r="H63" s="253">
        <v>106</v>
      </c>
    </row>
    <row r="64" spans="1:8">
      <c r="A64" s="96">
        <v>60</v>
      </c>
      <c r="B64" s="59">
        <f t="shared" si="5"/>
        <v>32.08</v>
      </c>
      <c r="C64" s="58"/>
      <c r="D64" s="146">
        <v>23250</v>
      </c>
      <c r="E64" s="155"/>
      <c r="F64" s="146">
        <f t="shared" si="1"/>
        <v>11924</v>
      </c>
      <c r="G64" s="159">
        <f t="shared" si="2"/>
        <v>8697</v>
      </c>
      <c r="H64" s="253">
        <v>106</v>
      </c>
    </row>
    <row r="65" spans="1:8">
      <c r="A65" s="96">
        <v>61</v>
      </c>
      <c r="B65" s="59">
        <f t="shared" si="5"/>
        <v>32.090000000000003</v>
      </c>
      <c r="C65" s="58"/>
      <c r="D65" s="146">
        <v>23250</v>
      </c>
      <c r="E65" s="155"/>
      <c r="F65" s="146">
        <f t="shared" si="1"/>
        <v>11921</v>
      </c>
      <c r="G65" s="159">
        <f t="shared" si="2"/>
        <v>8694</v>
      </c>
      <c r="H65" s="253">
        <v>106</v>
      </c>
    </row>
    <row r="66" spans="1:8">
      <c r="A66" s="96">
        <v>62</v>
      </c>
      <c r="B66" s="59">
        <f t="shared" si="5"/>
        <v>32.090000000000003</v>
      </c>
      <c r="C66" s="58"/>
      <c r="D66" s="146">
        <v>23250</v>
      </c>
      <c r="E66" s="155"/>
      <c r="F66" s="146">
        <f t="shared" si="1"/>
        <v>11921</v>
      </c>
      <c r="G66" s="159">
        <f t="shared" si="2"/>
        <v>8694</v>
      </c>
      <c r="H66" s="253">
        <v>106</v>
      </c>
    </row>
    <row r="67" spans="1:8">
      <c r="A67" s="96">
        <v>63</v>
      </c>
      <c r="B67" s="59">
        <f t="shared" si="5"/>
        <v>32.090000000000003</v>
      </c>
      <c r="C67" s="58"/>
      <c r="D67" s="146">
        <v>23250</v>
      </c>
      <c r="E67" s="155"/>
      <c r="F67" s="146">
        <f t="shared" si="1"/>
        <v>11921</v>
      </c>
      <c r="G67" s="159">
        <f t="shared" si="2"/>
        <v>8694</v>
      </c>
      <c r="H67" s="253">
        <v>106</v>
      </c>
    </row>
    <row r="68" spans="1:8">
      <c r="A68" s="96">
        <v>64</v>
      </c>
      <c r="B68" s="59">
        <f t="shared" si="5"/>
        <v>32.1</v>
      </c>
      <c r="C68" s="58"/>
      <c r="D68" s="146">
        <v>23250</v>
      </c>
      <c r="E68" s="155"/>
      <c r="F68" s="146">
        <f t="shared" si="1"/>
        <v>11917</v>
      </c>
      <c r="G68" s="159">
        <f t="shared" si="2"/>
        <v>8692</v>
      </c>
      <c r="H68" s="253">
        <v>106</v>
      </c>
    </row>
    <row r="69" spans="1:8">
      <c r="A69" s="96">
        <v>65</v>
      </c>
      <c r="B69" s="59">
        <f t="shared" si="5"/>
        <v>32.1</v>
      </c>
      <c r="C69" s="58"/>
      <c r="D69" s="146">
        <v>23250</v>
      </c>
      <c r="E69" s="155"/>
      <c r="F69" s="146">
        <f t="shared" si="1"/>
        <v>11917</v>
      </c>
      <c r="G69" s="159">
        <f t="shared" si="2"/>
        <v>8692</v>
      </c>
      <c r="H69" s="253">
        <v>106</v>
      </c>
    </row>
    <row r="70" spans="1:8">
      <c r="A70" s="96">
        <v>66</v>
      </c>
      <c r="B70" s="59">
        <f t="shared" si="5"/>
        <v>32.1</v>
      </c>
      <c r="C70" s="58"/>
      <c r="D70" s="146">
        <v>23250</v>
      </c>
      <c r="E70" s="155"/>
      <c r="F70" s="146">
        <f t="shared" si="1"/>
        <v>11917</v>
      </c>
      <c r="G70" s="159">
        <f t="shared" si="2"/>
        <v>8692</v>
      </c>
      <c r="H70" s="253">
        <v>106</v>
      </c>
    </row>
    <row r="71" spans="1:8">
      <c r="A71" s="96">
        <v>67</v>
      </c>
      <c r="B71" s="59">
        <f t="shared" si="5"/>
        <v>32.11</v>
      </c>
      <c r="C71" s="58"/>
      <c r="D71" s="146">
        <v>23250</v>
      </c>
      <c r="E71" s="155"/>
      <c r="F71" s="146">
        <f t="shared" si="1"/>
        <v>11913</v>
      </c>
      <c r="G71" s="159">
        <f t="shared" si="2"/>
        <v>8689</v>
      </c>
      <c r="H71" s="253">
        <v>106</v>
      </c>
    </row>
    <row r="72" spans="1:8">
      <c r="A72" s="96">
        <v>68</v>
      </c>
      <c r="B72" s="59">
        <f t="shared" si="5"/>
        <v>32.11</v>
      </c>
      <c r="C72" s="58"/>
      <c r="D72" s="146">
        <v>23250</v>
      </c>
      <c r="E72" s="155"/>
      <c r="F72" s="146">
        <f t="shared" si="1"/>
        <v>11913</v>
      </c>
      <c r="G72" s="159">
        <f t="shared" si="2"/>
        <v>8689</v>
      </c>
      <c r="H72" s="253">
        <v>106</v>
      </c>
    </row>
    <row r="73" spans="1:8">
      <c r="A73" s="96">
        <v>69</v>
      </c>
      <c r="B73" s="59">
        <f t="shared" si="5"/>
        <v>32.119999999999997</v>
      </c>
      <c r="C73" s="58"/>
      <c r="D73" s="146">
        <v>23250</v>
      </c>
      <c r="E73" s="155"/>
      <c r="F73" s="146">
        <f t="shared" si="1"/>
        <v>11910</v>
      </c>
      <c r="G73" s="159">
        <f t="shared" si="2"/>
        <v>8686</v>
      </c>
      <c r="H73" s="253">
        <v>106</v>
      </c>
    </row>
    <row r="74" spans="1:8">
      <c r="A74" s="96">
        <v>70</v>
      </c>
      <c r="B74" s="59">
        <f t="shared" si="5"/>
        <v>32.119999999999997</v>
      </c>
      <c r="C74" s="58"/>
      <c r="D74" s="146">
        <v>23250</v>
      </c>
      <c r="E74" s="155"/>
      <c r="F74" s="146">
        <f t="shared" si="1"/>
        <v>11910</v>
      </c>
      <c r="G74" s="159">
        <f t="shared" si="2"/>
        <v>8686</v>
      </c>
      <c r="H74" s="253">
        <v>106</v>
      </c>
    </row>
    <row r="75" spans="1:8">
      <c r="A75" s="96">
        <v>71</v>
      </c>
      <c r="B75" s="59">
        <f t="shared" si="5"/>
        <v>32.119999999999997</v>
      </c>
      <c r="C75" s="58"/>
      <c r="D75" s="146">
        <v>23250</v>
      </c>
      <c r="E75" s="155"/>
      <c r="F75" s="146">
        <f t="shared" si="1"/>
        <v>11910</v>
      </c>
      <c r="G75" s="159">
        <f t="shared" si="2"/>
        <v>8686</v>
      </c>
      <c r="H75" s="253">
        <v>106</v>
      </c>
    </row>
    <row r="76" spans="1:8">
      <c r="A76" s="96">
        <v>72</v>
      </c>
      <c r="B76" s="59">
        <f t="shared" si="5"/>
        <v>32.130000000000003</v>
      </c>
      <c r="C76" s="58"/>
      <c r="D76" s="146">
        <v>23250</v>
      </c>
      <c r="E76" s="155"/>
      <c r="F76" s="146">
        <f t="shared" si="1"/>
        <v>11906</v>
      </c>
      <c r="G76" s="159">
        <f t="shared" si="2"/>
        <v>8683</v>
      </c>
      <c r="H76" s="253">
        <v>106</v>
      </c>
    </row>
    <row r="77" spans="1:8">
      <c r="A77" s="96">
        <v>73</v>
      </c>
      <c r="B77" s="59">
        <f t="shared" si="5"/>
        <v>32.130000000000003</v>
      </c>
      <c r="C77" s="58"/>
      <c r="D77" s="146">
        <v>23250</v>
      </c>
      <c r="E77" s="155"/>
      <c r="F77" s="146">
        <f t="shared" si="1"/>
        <v>11906</v>
      </c>
      <c r="G77" s="159">
        <f t="shared" si="2"/>
        <v>8683</v>
      </c>
      <c r="H77" s="253">
        <v>106</v>
      </c>
    </row>
    <row r="78" spans="1:8">
      <c r="A78" s="96">
        <v>74</v>
      </c>
      <c r="B78" s="59">
        <f t="shared" si="5"/>
        <v>32.130000000000003</v>
      </c>
      <c r="C78" s="58"/>
      <c r="D78" s="146">
        <v>23250</v>
      </c>
      <c r="E78" s="155"/>
      <c r="F78" s="146">
        <f t="shared" si="1"/>
        <v>11906</v>
      </c>
      <c r="G78" s="159">
        <f t="shared" si="2"/>
        <v>8683</v>
      </c>
      <c r="H78" s="253">
        <v>106</v>
      </c>
    </row>
    <row r="79" spans="1:8">
      <c r="A79" s="96">
        <v>75</v>
      </c>
      <c r="B79" s="59">
        <f t="shared" si="5"/>
        <v>32.14</v>
      </c>
      <c r="C79" s="58"/>
      <c r="D79" s="146">
        <v>23250</v>
      </c>
      <c r="E79" s="155"/>
      <c r="F79" s="146">
        <f t="shared" si="1"/>
        <v>11902</v>
      </c>
      <c r="G79" s="159">
        <f t="shared" si="2"/>
        <v>8681</v>
      </c>
      <c r="H79" s="253">
        <v>106</v>
      </c>
    </row>
    <row r="80" spans="1:8">
      <c r="A80" s="96">
        <v>76</v>
      </c>
      <c r="B80" s="59">
        <f t="shared" si="5"/>
        <v>32.14</v>
      </c>
      <c r="C80" s="58"/>
      <c r="D80" s="146">
        <v>23250</v>
      </c>
      <c r="E80" s="155"/>
      <c r="F80" s="146">
        <f t="shared" si="1"/>
        <v>11902</v>
      </c>
      <c r="G80" s="159">
        <f t="shared" si="2"/>
        <v>8681</v>
      </c>
      <c r="H80" s="253">
        <v>106</v>
      </c>
    </row>
    <row r="81" spans="1:8">
      <c r="A81" s="96">
        <v>77</v>
      </c>
      <c r="B81" s="59">
        <f t="shared" si="5"/>
        <v>32.15</v>
      </c>
      <c r="C81" s="58"/>
      <c r="D81" s="146">
        <v>23250</v>
      </c>
      <c r="E81" s="155"/>
      <c r="F81" s="146">
        <f t="shared" ref="F81:F144" si="6">ROUND(12*1.3589*(1/B81*D81)+H81,0)</f>
        <v>11899</v>
      </c>
      <c r="G81" s="159">
        <f t="shared" ref="G81:G144" si="7">ROUND(12*(1/B81*D81),0)</f>
        <v>8678</v>
      </c>
      <c r="H81" s="253">
        <v>106</v>
      </c>
    </row>
    <row r="82" spans="1:8">
      <c r="A82" s="96">
        <v>78</v>
      </c>
      <c r="B82" s="59">
        <f t="shared" si="5"/>
        <v>32.15</v>
      </c>
      <c r="C82" s="58"/>
      <c r="D82" s="146">
        <v>23250</v>
      </c>
      <c r="E82" s="155"/>
      <c r="F82" s="146">
        <f t="shared" si="6"/>
        <v>11899</v>
      </c>
      <c r="G82" s="159">
        <f t="shared" si="7"/>
        <v>8678</v>
      </c>
      <c r="H82" s="253">
        <v>106</v>
      </c>
    </row>
    <row r="83" spans="1:8">
      <c r="A83" s="96">
        <v>79</v>
      </c>
      <c r="B83" s="59">
        <f t="shared" si="5"/>
        <v>32.15</v>
      </c>
      <c r="C83" s="58"/>
      <c r="D83" s="146">
        <v>23250</v>
      </c>
      <c r="E83" s="155"/>
      <c r="F83" s="146">
        <f t="shared" si="6"/>
        <v>11899</v>
      </c>
      <c r="G83" s="159">
        <f t="shared" si="7"/>
        <v>8678</v>
      </c>
      <c r="H83" s="253">
        <v>106</v>
      </c>
    </row>
    <row r="84" spans="1:8">
      <c r="A84" s="96">
        <v>80</v>
      </c>
      <c r="B84" s="59">
        <f t="shared" si="5"/>
        <v>32.159999999999997</v>
      </c>
      <c r="C84" s="58"/>
      <c r="D84" s="146">
        <v>23250</v>
      </c>
      <c r="E84" s="155"/>
      <c r="F84" s="146">
        <f t="shared" si="6"/>
        <v>11895</v>
      </c>
      <c r="G84" s="159">
        <f t="shared" si="7"/>
        <v>8675</v>
      </c>
      <c r="H84" s="253">
        <v>106</v>
      </c>
    </row>
    <row r="85" spans="1:8">
      <c r="A85" s="96">
        <v>81</v>
      </c>
      <c r="B85" s="59">
        <f t="shared" si="5"/>
        <v>32.159999999999997</v>
      </c>
      <c r="C85" s="58"/>
      <c r="D85" s="146">
        <v>23250</v>
      </c>
      <c r="E85" s="155"/>
      <c r="F85" s="146">
        <f t="shared" si="6"/>
        <v>11895</v>
      </c>
      <c r="G85" s="159">
        <f t="shared" si="7"/>
        <v>8675</v>
      </c>
      <c r="H85" s="253">
        <v>106</v>
      </c>
    </row>
    <row r="86" spans="1:8">
      <c r="A86" s="96">
        <v>82</v>
      </c>
      <c r="B86" s="59">
        <f t="shared" si="5"/>
        <v>32.159999999999997</v>
      </c>
      <c r="C86" s="58"/>
      <c r="D86" s="146">
        <v>23250</v>
      </c>
      <c r="E86" s="155"/>
      <c r="F86" s="146">
        <f t="shared" si="6"/>
        <v>11895</v>
      </c>
      <c r="G86" s="159">
        <f t="shared" si="7"/>
        <v>8675</v>
      </c>
      <c r="H86" s="253">
        <v>106</v>
      </c>
    </row>
    <row r="87" spans="1:8">
      <c r="A87" s="96">
        <v>83</v>
      </c>
      <c r="B87" s="59">
        <f t="shared" si="5"/>
        <v>32.17</v>
      </c>
      <c r="C87" s="58"/>
      <c r="D87" s="146">
        <v>23250</v>
      </c>
      <c r="E87" s="155"/>
      <c r="F87" s="146">
        <f t="shared" si="6"/>
        <v>11891</v>
      </c>
      <c r="G87" s="159">
        <f t="shared" si="7"/>
        <v>8673</v>
      </c>
      <c r="H87" s="253">
        <v>106</v>
      </c>
    </row>
    <row r="88" spans="1:8">
      <c r="A88" s="96">
        <v>84</v>
      </c>
      <c r="B88" s="59">
        <f t="shared" si="5"/>
        <v>32.17</v>
      </c>
      <c r="C88" s="58"/>
      <c r="D88" s="146">
        <v>23250</v>
      </c>
      <c r="E88" s="155"/>
      <c r="F88" s="146">
        <f t="shared" si="6"/>
        <v>11891</v>
      </c>
      <c r="G88" s="159">
        <f t="shared" si="7"/>
        <v>8673</v>
      </c>
      <c r="H88" s="253">
        <v>106</v>
      </c>
    </row>
    <row r="89" spans="1:8">
      <c r="A89" s="96">
        <v>85</v>
      </c>
      <c r="B89" s="59">
        <f t="shared" si="5"/>
        <v>32.18</v>
      </c>
      <c r="C89" s="58"/>
      <c r="D89" s="146">
        <v>23250</v>
      </c>
      <c r="E89" s="155"/>
      <c r="F89" s="146">
        <f t="shared" si="6"/>
        <v>11888</v>
      </c>
      <c r="G89" s="159">
        <f t="shared" si="7"/>
        <v>8670</v>
      </c>
      <c r="H89" s="253">
        <v>106</v>
      </c>
    </row>
    <row r="90" spans="1:8">
      <c r="A90" s="96">
        <v>86</v>
      </c>
      <c r="B90" s="59">
        <f t="shared" si="5"/>
        <v>32.18</v>
      </c>
      <c r="C90" s="58"/>
      <c r="D90" s="146">
        <v>23250</v>
      </c>
      <c r="E90" s="155"/>
      <c r="F90" s="146">
        <f t="shared" si="6"/>
        <v>11888</v>
      </c>
      <c r="G90" s="159">
        <f t="shared" si="7"/>
        <v>8670</v>
      </c>
      <c r="H90" s="253">
        <v>106</v>
      </c>
    </row>
    <row r="91" spans="1:8">
      <c r="A91" s="96">
        <v>87</v>
      </c>
      <c r="B91" s="59">
        <f t="shared" si="5"/>
        <v>32.18</v>
      </c>
      <c r="C91" s="58"/>
      <c r="D91" s="146">
        <v>23250</v>
      </c>
      <c r="E91" s="155"/>
      <c r="F91" s="146">
        <f t="shared" si="6"/>
        <v>11888</v>
      </c>
      <c r="G91" s="159">
        <f t="shared" si="7"/>
        <v>8670</v>
      </c>
      <c r="H91" s="253">
        <v>106</v>
      </c>
    </row>
    <row r="92" spans="1:8">
      <c r="A92" s="96">
        <v>88</v>
      </c>
      <c r="B92" s="59">
        <f t="shared" si="5"/>
        <v>32.19</v>
      </c>
      <c r="C92" s="58"/>
      <c r="D92" s="146">
        <v>23250</v>
      </c>
      <c r="E92" s="155"/>
      <c r="F92" s="146">
        <f t="shared" si="6"/>
        <v>11884</v>
      </c>
      <c r="G92" s="159">
        <f t="shared" si="7"/>
        <v>8667</v>
      </c>
      <c r="H92" s="253">
        <v>106</v>
      </c>
    </row>
    <row r="93" spans="1:8">
      <c r="A93" s="96">
        <v>89</v>
      </c>
      <c r="B93" s="59">
        <f t="shared" ref="B93:B124" si="8">ROUND(2.5*(0.0015*A93+12.74285),2)</f>
        <v>32.19</v>
      </c>
      <c r="C93" s="58"/>
      <c r="D93" s="146">
        <v>23250</v>
      </c>
      <c r="E93" s="155"/>
      <c r="F93" s="146">
        <f t="shared" si="6"/>
        <v>11884</v>
      </c>
      <c r="G93" s="159">
        <f t="shared" si="7"/>
        <v>8667</v>
      </c>
      <c r="H93" s="253">
        <v>106</v>
      </c>
    </row>
    <row r="94" spans="1:8">
      <c r="A94" s="96">
        <v>90</v>
      </c>
      <c r="B94" s="59">
        <f t="shared" si="8"/>
        <v>32.19</v>
      </c>
      <c r="C94" s="58"/>
      <c r="D94" s="146">
        <v>23250</v>
      </c>
      <c r="E94" s="155"/>
      <c r="F94" s="146">
        <f t="shared" si="6"/>
        <v>11884</v>
      </c>
      <c r="G94" s="159">
        <f t="shared" si="7"/>
        <v>8667</v>
      </c>
      <c r="H94" s="253">
        <v>106</v>
      </c>
    </row>
    <row r="95" spans="1:8">
      <c r="A95" s="96">
        <v>91</v>
      </c>
      <c r="B95" s="59">
        <f t="shared" si="8"/>
        <v>32.200000000000003</v>
      </c>
      <c r="C95" s="58"/>
      <c r="D95" s="146">
        <v>23250</v>
      </c>
      <c r="E95" s="155"/>
      <c r="F95" s="146">
        <f t="shared" si="6"/>
        <v>11880</v>
      </c>
      <c r="G95" s="159">
        <f t="shared" si="7"/>
        <v>8665</v>
      </c>
      <c r="H95" s="253">
        <v>106</v>
      </c>
    </row>
    <row r="96" spans="1:8">
      <c r="A96" s="96">
        <v>92</v>
      </c>
      <c r="B96" s="59">
        <f t="shared" si="8"/>
        <v>32.200000000000003</v>
      </c>
      <c r="C96" s="58"/>
      <c r="D96" s="146">
        <v>23250</v>
      </c>
      <c r="E96" s="155"/>
      <c r="F96" s="146">
        <f t="shared" si="6"/>
        <v>11880</v>
      </c>
      <c r="G96" s="159">
        <f t="shared" si="7"/>
        <v>8665</v>
      </c>
      <c r="H96" s="253">
        <v>106</v>
      </c>
    </row>
    <row r="97" spans="1:8">
      <c r="A97" s="96">
        <v>93</v>
      </c>
      <c r="B97" s="59">
        <f t="shared" si="8"/>
        <v>32.21</v>
      </c>
      <c r="C97" s="58"/>
      <c r="D97" s="146">
        <v>23250</v>
      </c>
      <c r="E97" s="155"/>
      <c r="F97" s="146">
        <f t="shared" si="6"/>
        <v>11877</v>
      </c>
      <c r="G97" s="159">
        <f t="shared" si="7"/>
        <v>8662</v>
      </c>
      <c r="H97" s="253">
        <v>106</v>
      </c>
    </row>
    <row r="98" spans="1:8">
      <c r="A98" s="96">
        <v>94</v>
      </c>
      <c r="B98" s="59">
        <f t="shared" si="8"/>
        <v>32.21</v>
      </c>
      <c r="C98" s="58"/>
      <c r="D98" s="146">
        <v>23250</v>
      </c>
      <c r="E98" s="155"/>
      <c r="F98" s="146">
        <f t="shared" si="6"/>
        <v>11877</v>
      </c>
      <c r="G98" s="159">
        <f t="shared" si="7"/>
        <v>8662</v>
      </c>
      <c r="H98" s="253">
        <v>106</v>
      </c>
    </row>
    <row r="99" spans="1:8">
      <c r="A99" s="96">
        <v>95</v>
      </c>
      <c r="B99" s="59">
        <f t="shared" si="8"/>
        <v>32.21</v>
      </c>
      <c r="C99" s="58"/>
      <c r="D99" s="146">
        <v>23250</v>
      </c>
      <c r="E99" s="155"/>
      <c r="F99" s="146">
        <f t="shared" si="6"/>
        <v>11877</v>
      </c>
      <c r="G99" s="159">
        <f t="shared" si="7"/>
        <v>8662</v>
      </c>
      <c r="H99" s="253">
        <v>106</v>
      </c>
    </row>
    <row r="100" spans="1:8">
      <c r="A100" s="96">
        <v>96</v>
      </c>
      <c r="B100" s="59">
        <f t="shared" si="8"/>
        <v>32.22</v>
      </c>
      <c r="C100" s="58"/>
      <c r="D100" s="146">
        <v>23250</v>
      </c>
      <c r="E100" s="155"/>
      <c r="F100" s="146">
        <f t="shared" si="6"/>
        <v>11873</v>
      </c>
      <c r="G100" s="159">
        <f t="shared" si="7"/>
        <v>8659</v>
      </c>
      <c r="H100" s="253">
        <v>106</v>
      </c>
    </row>
    <row r="101" spans="1:8">
      <c r="A101" s="96">
        <v>97</v>
      </c>
      <c r="B101" s="59">
        <f t="shared" si="8"/>
        <v>32.22</v>
      </c>
      <c r="C101" s="58"/>
      <c r="D101" s="146">
        <v>23250</v>
      </c>
      <c r="E101" s="155"/>
      <c r="F101" s="146">
        <f t="shared" si="6"/>
        <v>11873</v>
      </c>
      <c r="G101" s="159">
        <f t="shared" si="7"/>
        <v>8659</v>
      </c>
      <c r="H101" s="253">
        <v>106</v>
      </c>
    </row>
    <row r="102" spans="1:8">
      <c r="A102" s="96">
        <v>98</v>
      </c>
      <c r="B102" s="59">
        <f t="shared" si="8"/>
        <v>32.22</v>
      </c>
      <c r="C102" s="58"/>
      <c r="D102" s="146">
        <v>23250</v>
      </c>
      <c r="E102" s="155"/>
      <c r="F102" s="146">
        <f t="shared" si="6"/>
        <v>11873</v>
      </c>
      <c r="G102" s="159">
        <f t="shared" si="7"/>
        <v>8659</v>
      </c>
      <c r="H102" s="253">
        <v>106</v>
      </c>
    </row>
    <row r="103" spans="1:8">
      <c r="A103" s="96">
        <v>99</v>
      </c>
      <c r="B103" s="59">
        <f t="shared" si="8"/>
        <v>32.229999999999997</v>
      </c>
      <c r="C103" s="58"/>
      <c r="D103" s="146">
        <v>23250</v>
      </c>
      <c r="E103" s="155"/>
      <c r="F103" s="146">
        <f t="shared" si="6"/>
        <v>11869</v>
      </c>
      <c r="G103" s="159">
        <f t="shared" si="7"/>
        <v>8657</v>
      </c>
      <c r="H103" s="253">
        <v>106</v>
      </c>
    </row>
    <row r="104" spans="1:8">
      <c r="A104" s="96">
        <v>100</v>
      </c>
      <c r="B104" s="59">
        <f t="shared" si="8"/>
        <v>32.229999999999997</v>
      </c>
      <c r="C104" s="58"/>
      <c r="D104" s="146">
        <v>23250</v>
      </c>
      <c r="E104" s="155"/>
      <c r="F104" s="146">
        <f t="shared" si="6"/>
        <v>11869</v>
      </c>
      <c r="G104" s="159">
        <f t="shared" si="7"/>
        <v>8657</v>
      </c>
      <c r="H104" s="253">
        <v>106</v>
      </c>
    </row>
    <row r="105" spans="1:8">
      <c r="A105" s="96">
        <v>101</v>
      </c>
      <c r="B105" s="59">
        <f t="shared" si="8"/>
        <v>32.24</v>
      </c>
      <c r="C105" s="58"/>
      <c r="D105" s="146">
        <v>23250</v>
      </c>
      <c r="E105" s="155"/>
      <c r="F105" s="146">
        <f t="shared" si="6"/>
        <v>11866</v>
      </c>
      <c r="G105" s="159">
        <f t="shared" si="7"/>
        <v>8654</v>
      </c>
      <c r="H105" s="253">
        <v>106</v>
      </c>
    </row>
    <row r="106" spans="1:8">
      <c r="A106" s="96">
        <v>102</v>
      </c>
      <c r="B106" s="59">
        <f t="shared" si="8"/>
        <v>32.24</v>
      </c>
      <c r="C106" s="58"/>
      <c r="D106" s="146">
        <v>23250</v>
      </c>
      <c r="E106" s="155"/>
      <c r="F106" s="146">
        <f t="shared" si="6"/>
        <v>11866</v>
      </c>
      <c r="G106" s="159">
        <f t="shared" si="7"/>
        <v>8654</v>
      </c>
      <c r="H106" s="253">
        <v>106</v>
      </c>
    </row>
    <row r="107" spans="1:8">
      <c r="A107" s="96">
        <v>103</v>
      </c>
      <c r="B107" s="59">
        <f t="shared" si="8"/>
        <v>32.24</v>
      </c>
      <c r="C107" s="58"/>
      <c r="D107" s="146">
        <v>23250</v>
      </c>
      <c r="E107" s="155"/>
      <c r="F107" s="146">
        <f t="shared" si="6"/>
        <v>11866</v>
      </c>
      <c r="G107" s="159">
        <f t="shared" si="7"/>
        <v>8654</v>
      </c>
      <c r="H107" s="253">
        <v>106</v>
      </c>
    </row>
    <row r="108" spans="1:8">
      <c r="A108" s="96">
        <v>104</v>
      </c>
      <c r="B108" s="59">
        <f t="shared" si="8"/>
        <v>32.25</v>
      </c>
      <c r="C108" s="58"/>
      <c r="D108" s="146">
        <v>23250</v>
      </c>
      <c r="E108" s="155"/>
      <c r="F108" s="146">
        <f t="shared" si="6"/>
        <v>11862</v>
      </c>
      <c r="G108" s="159">
        <f t="shared" si="7"/>
        <v>8651</v>
      </c>
      <c r="H108" s="253">
        <v>106</v>
      </c>
    </row>
    <row r="109" spans="1:8">
      <c r="A109" s="96">
        <v>105</v>
      </c>
      <c r="B109" s="59">
        <f t="shared" si="8"/>
        <v>32.25</v>
      </c>
      <c r="C109" s="58"/>
      <c r="D109" s="146">
        <v>23250</v>
      </c>
      <c r="E109" s="155"/>
      <c r="F109" s="146">
        <f t="shared" si="6"/>
        <v>11862</v>
      </c>
      <c r="G109" s="159">
        <f t="shared" si="7"/>
        <v>8651</v>
      </c>
      <c r="H109" s="253">
        <v>106</v>
      </c>
    </row>
    <row r="110" spans="1:8">
      <c r="A110" s="96">
        <v>106</v>
      </c>
      <c r="B110" s="59">
        <f t="shared" si="8"/>
        <v>32.25</v>
      </c>
      <c r="C110" s="58"/>
      <c r="D110" s="146">
        <v>23250</v>
      </c>
      <c r="E110" s="155"/>
      <c r="F110" s="146">
        <f t="shared" si="6"/>
        <v>11862</v>
      </c>
      <c r="G110" s="159">
        <f t="shared" si="7"/>
        <v>8651</v>
      </c>
      <c r="H110" s="253">
        <v>106</v>
      </c>
    </row>
    <row r="111" spans="1:8">
      <c r="A111" s="96">
        <v>107</v>
      </c>
      <c r="B111" s="59">
        <f t="shared" si="8"/>
        <v>32.26</v>
      </c>
      <c r="C111" s="58"/>
      <c r="D111" s="146">
        <v>23250</v>
      </c>
      <c r="E111" s="155"/>
      <c r="F111" s="146">
        <f t="shared" si="6"/>
        <v>11858</v>
      </c>
      <c r="G111" s="159">
        <f t="shared" si="7"/>
        <v>8648</v>
      </c>
      <c r="H111" s="253">
        <v>106</v>
      </c>
    </row>
    <row r="112" spans="1:8">
      <c r="A112" s="96">
        <v>108</v>
      </c>
      <c r="B112" s="59">
        <f t="shared" si="8"/>
        <v>32.26</v>
      </c>
      <c r="C112" s="58"/>
      <c r="D112" s="146">
        <v>23250</v>
      </c>
      <c r="E112" s="155"/>
      <c r="F112" s="146">
        <f t="shared" si="6"/>
        <v>11858</v>
      </c>
      <c r="G112" s="159">
        <f t="shared" si="7"/>
        <v>8648</v>
      </c>
      <c r="H112" s="253">
        <v>106</v>
      </c>
    </row>
    <row r="113" spans="1:8">
      <c r="A113" s="96">
        <v>109</v>
      </c>
      <c r="B113" s="59">
        <f t="shared" si="8"/>
        <v>32.270000000000003</v>
      </c>
      <c r="C113" s="58"/>
      <c r="D113" s="146">
        <v>23250</v>
      </c>
      <c r="E113" s="155"/>
      <c r="F113" s="146">
        <f t="shared" si="6"/>
        <v>11855</v>
      </c>
      <c r="G113" s="159">
        <f t="shared" si="7"/>
        <v>8646</v>
      </c>
      <c r="H113" s="253">
        <v>106</v>
      </c>
    </row>
    <row r="114" spans="1:8">
      <c r="A114" s="96">
        <v>110</v>
      </c>
      <c r="B114" s="59">
        <f t="shared" si="8"/>
        <v>32.270000000000003</v>
      </c>
      <c r="C114" s="58"/>
      <c r="D114" s="146">
        <v>23250</v>
      </c>
      <c r="E114" s="155"/>
      <c r="F114" s="146">
        <f t="shared" si="6"/>
        <v>11855</v>
      </c>
      <c r="G114" s="159">
        <f t="shared" si="7"/>
        <v>8646</v>
      </c>
      <c r="H114" s="253">
        <v>106</v>
      </c>
    </row>
    <row r="115" spans="1:8">
      <c r="A115" s="96">
        <v>111</v>
      </c>
      <c r="B115" s="59">
        <f t="shared" si="8"/>
        <v>32.270000000000003</v>
      </c>
      <c r="C115" s="58"/>
      <c r="D115" s="146">
        <v>23250</v>
      </c>
      <c r="E115" s="155"/>
      <c r="F115" s="146">
        <f t="shared" si="6"/>
        <v>11855</v>
      </c>
      <c r="G115" s="159">
        <f t="shared" si="7"/>
        <v>8646</v>
      </c>
      <c r="H115" s="253">
        <v>106</v>
      </c>
    </row>
    <row r="116" spans="1:8">
      <c r="A116" s="96">
        <v>112</v>
      </c>
      <c r="B116" s="59">
        <f t="shared" si="8"/>
        <v>32.28</v>
      </c>
      <c r="C116" s="58"/>
      <c r="D116" s="146">
        <v>23250</v>
      </c>
      <c r="E116" s="155"/>
      <c r="F116" s="146">
        <f t="shared" si="6"/>
        <v>11851</v>
      </c>
      <c r="G116" s="159">
        <f t="shared" si="7"/>
        <v>8643</v>
      </c>
      <c r="H116" s="253">
        <v>106</v>
      </c>
    </row>
    <row r="117" spans="1:8">
      <c r="A117" s="96">
        <v>113</v>
      </c>
      <c r="B117" s="59">
        <f t="shared" si="8"/>
        <v>32.28</v>
      </c>
      <c r="C117" s="58"/>
      <c r="D117" s="146">
        <v>23250</v>
      </c>
      <c r="E117" s="155"/>
      <c r="F117" s="146">
        <f t="shared" si="6"/>
        <v>11851</v>
      </c>
      <c r="G117" s="159">
        <f t="shared" si="7"/>
        <v>8643</v>
      </c>
      <c r="H117" s="253">
        <v>106</v>
      </c>
    </row>
    <row r="118" spans="1:8">
      <c r="A118" s="96">
        <v>114</v>
      </c>
      <c r="B118" s="59">
        <f t="shared" si="8"/>
        <v>32.28</v>
      </c>
      <c r="C118" s="58"/>
      <c r="D118" s="146">
        <v>23250</v>
      </c>
      <c r="E118" s="155"/>
      <c r="F118" s="146">
        <f t="shared" si="6"/>
        <v>11851</v>
      </c>
      <c r="G118" s="159">
        <f t="shared" si="7"/>
        <v>8643</v>
      </c>
      <c r="H118" s="253">
        <v>106</v>
      </c>
    </row>
    <row r="119" spans="1:8">
      <c r="A119" s="96">
        <v>115</v>
      </c>
      <c r="B119" s="59">
        <f t="shared" si="8"/>
        <v>32.29</v>
      </c>
      <c r="C119" s="58"/>
      <c r="D119" s="146">
        <v>23250</v>
      </c>
      <c r="E119" s="155"/>
      <c r="F119" s="146">
        <f t="shared" si="6"/>
        <v>11848</v>
      </c>
      <c r="G119" s="159">
        <f t="shared" si="7"/>
        <v>8640</v>
      </c>
      <c r="H119" s="253">
        <v>106</v>
      </c>
    </row>
    <row r="120" spans="1:8">
      <c r="A120" s="96">
        <v>116</v>
      </c>
      <c r="B120" s="59">
        <f t="shared" si="8"/>
        <v>32.29</v>
      </c>
      <c r="C120" s="58"/>
      <c r="D120" s="146">
        <v>23250</v>
      </c>
      <c r="E120" s="155"/>
      <c r="F120" s="146">
        <f t="shared" si="6"/>
        <v>11848</v>
      </c>
      <c r="G120" s="159">
        <f t="shared" si="7"/>
        <v>8640</v>
      </c>
      <c r="H120" s="253">
        <v>106</v>
      </c>
    </row>
    <row r="121" spans="1:8">
      <c r="A121" s="96">
        <v>117</v>
      </c>
      <c r="B121" s="59">
        <f t="shared" si="8"/>
        <v>32.299999999999997</v>
      </c>
      <c r="C121" s="58"/>
      <c r="D121" s="146">
        <v>23250</v>
      </c>
      <c r="E121" s="155"/>
      <c r="F121" s="146">
        <f t="shared" si="6"/>
        <v>11844</v>
      </c>
      <c r="G121" s="159">
        <f t="shared" si="7"/>
        <v>8638</v>
      </c>
      <c r="H121" s="253">
        <v>106</v>
      </c>
    </row>
    <row r="122" spans="1:8">
      <c r="A122" s="96">
        <v>118</v>
      </c>
      <c r="B122" s="59">
        <f t="shared" si="8"/>
        <v>32.299999999999997</v>
      </c>
      <c r="C122" s="58"/>
      <c r="D122" s="146">
        <v>23250</v>
      </c>
      <c r="E122" s="155"/>
      <c r="F122" s="146">
        <f t="shared" si="6"/>
        <v>11844</v>
      </c>
      <c r="G122" s="159">
        <f t="shared" si="7"/>
        <v>8638</v>
      </c>
      <c r="H122" s="253">
        <v>106</v>
      </c>
    </row>
    <row r="123" spans="1:8">
      <c r="A123" s="96">
        <v>119</v>
      </c>
      <c r="B123" s="59">
        <f t="shared" si="8"/>
        <v>32.299999999999997</v>
      </c>
      <c r="C123" s="58"/>
      <c r="D123" s="146">
        <v>23250</v>
      </c>
      <c r="E123" s="155"/>
      <c r="F123" s="146">
        <f t="shared" si="6"/>
        <v>11844</v>
      </c>
      <c r="G123" s="159">
        <f t="shared" si="7"/>
        <v>8638</v>
      </c>
      <c r="H123" s="253">
        <v>106</v>
      </c>
    </row>
    <row r="124" spans="1:8">
      <c r="A124" s="96">
        <v>120</v>
      </c>
      <c r="B124" s="59">
        <f t="shared" si="8"/>
        <v>32.31</v>
      </c>
      <c r="C124" s="58"/>
      <c r="D124" s="146">
        <v>23250</v>
      </c>
      <c r="E124" s="155"/>
      <c r="F124" s="146">
        <f t="shared" si="6"/>
        <v>11840</v>
      </c>
      <c r="G124" s="159">
        <f t="shared" si="7"/>
        <v>8635</v>
      </c>
      <c r="H124" s="253">
        <v>106</v>
      </c>
    </row>
    <row r="125" spans="1:8">
      <c r="A125" s="96">
        <v>121</v>
      </c>
      <c r="B125" s="59">
        <f t="shared" ref="B125:B156" si="9">ROUND(2.5*(0.0015*A125+12.74285),2)</f>
        <v>32.31</v>
      </c>
      <c r="C125" s="58"/>
      <c r="D125" s="146">
        <v>23250</v>
      </c>
      <c r="E125" s="155"/>
      <c r="F125" s="146">
        <f t="shared" si="6"/>
        <v>11840</v>
      </c>
      <c r="G125" s="159">
        <f t="shared" si="7"/>
        <v>8635</v>
      </c>
      <c r="H125" s="253">
        <v>106</v>
      </c>
    </row>
    <row r="126" spans="1:8">
      <c r="A126" s="96">
        <v>122</v>
      </c>
      <c r="B126" s="59">
        <f t="shared" si="9"/>
        <v>32.31</v>
      </c>
      <c r="C126" s="58"/>
      <c r="D126" s="146">
        <v>23250</v>
      </c>
      <c r="E126" s="155"/>
      <c r="F126" s="146">
        <f t="shared" si="6"/>
        <v>11840</v>
      </c>
      <c r="G126" s="159">
        <f t="shared" si="7"/>
        <v>8635</v>
      </c>
      <c r="H126" s="253">
        <v>106</v>
      </c>
    </row>
    <row r="127" spans="1:8">
      <c r="A127" s="96">
        <v>123</v>
      </c>
      <c r="B127" s="59">
        <f t="shared" si="9"/>
        <v>32.32</v>
      </c>
      <c r="C127" s="58"/>
      <c r="D127" s="146">
        <v>23250</v>
      </c>
      <c r="E127" s="155"/>
      <c r="F127" s="146">
        <f t="shared" si="6"/>
        <v>11837</v>
      </c>
      <c r="G127" s="159">
        <f t="shared" si="7"/>
        <v>8632</v>
      </c>
      <c r="H127" s="253">
        <v>106</v>
      </c>
    </row>
    <row r="128" spans="1:8">
      <c r="A128" s="96">
        <v>124</v>
      </c>
      <c r="B128" s="59">
        <f t="shared" si="9"/>
        <v>32.32</v>
      </c>
      <c r="C128" s="58"/>
      <c r="D128" s="146">
        <v>23250</v>
      </c>
      <c r="E128" s="155"/>
      <c r="F128" s="146">
        <f t="shared" si="6"/>
        <v>11837</v>
      </c>
      <c r="G128" s="159">
        <f t="shared" si="7"/>
        <v>8632</v>
      </c>
      <c r="H128" s="253">
        <v>106</v>
      </c>
    </row>
    <row r="129" spans="1:8">
      <c r="A129" s="96">
        <v>125</v>
      </c>
      <c r="B129" s="59">
        <f t="shared" si="9"/>
        <v>32.33</v>
      </c>
      <c r="C129" s="58"/>
      <c r="D129" s="146">
        <v>23250</v>
      </c>
      <c r="E129" s="155"/>
      <c r="F129" s="146">
        <f t="shared" si="6"/>
        <v>11833</v>
      </c>
      <c r="G129" s="159">
        <f t="shared" si="7"/>
        <v>8630</v>
      </c>
      <c r="H129" s="253">
        <v>106</v>
      </c>
    </row>
    <row r="130" spans="1:8">
      <c r="A130" s="96">
        <v>126</v>
      </c>
      <c r="B130" s="59">
        <f t="shared" si="9"/>
        <v>32.33</v>
      </c>
      <c r="C130" s="58"/>
      <c r="D130" s="146">
        <v>23250</v>
      </c>
      <c r="E130" s="155"/>
      <c r="F130" s="146">
        <f t="shared" si="6"/>
        <v>11833</v>
      </c>
      <c r="G130" s="159">
        <f t="shared" si="7"/>
        <v>8630</v>
      </c>
      <c r="H130" s="253">
        <v>106</v>
      </c>
    </row>
    <row r="131" spans="1:8">
      <c r="A131" s="96">
        <v>127</v>
      </c>
      <c r="B131" s="59">
        <f t="shared" si="9"/>
        <v>32.33</v>
      </c>
      <c r="C131" s="58"/>
      <c r="D131" s="146">
        <v>23250</v>
      </c>
      <c r="E131" s="155"/>
      <c r="F131" s="146">
        <f t="shared" si="6"/>
        <v>11833</v>
      </c>
      <c r="G131" s="159">
        <f t="shared" si="7"/>
        <v>8630</v>
      </c>
      <c r="H131" s="253">
        <v>106</v>
      </c>
    </row>
    <row r="132" spans="1:8">
      <c r="A132" s="96">
        <v>128</v>
      </c>
      <c r="B132" s="59">
        <f t="shared" si="9"/>
        <v>32.340000000000003</v>
      </c>
      <c r="C132" s="58"/>
      <c r="D132" s="146">
        <v>23250</v>
      </c>
      <c r="E132" s="155"/>
      <c r="F132" s="146">
        <f t="shared" si="6"/>
        <v>11829</v>
      </c>
      <c r="G132" s="159">
        <f t="shared" si="7"/>
        <v>8627</v>
      </c>
      <c r="H132" s="253">
        <v>106</v>
      </c>
    </row>
    <row r="133" spans="1:8">
      <c r="A133" s="96">
        <v>129</v>
      </c>
      <c r="B133" s="59">
        <f t="shared" si="9"/>
        <v>32.340000000000003</v>
      </c>
      <c r="C133" s="58"/>
      <c r="D133" s="146">
        <v>23250</v>
      </c>
      <c r="E133" s="155"/>
      <c r="F133" s="146">
        <f t="shared" si="6"/>
        <v>11829</v>
      </c>
      <c r="G133" s="159">
        <f t="shared" si="7"/>
        <v>8627</v>
      </c>
      <c r="H133" s="253">
        <v>106</v>
      </c>
    </row>
    <row r="134" spans="1:8">
      <c r="A134" s="96">
        <v>130</v>
      </c>
      <c r="B134" s="59">
        <f t="shared" si="9"/>
        <v>32.340000000000003</v>
      </c>
      <c r="C134" s="58"/>
      <c r="D134" s="146">
        <v>23250</v>
      </c>
      <c r="E134" s="155"/>
      <c r="F134" s="146">
        <f t="shared" si="6"/>
        <v>11829</v>
      </c>
      <c r="G134" s="159">
        <f t="shared" si="7"/>
        <v>8627</v>
      </c>
      <c r="H134" s="253">
        <v>106</v>
      </c>
    </row>
    <row r="135" spans="1:8">
      <c r="A135" s="96">
        <v>131</v>
      </c>
      <c r="B135" s="59">
        <f t="shared" si="9"/>
        <v>32.35</v>
      </c>
      <c r="C135" s="58"/>
      <c r="D135" s="146">
        <v>23250</v>
      </c>
      <c r="E135" s="155"/>
      <c r="F135" s="146">
        <f t="shared" si="6"/>
        <v>11826</v>
      </c>
      <c r="G135" s="159">
        <f t="shared" si="7"/>
        <v>8624</v>
      </c>
      <c r="H135" s="253">
        <v>106</v>
      </c>
    </row>
    <row r="136" spans="1:8">
      <c r="A136" s="96">
        <v>132</v>
      </c>
      <c r="B136" s="59">
        <f t="shared" si="9"/>
        <v>32.35</v>
      </c>
      <c r="C136" s="58"/>
      <c r="D136" s="146">
        <v>23250</v>
      </c>
      <c r="E136" s="155"/>
      <c r="F136" s="146">
        <f t="shared" si="6"/>
        <v>11826</v>
      </c>
      <c r="G136" s="159">
        <f t="shared" si="7"/>
        <v>8624</v>
      </c>
      <c r="H136" s="253">
        <v>106</v>
      </c>
    </row>
    <row r="137" spans="1:8">
      <c r="A137" s="96">
        <v>133</v>
      </c>
      <c r="B137" s="59">
        <f t="shared" si="9"/>
        <v>32.36</v>
      </c>
      <c r="C137" s="58"/>
      <c r="D137" s="146">
        <v>23250</v>
      </c>
      <c r="E137" s="155"/>
      <c r="F137" s="146">
        <f t="shared" si="6"/>
        <v>11822</v>
      </c>
      <c r="G137" s="159">
        <f t="shared" si="7"/>
        <v>8622</v>
      </c>
      <c r="H137" s="253">
        <v>106</v>
      </c>
    </row>
    <row r="138" spans="1:8">
      <c r="A138" s="96">
        <v>134</v>
      </c>
      <c r="B138" s="59">
        <f t="shared" si="9"/>
        <v>32.36</v>
      </c>
      <c r="C138" s="58"/>
      <c r="D138" s="146">
        <v>23250</v>
      </c>
      <c r="E138" s="155"/>
      <c r="F138" s="146">
        <f t="shared" si="6"/>
        <v>11822</v>
      </c>
      <c r="G138" s="159">
        <f t="shared" si="7"/>
        <v>8622</v>
      </c>
      <c r="H138" s="253">
        <v>106</v>
      </c>
    </row>
    <row r="139" spans="1:8">
      <c r="A139" s="96">
        <v>135</v>
      </c>
      <c r="B139" s="59">
        <f t="shared" si="9"/>
        <v>32.36</v>
      </c>
      <c r="C139" s="58"/>
      <c r="D139" s="146">
        <v>23250</v>
      </c>
      <c r="E139" s="155"/>
      <c r="F139" s="146">
        <f t="shared" si="6"/>
        <v>11822</v>
      </c>
      <c r="G139" s="159">
        <f t="shared" si="7"/>
        <v>8622</v>
      </c>
      <c r="H139" s="253">
        <v>106</v>
      </c>
    </row>
    <row r="140" spans="1:8">
      <c r="A140" s="96">
        <v>136</v>
      </c>
      <c r="B140" s="59">
        <f t="shared" si="9"/>
        <v>32.369999999999997</v>
      </c>
      <c r="C140" s="58"/>
      <c r="D140" s="146">
        <v>23250</v>
      </c>
      <c r="E140" s="155"/>
      <c r="F140" s="146">
        <f t="shared" si="6"/>
        <v>11818</v>
      </c>
      <c r="G140" s="159">
        <f t="shared" si="7"/>
        <v>8619</v>
      </c>
      <c r="H140" s="253">
        <v>106</v>
      </c>
    </row>
    <row r="141" spans="1:8">
      <c r="A141" s="96">
        <v>137</v>
      </c>
      <c r="B141" s="59">
        <f t="shared" si="9"/>
        <v>32.369999999999997</v>
      </c>
      <c r="C141" s="58"/>
      <c r="D141" s="146">
        <v>23250</v>
      </c>
      <c r="E141" s="155"/>
      <c r="F141" s="146">
        <f t="shared" si="6"/>
        <v>11818</v>
      </c>
      <c r="G141" s="159">
        <f t="shared" si="7"/>
        <v>8619</v>
      </c>
      <c r="H141" s="253">
        <v>106</v>
      </c>
    </row>
    <row r="142" spans="1:8">
      <c r="A142" s="96">
        <v>138</v>
      </c>
      <c r="B142" s="59">
        <f t="shared" si="9"/>
        <v>32.369999999999997</v>
      </c>
      <c r="C142" s="58"/>
      <c r="D142" s="146">
        <v>23250</v>
      </c>
      <c r="E142" s="155"/>
      <c r="F142" s="146">
        <f t="shared" si="6"/>
        <v>11818</v>
      </c>
      <c r="G142" s="159">
        <f t="shared" si="7"/>
        <v>8619</v>
      </c>
      <c r="H142" s="253">
        <v>106</v>
      </c>
    </row>
    <row r="143" spans="1:8">
      <c r="A143" s="96">
        <v>139</v>
      </c>
      <c r="B143" s="59">
        <f t="shared" si="9"/>
        <v>32.380000000000003</v>
      </c>
      <c r="C143" s="58"/>
      <c r="D143" s="146">
        <v>23250</v>
      </c>
      <c r="E143" s="155"/>
      <c r="F143" s="146">
        <f t="shared" si="6"/>
        <v>11815</v>
      </c>
      <c r="G143" s="159">
        <f t="shared" si="7"/>
        <v>8616</v>
      </c>
      <c r="H143" s="253">
        <v>106</v>
      </c>
    </row>
    <row r="144" spans="1:8">
      <c r="A144" s="96">
        <v>140</v>
      </c>
      <c r="B144" s="59">
        <f t="shared" si="9"/>
        <v>32.380000000000003</v>
      </c>
      <c r="C144" s="58"/>
      <c r="D144" s="146">
        <v>23250</v>
      </c>
      <c r="E144" s="155"/>
      <c r="F144" s="146">
        <f t="shared" si="6"/>
        <v>11815</v>
      </c>
      <c r="G144" s="159">
        <f t="shared" si="7"/>
        <v>8616</v>
      </c>
      <c r="H144" s="253">
        <v>106</v>
      </c>
    </row>
    <row r="145" spans="1:8">
      <c r="A145" s="96">
        <v>141</v>
      </c>
      <c r="B145" s="59">
        <f t="shared" si="9"/>
        <v>32.39</v>
      </c>
      <c r="C145" s="58"/>
      <c r="D145" s="146">
        <v>23250</v>
      </c>
      <c r="E145" s="155"/>
      <c r="F145" s="146">
        <f t="shared" ref="F145:F187" si="10">ROUND(12*1.3589*(1/B145*D145)+H145,0)</f>
        <v>11811</v>
      </c>
      <c r="G145" s="159">
        <f t="shared" ref="G145:G187" si="11">ROUND(12*(1/B145*D145),0)</f>
        <v>8614</v>
      </c>
      <c r="H145" s="253">
        <v>106</v>
      </c>
    </row>
    <row r="146" spans="1:8">
      <c r="A146" s="96">
        <v>142</v>
      </c>
      <c r="B146" s="59">
        <f t="shared" si="9"/>
        <v>32.39</v>
      </c>
      <c r="C146" s="58"/>
      <c r="D146" s="146">
        <v>23250</v>
      </c>
      <c r="E146" s="155"/>
      <c r="F146" s="146">
        <f t="shared" si="10"/>
        <v>11811</v>
      </c>
      <c r="G146" s="159">
        <f t="shared" si="11"/>
        <v>8614</v>
      </c>
      <c r="H146" s="253">
        <v>106</v>
      </c>
    </row>
    <row r="147" spans="1:8">
      <c r="A147" s="96">
        <v>143</v>
      </c>
      <c r="B147" s="59">
        <f t="shared" si="9"/>
        <v>32.39</v>
      </c>
      <c r="C147" s="58"/>
      <c r="D147" s="146">
        <v>23250</v>
      </c>
      <c r="E147" s="155"/>
      <c r="F147" s="146">
        <f t="shared" si="10"/>
        <v>11811</v>
      </c>
      <c r="G147" s="159">
        <f t="shared" si="11"/>
        <v>8614</v>
      </c>
      <c r="H147" s="253">
        <v>106</v>
      </c>
    </row>
    <row r="148" spans="1:8">
      <c r="A148" s="96">
        <v>144</v>
      </c>
      <c r="B148" s="59">
        <f t="shared" si="9"/>
        <v>32.4</v>
      </c>
      <c r="C148" s="58"/>
      <c r="D148" s="146">
        <v>23250</v>
      </c>
      <c r="E148" s="155"/>
      <c r="F148" s="146">
        <f t="shared" si="10"/>
        <v>11808</v>
      </c>
      <c r="G148" s="159">
        <f t="shared" si="11"/>
        <v>8611</v>
      </c>
      <c r="H148" s="253">
        <v>106</v>
      </c>
    </row>
    <row r="149" spans="1:8">
      <c r="A149" s="96">
        <v>145</v>
      </c>
      <c r="B149" s="59">
        <f t="shared" si="9"/>
        <v>32.4</v>
      </c>
      <c r="C149" s="58"/>
      <c r="D149" s="146">
        <v>23250</v>
      </c>
      <c r="E149" s="155"/>
      <c r="F149" s="146">
        <f t="shared" si="10"/>
        <v>11808</v>
      </c>
      <c r="G149" s="159">
        <f t="shared" si="11"/>
        <v>8611</v>
      </c>
      <c r="H149" s="253">
        <v>106</v>
      </c>
    </row>
    <row r="150" spans="1:8">
      <c r="A150" s="96">
        <v>146</v>
      </c>
      <c r="B150" s="59">
        <f t="shared" si="9"/>
        <v>32.4</v>
      </c>
      <c r="C150" s="58"/>
      <c r="D150" s="146">
        <v>23250</v>
      </c>
      <c r="E150" s="155"/>
      <c r="F150" s="146">
        <f t="shared" si="10"/>
        <v>11808</v>
      </c>
      <c r="G150" s="159">
        <f t="shared" si="11"/>
        <v>8611</v>
      </c>
      <c r="H150" s="253">
        <v>106</v>
      </c>
    </row>
    <row r="151" spans="1:8">
      <c r="A151" s="96">
        <v>147</v>
      </c>
      <c r="B151" s="59">
        <f t="shared" si="9"/>
        <v>32.409999999999997</v>
      </c>
      <c r="C151" s="58"/>
      <c r="D151" s="146">
        <v>23250</v>
      </c>
      <c r="E151" s="155"/>
      <c r="F151" s="146">
        <f t="shared" si="10"/>
        <v>11804</v>
      </c>
      <c r="G151" s="159">
        <f t="shared" si="11"/>
        <v>8608</v>
      </c>
      <c r="H151" s="253">
        <v>106</v>
      </c>
    </row>
    <row r="152" spans="1:8">
      <c r="A152" s="96">
        <v>148</v>
      </c>
      <c r="B152" s="59">
        <f t="shared" si="9"/>
        <v>32.409999999999997</v>
      </c>
      <c r="C152" s="58"/>
      <c r="D152" s="146">
        <v>23250</v>
      </c>
      <c r="E152" s="155"/>
      <c r="F152" s="146">
        <f t="shared" si="10"/>
        <v>11804</v>
      </c>
      <c r="G152" s="159">
        <f t="shared" si="11"/>
        <v>8608</v>
      </c>
      <c r="H152" s="253">
        <v>106</v>
      </c>
    </row>
    <row r="153" spans="1:8">
      <c r="A153" s="96">
        <v>149</v>
      </c>
      <c r="B153" s="59">
        <f t="shared" si="9"/>
        <v>32.42</v>
      </c>
      <c r="C153" s="58"/>
      <c r="D153" s="146">
        <v>23250</v>
      </c>
      <c r="E153" s="155"/>
      <c r="F153" s="146">
        <f t="shared" si="10"/>
        <v>11800</v>
      </c>
      <c r="G153" s="159">
        <f t="shared" si="11"/>
        <v>8606</v>
      </c>
      <c r="H153" s="253">
        <v>106</v>
      </c>
    </row>
    <row r="154" spans="1:8">
      <c r="A154" s="96">
        <v>150</v>
      </c>
      <c r="B154" s="59">
        <f t="shared" si="9"/>
        <v>32.42</v>
      </c>
      <c r="C154" s="58"/>
      <c r="D154" s="146">
        <v>23250</v>
      </c>
      <c r="E154" s="155"/>
      <c r="F154" s="146">
        <f t="shared" si="10"/>
        <v>11800</v>
      </c>
      <c r="G154" s="159">
        <f t="shared" si="11"/>
        <v>8606</v>
      </c>
      <c r="H154" s="253">
        <v>106</v>
      </c>
    </row>
    <row r="155" spans="1:8">
      <c r="A155" s="96">
        <v>151</v>
      </c>
      <c r="B155" s="59">
        <f t="shared" si="9"/>
        <v>32.42</v>
      </c>
      <c r="C155" s="58"/>
      <c r="D155" s="146">
        <v>23250</v>
      </c>
      <c r="E155" s="155"/>
      <c r="F155" s="146">
        <f t="shared" si="10"/>
        <v>11800</v>
      </c>
      <c r="G155" s="159">
        <f t="shared" si="11"/>
        <v>8606</v>
      </c>
      <c r="H155" s="253">
        <v>106</v>
      </c>
    </row>
    <row r="156" spans="1:8">
      <c r="A156" s="96">
        <v>152</v>
      </c>
      <c r="B156" s="59">
        <f t="shared" si="9"/>
        <v>32.43</v>
      </c>
      <c r="C156" s="58"/>
      <c r="D156" s="146">
        <v>23250</v>
      </c>
      <c r="E156" s="155"/>
      <c r="F156" s="146">
        <f t="shared" si="10"/>
        <v>11797</v>
      </c>
      <c r="G156" s="159">
        <f t="shared" si="11"/>
        <v>8603</v>
      </c>
      <c r="H156" s="253">
        <v>106</v>
      </c>
    </row>
    <row r="157" spans="1:8">
      <c r="A157" s="96">
        <v>153</v>
      </c>
      <c r="B157" s="59">
        <f t="shared" ref="B157:B187" si="12">ROUND(2.5*(0.0015*A157+12.74285),2)</f>
        <v>32.43</v>
      </c>
      <c r="C157" s="58"/>
      <c r="D157" s="146">
        <v>23250</v>
      </c>
      <c r="E157" s="155"/>
      <c r="F157" s="146">
        <f t="shared" si="10"/>
        <v>11797</v>
      </c>
      <c r="G157" s="159">
        <f t="shared" si="11"/>
        <v>8603</v>
      </c>
      <c r="H157" s="253">
        <v>106</v>
      </c>
    </row>
    <row r="158" spans="1:8">
      <c r="A158" s="96">
        <v>154</v>
      </c>
      <c r="B158" s="59">
        <f t="shared" si="12"/>
        <v>32.43</v>
      </c>
      <c r="C158" s="58"/>
      <c r="D158" s="146">
        <v>23250</v>
      </c>
      <c r="E158" s="155"/>
      <c r="F158" s="146">
        <f t="shared" si="10"/>
        <v>11797</v>
      </c>
      <c r="G158" s="159">
        <f t="shared" si="11"/>
        <v>8603</v>
      </c>
      <c r="H158" s="253">
        <v>106</v>
      </c>
    </row>
    <row r="159" spans="1:8">
      <c r="A159" s="96">
        <v>155</v>
      </c>
      <c r="B159" s="59">
        <f t="shared" si="12"/>
        <v>32.44</v>
      </c>
      <c r="C159" s="58"/>
      <c r="D159" s="146">
        <v>23250</v>
      </c>
      <c r="E159" s="155"/>
      <c r="F159" s="146">
        <f t="shared" si="10"/>
        <v>11793</v>
      </c>
      <c r="G159" s="159">
        <f t="shared" si="11"/>
        <v>8600</v>
      </c>
      <c r="H159" s="253">
        <v>106</v>
      </c>
    </row>
    <row r="160" spans="1:8">
      <c r="A160" s="96">
        <v>156</v>
      </c>
      <c r="B160" s="59">
        <f t="shared" si="12"/>
        <v>32.44</v>
      </c>
      <c r="C160" s="58"/>
      <c r="D160" s="146">
        <v>23250</v>
      </c>
      <c r="E160" s="155"/>
      <c r="F160" s="146">
        <f t="shared" si="10"/>
        <v>11793</v>
      </c>
      <c r="G160" s="159">
        <f t="shared" si="11"/>
        <v>8600</v>
      </c>
      <c r="H160" s="253">
        <v>106</v>
      </c>
    </row>
    <row r="161" spans="1:8">
      <c r="A161" s="96">
        <v>157</v>
      </c>
      <c r="B161" s="59">
        <f t="shared" si="12"/>
        <v>32.450000000000003</v>
      </c>
      <c r="C161" s="58"/>
      <c r="D161" s="146">
        <v>23250</v>
      </c>
      <c r="E161" s="155"/>
      <c r="F161" s="146">
        <f t="shared" si="10"/>
        <v>11790</v>
      </c>
      <c r="G161" s="159">
        <f t="shared" si="11"/>
        <v>8598</v>
      </c>
      <c r="H161" s="253">
        <v>106</v>
      </c>
    </row>
    <row r="162" spans="1:8">
      <c r="A162" s="96">
        <v>158</v>
      </c>
      <c r="B162" s="59">
        <f t="shared" si="12"/>
        <v>32.450000000000003</v>
      </c>
      <c r="C162" s="58"/>
      <c r="D162" s="146">
        <v>23250</v>
      </c>
      <c r="E162" s="155"/>
      <c r="F162" s="146">
        <f t="shared" si="10"/>
        <v>11790</v>
      </c>
      <c r="G162" s="159">
        <f t="shared" si="11"/>
        <v>8598</v>
      </c>
      <c r="H162" s="253">
        <v>106</v>
      </c>
    </row>
    <row r="163" spans="1:8">
      <c r="A163" s="96">
        <v>159</v>
      </c>
      <c r="B163" s="59">
        <f t="shared" si="12"/>
        <v>32.450000000000003</v>
      </c>
      <c r="C163" s="58"/>
      <c r="D163" s="146">
        <v>23250</v>
      </c>
      <c r="E163" s="155"/>
      <c r="F163" s="146">
        <f t="shared" si="10"/>
        <v>11790</v>
      </c>
      <c r="G163" s="159">
        <f t="shared" si="11"/>
        <v>8598</v>
      </c>
      <c r="H163" s="253">
        <v>106</v>
      </c>
    </row>
    <row r="164" spans="1:8">
      <c r="A164" s="96">
        <v>160</v>
      </c>
      <c r="B164" s="59">
        <f t="shared" si="12"/>
        <v>32.46</v>
      </c>
      <c r="C164" s="58"/>
      <c r="D164" s="146">
        <v>23250</v>
      </c>
      <c r="E164" s="155"/>
      <c r="F164" s="146">
        <f t="shared" si="10"/>
        <v>11786</v>
      </c>
      <c r="G164" s="159">
        <f t="shared" si="11"/>
        <v>8595</v>
      </c>
      <c r="H164" s="253">
        <v>106</v>
      </c>
    </row>
    <row r="165" spans="1:8">
      <c r="A165" s="96">
        <v>161</v>
      </c>
      <c r="B165" s="59">
        <f t="shared" si="12"/>
        <v>32.46</v>
      </c>
      <c r="C165" s="58"/>
      <c r="D165" s="146">
        <v>23250</v>
      </c>
      <c r="E165" s="155"/>
      <c r="F165" s="146">
        <f t="shared" si="10"/>
        <v>11786</v>
      </c>
      <c r="G165" s="159">
        <f t="shared" si="11"/>
        <v>8595</v>
      </c>
      <c r="H165" s="253">
        <v>106</v>
      </c>
    </row>
    <row r="166" spans="1:8">
      <c r="A166" s="96">
        <v>162</v>
      </c>
      <c r="B166" s="59">
        <f t="shared" si="12"/>
        <v>32.46</v>
      </c>
      <c r="C166" s="58"/>
      <c r="D166" s="146">
        <v>23250</v>
      </c>
      <c r="E166" s="155"/>
      <c r="F166" s="146">
        <f t="shared" si="10"/>
        <v>11786</v>
      </c>
      <c r="G166" s="159">
        <f t="shared" si="11"/>
        <v>8595</v>
      </c>
      <c r="H166" s="253">
        <v>106</v>
      </c>
    </row>
    <row r="167" spans="1:8">
      <c r="A167" s="96">
        <v>163</v>
      </c>
      <c r="B167" s="59">
        <f t="shared" si="12"/>
        <v>32.47</v>
      </c>
      <c r="C167" s="58"/>
      <c r="D167" s="146">
        <v>23250</v>
      </c>
      <c r="E167" s="155"/>
      <c r="F167" s="146">
        <f t="shared" si="10"/>
        <v>11782</v>
      </c>
      <c r="G167" s="159">
        <f t="shared" si="11"/>
        <v>8593</v>
      </c>
      <c r="H167" s="253">
        <v>106</v>
      </c>
    </row>
    <row r="168" spans="1:8">
      <c r="A168" s="96">
        <v>164</v>
      </c>
      <c r="B168" s="59">
        <f t="shared" si="12"/>
        <v>32.47</v>
      </c>
      <c r="C168" s="58"/>
      <c r="D168" s="146">
        <v>23250</v>
      </c>
      <c r="E168" s="155"/>
      <c r="F168" s="146">
        <f t="shared" si="10"/>
        <v>11782</v>
      </c>
      <c r="G168" s="159">
        <f t="shared" si="11"/>
        <v>8593</v>
      </c>
      <c r="H168" s="253">
        <v>106</v>
      </c>
    </row>
    <row r="169" spans="1:8">
      <c r="A169" s="96">
        <v>165</v>
      </c>
      <c r="B169" s="59">
        <f t="shared" si="12"/>
        <v>32.479999999999997</v>
      </c>
      <c r="C169" s="58"/>
      <c r="D169" s="146">
        <v>23250</v>
      </c>
      <c r="E169" s="155"/>
      <c r="F169" s="146">
        <f t="shared" si="10"/>
        <v>11779</v>
      </c>
      <c r="G169" s="159">
        <f t="shared" si="11"/>
        <v>8590</v>
      </c>
      <c r="H169" s="253">
        <v>106</v>
      </c>
    </row>
    <row r="170" spans="1:8">
      <c r="A170" s="96">
        <v>166</v>
      </c>
      <c r="B170" s="59">
        <f t="shared" si="12"/>
        <v>32.479999999999997</v>
      </c>
      <c r="C170" s="58"/>
      <c r="D170" s="146">
        <v>23250</v>
      </c>
      <c r="E170" s="155"/>
      <c r="F170" s="146">
        <f t="shared" si="10"/>
        <v>11779</v>
      </c>
      <c r="G170" s="159">
        <f t="shared" si="11"/>
        <v>8590</v>
      </c>
      <c r="H170" s="253">
        <v>106</v>
      </c>
    </row>
    <row r="171" spans="1:8">
      <c r="A171" s="96">
        <v>167</v>
      </c>
      <c r="B171" s="59">
        <f t="shared" si="12"/>
        <v>32.479999999999997</v>
      </c>
      <c r="C171" s="58"/>
      <c r="D171" s="146">
        <v>23250</v>
      </c>
      <c r="E171" s="155"/>
      <c r="F171" s="146">
        <f t="shared" si="10"/>
        <v>11779</v>
      </c>
      <c r="G171" s="159">
        <f t="shared" si="11"/>
        <v>8590</v>
      </c>
      <c r="H171" s="253">
        <v>106</v>
      </c>
    </row>
    <row r="172" spans="1:8">
      <c r="A172" s="96">
        <v>168</v>
      </c>
      <c r="B172" s="59">
        <f t="shared" si="12"/>
        <v>32.49</v>
      </c>
      <c r="C172" s="58"/>
      <c r="D172" s="146">
        <v>23250</v>
      </c>
      <c r="E172" s="155"/>
      <c r="F172" s="146">
        <f t="shared" si="10"/>
        <v>11775</v>
      </c>
      <c r="G172" s="159">
        <f t="shared" si="11"/>
        <v>8587</v>
      </c>
      <c r="H172" s="253">
        <v>106</v>
      </c>
    </row>
    <row r="173" spans="1:8">
      <c r="A173" s="96">
        <v>169</v>
      </c>
      <c r="B173" s="59">
        <f t="shared" si="12"/>
        <v>32.49</v>
      </c>
      <c r="C173" s="58"/>
      <c r="D173" s="146">
        <v>23250</v>
      </c>
      <c r="E173" s="155"/>
      <c r="F173" s="146">
        <f t="shared" si="10"/>
        <v>11775</v>
      </c>
      <c r="G173" s="159">
        <f t="shared" si="11"/>
        <v>8587</v>
      </c>
      <c r="H173" s="253">
        <v>106</v>
      </c>
    </row>
    <row r="174" spans="1:8">
      <c r="A174" s="96">
        <v>170</v>
      </c>
      <c r="B174" s="59">
        <f t="shared" si="12"/>
        <v>32.49</v>
      </c>
      <c r="C174" s="58"/>
      <c r="D174" s="146">
        <v>23250</v>
      </c>
      <c r="E174" s="155"/>
      <c r="F174" s="146">
        <f t="shared" si="10"/>
        <v>11775</v>
      </c>
      <c r="G174" s="159">
        <f t="shared" si="11"/>
        <v>8587</v>
      </c>
      <c r="H174" s="253">
        <v>106</v>
      </c>
    </row>
    <row r="175" spans="1:8">
      <c r="A175" s="96">
        <v>171</v>
      </c>
      <c r="B175" s="59">
        <f t="shared" si="12"/>
        <v>32.5</v>
      </c>
      <c r="C175" s="58"/>
      <c r="D175" s="146">
        <v>23250</v>
      </c>
      <c r="E175" s="155"/>
      <c r="F175" s="146">
        <f t="shared" si="10"/>
        <v>11772</v>
      </c>
      <c r="G175" s="159">
        <f t="shared" si="11"/>
        <v>8585</v>
      </c>
      <c r="H175" s="253">
        <v>106</v>
      </c>
    </row>
    <row r="176" spans="1:8">
      <c r="A176" s="96">
        <v>172</v>
      </c>
      <c r="B176" s="59">
        <f t="shared" si="12"/>
        <v>32.5</v>
      </c>
      <c r="C176" s="58"/>
      <c r="D176" s="146">
        <v>23250</v>
      </c>
      <c r="E176" s="155"/>
      <c r="F176" s="146">
        <f t="shared" si="10"/>
        <v>11772</v>
      </c>
      <c r="G176" s="159">
        <f t="shared" si="11"/>
        <v>8585</v>
      </c>
      <c r="H176" s="253">
        <v>106</v>
      </c>
    </row>
    <row r="177" spans="1:8">
      <c r="A177" s="96">
        <v>173</v>
      </c>
      <c r="B177" s="59">
        <f t="shared" si="12"/>
        <v>32.51</v>
      </c>
      <c r="C177" s="58"/>
      <c r="D177" s="146">
        <v>23250</v>
      </c>
      <c r="E177" s="155"/>
      <c r="F177" s="146">
        <f t="shared" si="10"/>
        <v>11768</v>
      </c>
      <c r="G177" s="159">
        <f t="shared" si="11"/>
        <v>8582</v>
      </c>
      <c r="H177" s="253">
        <v>106</v>
      </c>
    </row>
    <row r="178" spans="1:8">
      <c r="A178" s="96">
        <v>174</v>
      </c>
      <c r="B178" s="59">
        <f t="shared" si="12"/>
        <v>32.51</v>
      </c>
      <c r="C178" s="58"/>
      <c r="D178" s="146">
        <v>23250</v>
      </c>
      <c r="E178" s="155"/>
      <c r="F178" s="146">
        <f t="shared" si="10"/>
        <v>11768</v>
      </c>
      <c r="G178" s="159">
        <f t="shared" si="11"/>
        <v>8582</v>
      </c>
      <c r="H178" s="253">
        <v>106</v>
      </c>
    </row>
    <row r="179" spans="1:8">
      <c r="A179" s="96">
        <v>175</v>
      </c>
      <c r="B179" s="59">
        <f t="shared" si="12"/>
        <v>32.51</v>
      </c>
      <c r="C179" s="58"/>
      <c r="D179" s="146">
        <v>23250</v>
      </c>
      <c r="E179" s="155"/>
      <c r="F179" s="146">
        <f t="shared" si="10"/>
        <v>11768</v>
      </c>
      <c r="G179" s="159">
        <f t="shared" si="11"/>
        <v>8582</v>
      </c>
      <c r="H179" s="253">
        <v>106</v>
      </c>
    </row>
    <row r="180" spans="1:8">
      <c r="A180" s="96">
        <v>176</v>
      </c>
      <c r="B180" s="59">
        <f t="shared" si="12"/>
        <v>32.520000000000003</v>
      </c>
      <c r="C180" s="58"/>
      <c r="D180" s="146">
        <v>23250</v>
      </c>
      <c r="E180" s="155"/>
      <c r="F180" s="146">
        <f t="shared" si="10"/>
        <v>11764</v>
      </c>
      <c r="G180" s="159">
        <f t="shared" si="11"/>
        <v>8579</v>
      </c>
      <c r="H180" s="253">
        <v>106</v>
      </c>
    </row>
    <row r="181" spans="1:8">
      <c r="A181" s="96">
        <v>177</v>
      </c>
      <c r="B181" s="59">
        <f t="shared" si="12"/>
        <v>32.520000000000003</v>
      </c>
      <c r="C181" s="58"/>
      <c r="D181" s="146">
        <v>23250</v>
      </c>
      <c r="E181" s="155"/>
      <c r="F181" s="146">
        <f t="shared" si="10"/>
        <v>11764</v>
      </c>
      <c r="G181" s="159">
        <f t="shared" si="11"/>
        <v>8579</v>
      </c>
      <c r="H181" s="253">
        <v>106</v>
      </c>
    </row>
    <row r="182" spans="1:8">
      <c r="A182" s="96">
        <v>178</v>
      </c>
      <c r="B182" s="59">
        <f t="shared" si="12"/>
        <v>32.520000000000003</v>
      </c>
      <c r="C182" s="58"/>
      <c r="D182" s="146">
        <v>23250</v>
      </c>
      <c r="E182" s="155"/>
      <c r="F182" s="146">
        <f t="shared" si="10"/>
        <v>11764</v>
      </c>
      <c r="G182" s="159">
        <f t="shared" si="11"/>
        <v>8579</v>
      </c>
      <c r="H182" s="253">
        <v>106</v>
      </c>
    </row>
    <row r="183" spans="1:8">
      <c r="A183" s="96">
        <v>179</v>
      </c>
      <c r="B183" s="59">
        <f t="shared" si="12"/>
        <v>32.53</v>
      </c>
      <c r="C183" s="58"/>
      <c r="D183" s="146">
        <v>23250</v>
      </c>
      <c r="E183" s="155"/>
      <c r="F183" s="146">
        <f t="shared" si="10"/>
        <v>11761</v>
      </c>
      <c r="G183" s="159">
        <f t="shared" si="11"/>
        <v>8577</v>
      </c>
      <c r="H183" s="253">
        <v>106</v>
      </c>
    </row>
    <row r="184" spans="1:8">
      <c r="A184" s="96">
        <v>180</v>
      </c>
      <c r="B184" s="59">
        <f t="shared" si="12"/>
        <v>32.53</v>
      </c>
      <c r="C184" s="58"/>
      <c r="D184" s="146">
        <v>23250</v>
      </c>
      <c r="E184" s="155"/>
      <c r="F184" s="146">
        <f t="shared" si="10"/>
        <v>11761</v>
      </c>
      <c r="G184" s="159">
        <f t="shared" si="11"/>
        <v>8577</v>
      </c>
      <c r="H184" s="253">
        <v>106</v>
      </c>
    </row>
    <row r="185" spans="1:8">
      <c r="A185" s="96">
        <v>181</v>
      </c>
      <c r="B185" s="59">
        <f t="shared" si="12"/>
        <v>32.54</v>
      </c>
      <c r="C185" s="58"/>
      <c r="D185" s="146">
        <v>23250</v>
      </c>
      <c r="E185" s="155"/>
      <c r="F185" s="146">
        <f t="shared" si="10"/>
        <v>11757</v>
      </c>
      <c r="G185" s="159">
        <f t="shared" si="11"/>
        <v>8574</v>
      </c>
      <c r="H185" s="253">
        <v>106</v>
      </c>
    </row>
    <row r="186" spans="1:8">
      <c r="A186" s="96">
        <v>182</v>
      </c>
      <c r="B186" s="59">
        <f t="shared" si="12"/>
        <v>32.54</v>
      </c>
      <c r="C186" s="58"/>
      <c r="D186" s="146">
        <v>23250</v>
      </c>
      <c r="E186" s="155"/>
      <c r="F186" s="146">
        <f t="shared" si="10"/>
        <v>11757</v>
      </c>
      <c r="G186" s="159">
        <f t="shared" si="11"/>
        <v>8574</v>
      </c>
      <c r="H186" s="253">
        <v>106</v>
      </c>
    </row>
    <row r="187" spans="1:8" ht="13.5" thickBot="1">
      <c r="A187" s="97">
        <v>183</v>
      </c>
      <c r="B187" s="66">
        <f t="shared" si="12"/>
        <v>32.54</v>
      </c>
      <c r="C187" s="67"/>
      <c r="D187" s="152">
        <v>23250</v>
      </c>
      <c r="E187" s="149"/>
      <c r="F187" s="152">
        <f t="shared" si="10"/>
        <v>11757</v>
      </c>
      <c r="G187" s="161">
        <f t="shared" si="11"/>
        <v>8574</v>
      </c>
      <c r="H187" s="487">
        <v>106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5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I140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33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37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158</v>
      </c>
      <c r="E6" s="38" t="s">
        <v>159</v>
      </c>
      <c r="I6" s="30"/>
    </row>
    <row r="7" spans="1:9" ht="15.75">
      <c r="A7" s="39" t="s">
        <v>38</v>
      </c>
      <c r="B7" s="36"/>
      <c r="C7" s="61">
        <v>7.57</v>
      </c>
      <c r="D7" s="62"/>
      <c r="E7" s="61">
        <v>21.56</v>
      </c>
      <c r="I7" s="30"/>
    </row>
    <row r="8" spans="1:9" ht="15.75">
      <c r="A8" s="39" t="s">
        <v>39</v>
      </c>
      <c r="B8" s="36"/>
      <c r="C8" s="61" t="s">
        <v>247</v>
      </c>
      <c r="D8" s="62"/>
      <c r="E8" s="185" t="s">
        <v>621</v>
      </c>
      <c r="I8" s="30"/>
    </row>
    <row r="9" spans="1:9" ht="15.75">
      <c r="A9" s="39" t="s">
        <v>40</v>
      </c>
      <c r="B9" s="36"/>
      <c r="C9" s="61" t="s">
        <v>248</v>
      </c>
      <c r="D9" s="62"/>
      <c r="E9" s="185" t="s">
        <v>621</v>
      </c>
      <c r="I9" s="30"/>
    </row>
    <row r="10" spans="1:9" ht="15.75">
      <c r="A10" s="39" t="s">
        <v>238</v>
      </c>
      <c r="B10" s="36"/>
      <c r="C10" s="61" t="s">
        <v>249</v>
      </c>
      <c r="D10" s="62"/>
      <c r="E10" s="185" t="s">
        <v>621</v>
      </c>
      <c r="I10" s="30"/>
    </row>
    <row r="11" spans="1:9" ht="15.75">
      <c r="A11" s="39" t="s">
        <v>239</v>
      </c>
      <c r="B11" s="36"/>
      <c r="C11" s="61" t="s">
        <v>250</v>
      </c>
      <c r="D11" s="62"/>
      <c r="E11" s="185" t="s">
        <v>621</v>
      </c>
      <c r="I11" s="30"/>
    </row>
    <row r="12" spans="1:9" ht="15.75">
      <c r="A12" s="39" t="s">
        <v>41</v>
      </c>
      <c r="B12" s="36"/>
      <c r="C12" s="61">
        <v>15.2</v>
      </c>
      <c r="D12" s="62"/>
      <c r="E12" s="61">
        <v>48.2</v>
      </c>
      <c r="I12" s="30"/>
    </row>
    <row r="13" spans="1:9" ht="6" customHeight="1" thickBot="1">
      <c r="A13" s="504"/>
      <c r="B13" s="504"/>
      <c r="C13" s="46"/>
      <c r="D13" s="47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49" t="s">
        <v>198</v>
      </c>
      <c r="E14" s="50"/>
      <c r="F14" s="51" t="s">
        <v>199</v>
      </c>
      <c r="G14" s="505" t="s">
        <v>200</v>
      </c>
      <c r="H14" s="506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6" t="s">
        <v>202</v>
      </c>
      <c r="F15" s="163" t="s">
        <v>199</v>
      </c>
      <c r="G15" s="160" t="s">
        <v>627</v>
      </c>
      <c r="H15" s="164" t="s">
        <v>204</v>
      </c>
    </row>
    <row r="16" spans="1:9">
      <c r="A16" s="126" t="s">
        <v>42</v>
      </c>
      <c r="B16" s="69">
        <v>7.57</v>
      </c>
      <c r="C16" s="65">
        <v>21.56</v>
      </c>
      <c r="D16" s="153">
        <v>26200</v>
      </c>
      <c r="E16" s="154">
        <v>12410</v>
      </c>
      <c r="F16" s="153">
        <f>ROUND(12*1.3589*(1/B16*D16+1/C16*E16)+H16,0)</f>
        <v>66637</v>
      </c>
      <c r="G16" s="165">
        <f t="shared" ref="G16:G79" si="0">ROUND(12*(1/B16*D16+1/C16*E16),0)</f>
        <v>48440</v>
      </c>
      <c r="H16" s="154">
        <v>812</v>
      </c>
    </row>
    <row r="17" spans="1:8">
      <c r="A17" s="126">
        <v>10</v>
      </c>
      <c r="B17" s="59">
        <f t="shared" ref="B17:B22" si="1">ROUND(4.83*LN(A17)-3.5,2)</f>
        <v>7.62</v>
      </c>
      <c r="C17" s="65">
        <f t="shared" ref="C17:C48" si="2">ROUND((-0.00285*POWER(A17,2)+0.62285*A17+17.497)*0.94,2)</f>
        <v>22.03</v>
      </c>
      <c r="D17" s="146">
        <v>26200</v>
      </c>
      <c r="E17" s="155">
        <v>12410</v>
      </c>
      <c r="F17" s="146">
        <f t="shared" ref="F17:F80" si="3">ROUND(12*1.3589*(1/B17*D17+1/C17*E17)+H17,0)</f>
        <v>66066</v>
      </c>
      <c r="G17" s="159">
        <f t="shared" si="0"/>
        <v>48020</v>
      </c>
      <c r="H17" s="155">
        <v>812</v>
      </c>
    </row>
    <row r="18" spans="1:8">
      <c r="A18" s="126">
        <v>11</v>
      </c>
      <c r="B18" s="59">
        <f t="shared" si="1"/>
        <v>8.08</v>
      </c>
      <c r="C18" s="65">
        <f t="shared" si="2"/>
        <v>22.56</v>
      </c>
      <c r="D18" s="146">
        <v>26200</v>
      </c>
      <c r="E18" s="155">
        <v>12410</v>
      </c>
      <c r="F18" s="146">
        <f t="shared" si="3"/>
        <v>62658</v>
      </c>
      <c r="G18" s="159">
        <f t="shared" si="0"/>
        <v>45512</v>
      </c>
      <c r="H18" s="155">
        <v>812</v>
      </c>
    </row>
    <row r="19" spans="1:8">
      <c r="A19" s="126">
        <v>12</v>
      </c>
      <c r="B19" s="59">
        <f t="shared" si="1"/>
        <v>8.5</v>
      </c>
      <c r="C19" s="65">
        <f t="shared" si="2"/>
        <v>23.09</v>
      </c>
      <c r="D19" s="146">
        <v>26200</v>
      </c>
      <c r="E19" s="155">
        <v>12410</v>
      </c>
      <c r="F19" s="146">
        <f t="shared" si="3"/>
        <v>59840</v>
      </c>
      <c r="G19" s="159">
        <f t="shared" si="0"/>
        <v>43438</v>
      </c>
      <c r="H19" s="155">
        <v>812</v>
      </c>
    </row>
    <row r="20" spans="1:8">
      <c r="A20" s="96">
        <v>13</v>
      </c>
      <c r="B20" s="59">
        <f t="shared" si="1"/>
        <v>8.89</v>
      </c>
      <c r="C20" s="65">
        <f t="shared" si="2"/>
        <v>23.61</v>
      </c>
      <c r="D20" s="146">
        <v>26200</v>
      </c>
      <c r="E20" s="155">
        <v>12410</v>
      </c>
      <c r="F20" s="146">
        <f t="shared" si="3"/>
        <v>57442</v>
      </c>
      <c r="G20" s="159">
        <f t="shared" si="0"/>
        <v>41673</v>
      </c>
      <c r="H20" s="155">
        <v>812</v>
      </c>
    </row>
    <row r="21" spans="1:8">
      <c r="A21" s="96">
        <v>14</v>
      </c>
      <c r="B21" s="59">
        <f t="shared" si="1"/>
        <v>9.25</v>
      </c>
      <c r="C21" s="65">
        <f t="shared" si="2"/>
        <v>24.12</v>
      </c>
      <c r="D21" s="146">
        <v>26200</v>
      </c>
      <c r="E21" s="155">
        <v>12410</v>
      </c>
      <c r="F21" s="146">
        <f t="shared" si="3"/>
        <v>55390</v>
      </c>
      <c r="G21" s="159">
        <f t="shared" si="0"/>
        <v>40163</v>
      </c>
      <c r="H21" s="155">
        <v>812</v>
      </c>
    </row>
    <row r="22" spans="1:8">
      <c r="A22" s="96">
        <v>15</v>
      </c>
      <c r="B22" s="59">
        <f t="shared" si="1"/>
        <v>9.58</v>
      </c>
      <c r="C22" s="65">
        <f t="shared" si="2"/>
        <v>24.63</v>
      </c>
      <c r="D22" s="146">
        <v>26200</v>
      </c>
      <c r="E22" s="155">
        <v>12410</v>
      </c>
      <c r="F22" s="146">
        <f t="shared" si="3"/>
        <v>53625</v>
      </c>
      <c r="G22" s="159">
        <f t="shared" si="0"/>
        <v>38865</v>
      </c>
      <c r="H22" s="155">
        <v>812</v>
      </c>
    </row>
    <row r="23" spans="1:8">
      <c r="A23" s="96">
        <v>16</v>
      </c>
      <c r="B23" s="59">
        <f t="shared" ref="B23:B28" si="4">ROUND(3.95*LN(A23*0.51)+1.3,2)</f>
        <v>9.59</v>
      </c>
      <c r="C23" s="65">
        <f t="shared" si="2"/>
        <v>25.13</v>
      </c>
      <c r="D23" s="146">
        <v>26200</v>
      </c>
      <c r="E23" s="155">
        <v>12410</v>
      </c>
      <c r="F23" s="146">
        <f t="shared" si="3"/>
        <v>53415</v>
      </c>
      <c r="G23" s="159">
        <f t="shared" si="0"/>
        <v>38710</v>
      </c>
      <c r="H23" s="155">
        <v>812</v>
      </c>
    </row>
    <row r="24" spans="1:8">
      <c r="A24" s="96">
        <v>17</v>
      </c>
      <c r="B24" s="59">
        <f t="shared" si="4"/>
        <v>9.83</v>
      </c>
      <c r="C24" s="65">
        <f t="shared" si="2"/>
        <v>25.63</v>
      </c>
      <c r="D24" s="146">
        <v>26200</v>
      </c>
      <c r="E24" s="155">
        <v>12410</v>
      </c>
      <c r="F24" s="146">
        <f t="shared" si="3"/>
        <v>52170</v>
      </c>
      <c r="G24" s="159">
        <f t="shared" si="0"/>
        <v>37794</v>
      </c>
      <c r="H24" s="155">
        <v>812</v>
      </c>
    </row>
    <row r="25" spans="1:8">
      <c r="A25" s="96">
        <v>18</v>
      </c>
      <c r="B25" s="59">
        <f t="shared" si="4"/>
        <v>10.06</v>
      </c>
      <c r="C25" s="65">
        <f t="shared" si="2"/>
        <v>26.12</v>
      </c>
      <c r="D25" s="146">
        <v>26200</v>
      </c>
      <c r="E25" s="155">
        <v>12410</v>
      </c>
      <c r="F25" s="146">
        <f t="shared" si="3"/>
        <v>51029</v>
      </c>
      <c r="G25" s="159">
        <f t="shared" si="0"/>
        <v>36954</v>
      </c>
      <c r="H25" s="155">
        <v>812</v>
      </c>
    </row>
    <row r="26" spans="1:8">
      <c r="A26" s="96">
        <v>19</v>
      </c>
      <c r="B26" s="59">
        <f t="shared" si="4"/>
        <v>10.27</v>
      </c>
      <c r="C26" s="65">
        <f t="shared" si="2"/>
        <v>26.6</v>
      </c>
      <c r="D26" s="146">
        <v>26200</v>
      </c>
      <c r="E26" s="155">
        <v>12410</v>
      </c>
      <c r="F26" s="146">
        <f t="shared" si="3"/>
        <v>50020</v>
      </c>
      <c r="G26" s="159">
        <f t="shared" si="0"/>
        <v>36212</v>
      </c>
      <c r="H26" s="155">
        <v>812</v>
      </c>
    </row>
    <row r="27" spans="1:8">
      <c r="A27" s="96">
        <v>20</v>
      </c>
      <c r="B27" s="59">
        <f t="shared" si="4"/>
        <v>10.47</v>
      </c>
      <c r="C27" s="65">
        <f t="shared" si="2"/>
        <v>27.09</v>
      </c>
      <c r="D27" s="146">
        <v>26200</v>
      </c>
      <c r="E27" s="155">
        <v>12410</v>
      </c>
      <c r="F27" s="146">
        <f t="shared" si="3"/>
        <v>49088</v>
      </c>
      <c r="G27" s="159">
        <f t="shared" si="0"/>
        <v>35526</v>
      </c>
      <c r="H27" s="155">
        <v>812</v>
      </c>
    </row>
    <row r="28" spans="1:8">
      <c r="A28" s="96">
        <v>21</v>
      </c>
      <c r="B28" s="59">
        <f t="shared" si="4"/>
        <v>10.67</v>
      </c>
      <c r="C28" s="65">
        <f t="shared" si="2"/>
        <v>27.56</v>
      </c>
      <c r="D28" s="146">
        <v>26200</v>
      </c>
      <c r="E28" s="155">
        <v>12410</v>
      </c>
      <c r="F28" s="146">
        <f t="shared" si="3"/>
        <v>48196</v>
      </c>
      <c r="G28" s="159">
        <f t="shared" si="0"/>
        <v>34869</v>
      </c>
      <c r="H28" s="155">
        <v>812</v>
      </c>
    </row>
    <row r="29" spans="1:8">
      <c r="A29" s="96">
        <v>22</v>
      </c>
      <c r="B29" s="59">
        <f>ROUND(2.98*LN(A29*0.86)+2,2)</f>
        <v>10.76</v>
      </c>
      <c r="C29" s="65">
        <f t="shared" si="2"/>
        <v>28.03</v>
      </c>
      <c r="D29" s="146">
        <v>26200</v>
      </c>
      <c r="E29" s="155">
        <v>12410</v>
      </c>
      <c r="F29" s="146">
        <f t="shared" si="3"/>
        <v>47738</v>
      </c>
      <c r="G29" s="159">
        <f t="shared" si="0"/>
        <v>34532</v>
      </c>
      <c r="H29" s="155">
        <v>812</v>
      </c>
    </row>
    <row r="30" spans="1:8">
      <c r="A30" s="96">
        <v>23</v>
      </c>
      <c r="B30" s="59">
        <f t="shared" ref="B30:B51" si="5">ROUND(2.98*LN(A30*0.86)+2,2)</f>
        <v>10.89</v>
      </c>
      <c r="C30" s="65">
        <f t="shared" si="2"/>
        <v>28.5</v>
      </c>
      <c r="D30" s="146">
        <v>26200</v>
      </c>
      <c r="E30" s="155">
        <v>12410</v>
      </c>
      <c r="F30" s="146">
        <f t="shared" si="3"/>
        <v>47145</v>
      </c>
      <c r="G30" s="159">
        <f t="shared" si="0"/>
        <v>34096</v>
      </c>
      <c r="H30" s="155">
        <v>812</v>
      </c>
    </row>
    <row r="31" spans="1:8">
      <c r="A31" s="96">
        <v>24</v>
      </c>
      <c r="B31" s="59">
        <f t="shared" si="5"/>
        <v>11.02</v>
      </c>
      <c r="C31" s="65">
        <f t="shared" si="2"/>
        <v>28.96</v>
      </c>
      <c r="D31" s="146">
        <v>26200</v>
      </c>
      <c r="E31" s="155">
        <v>12410</v>
      </c>
      <c r="F31" s="146">
        <f t="shared" si="3"/>
        <v>46569</v>
      </c>
      <c r="G31" s="159">
        <f t="shared" si="0"/>
        <v>33672</v>
      </c>
      <c r="H31" s="155">
        <v>812</v>
      </c>
    </row>
    <row r="32" spans="1:8">
      <c r="A32" s="96">
        <v>25</v>
      </c>
      <c r="B32" s="59">
        <f t="shared" si="5"/>
        <v>11.14</v>
      </c>
      <c r="C32" s="65">
        <f t="shared" si="2"/>
        <v>29.41</v>
      </c>
      <c r="D32" s="146">
        <v>26200</v>
      </c>
      <c r="E32" s="155">
        <v>12410</v>
      </c>
      <c r="F32" s="146">
        <f t="shared" si="3"/>
        <v>46045</v>
      </c>
      <c r="G32" s="159">
        <f t="shared" si="0"/>
        <v>33286</v>
      </c>
      <c r="H32" s="155">
        <v>812</v>
      </c>
    </row>
    <row r="33" spans="1:8">
      <c r="A33" s="96">
        <v>26</v>
      </c>
      <c r="B33" s="59">
        <f t="shared" si="5"/>
        <v>11.26</v>
      </c>
      <c r="C33" s="65">
        <f t="shared" si="2"/>
        <v>29.86</v>
      </c>
      <c r="D33" s="146">
        <v>26200</v>
      </c>
      <c r="E33" s="155">
        <v>12410</v>
      </c>
      <c r="F33" s="146">
        <f t="shared" si="3"/>
        <v>45532</v>
      </c>
      <c r="G33" s="159">
        <f t="shared" si="0"/>
        <v>32909</v>
      </c>
      <c r="H33" s="155">
        <v>812</v>
      </c>
    </row>
    <row r="34" spans="1:8">
      <c r="A34" s="96">
        <v>27</v>
      </c>
      <c r="B34" s="59">
        <f t="shared" si="5"/>
        <v>11.37</v>
      </c>
      <c r="C34" s="65">
        <f t="shared" si="2"/>
        <v>30.3</v>
      </c>
      <c r="D34" s="146">
        <v>26200</v>
      </c>
      <c r="E34" s="155">
        <v>12410</v>
      </c>
      <c r="F34" s="146">
        <f t="shared" si="3"/>
        <v>45067</v>
      </c>
      <c r="G34" s="159">
        <f t="shared" si="0"/>
        <v>32567</v>
      </c>
      <c r="H34" s="155">
        <v>812</v>
      </c>
    </row>
    <row r="35" spans="1:8">
      <c r="A35" s="96">
        <v>28</v>
      </c>
      <c r="B35" s="59">
        <f t="shared" si="5"/>
        <v>11.48</v>
      </c>
      <c r="C35" s="65">
        <f t="shared" si="2"/>
        <v>30.74</v>
      </c>
      <c r="D35" s="146">
        <v>26200</v>
      </c>
      <c r="E35" s="155">
        <v>12410</v>
      </c>
      <c r="F35" s="146">
        <f t="shared" si="3"/>
        <v>44611</v>
      </c>
      <c r="G35" s="159">
        <f t="shared" si="0"/>
        <v>32231</v>
      </c>
      <c r="H35" s="155">
        <v>812</v>
      </c>
    </row>
    <row r="36" spans="1:8">
      <c r="A36" s="96">
        <v>29</v>
      </c>
      <c r="B36" s="59">
        <f t="shared" si="5"/>
        <v>11.59</v>
      </c>
      <c r="C36" s="65">
        <f t="shared" si="2"/>
        <v>31.17</v>
      </c>
      <c r="D36" s="146">
        <v>26200</v>
      </c>
      <c r="E36" s="155">
        <v>12410</v>
      </c>
      <c r="F36" s="146">
        <f t="shared" si="3"/>
        <v>44167</v>
      </c>
      <c r="G36" s="159">
        <f t="shared" si="0"/>
        <v>31905</v>
      </c>
      <c r="H36" s="155">
        <v>812</v>
      </c>
    </row>
    <row r="37" spans="1:8">
      <c r="A37" s="96">
        <v>30</v>
      </c>
      <c r="B37" s="59">
        <f t="shared" si="5"/>
        <v>11.69</v>
      </c>
      <c r="C37" s="65">
        <f t="shared" si="2"/>
        <v>31.6</v>
      </c>
      <c r="D37" s="146">
        <v>26200</v>
      </c>
      <c r="E37" s="155">
        <v>12410</v>
      </c>
      <c r="F37" s="146">
        <f t="shared" si="3"/>
        <v>43763</v>
      </c>
      <c r="G37" s="159">
        <f t="shared" si="0"/>
        <v>31607</v>
      </c>
      <c r="H37" s="155">
        <v>812</v>
      </c>
    </row>
    <row r="38" spans="1:8">
      <c r="A38" s="96">
        <v>31</v>
      </c>
      <c r="B38" s="59">
        <f t="shared" si="5"/>
        <v>11.78</v>
      </c>
      <c r="C38" s="65">
        <f t="shared" si="2"/>
        <v>32.020000000000003</v>
      </c>
      <c r="D38" s="146">
        <v>26200</v>
      </c>
      <c r="E38" s="155">
        <v>12410</v>
      </c>
      <c r="F38" s="146">
        <f t="shared" si="3"/>
        <v>43400</v>
      </c>
      <c r="G38" s="159">
        <f t="shared" si="0"/>
        <v>31340</v>
      </c>
      <c r="H38" s="155">
        <v>812</v>
      </c>
    </row>
    <row r="39" spans="1:8">
      <c r="A39" s="96">
        <v>32</v>
      </c>
      <c r="B39" s="59">
        <f t="shared" si="5"/>
        <v>11.88</v>
      </c>
      <c r="C39" s="65">
        <f t="shared" si="2"/>
        <v>32.44</v>
      </c>
      <c r="D39" s="146">
        <v>26200</v>
      </c>
      <c r="E39" s="155">
        <v>12410</v>
      </c>
      <c r="F39" s="146">
        <f t="shared" si="3"/>
        <v>43013</v>
      </c>
      <c r="G39" s="159">
        <f t="shared" si="0"/>
        <v>31055</v>
      </c>
      <c r="H39" s="155">
        <v>812</v>
      </c>
    </row>
    <row r="40" spans="1:8">
      <c r="A40" s="96">
        <v>33</v>
      </c>
      <c r="B40" s="59">
        <f t="shared" si="5"/>
        <v>11.97</v>
      </c>
      <c r="C40" s="65">
        <f t="shared" si="2"/>
        <v>32.85</v>
      </c>
      <c r="D40" s="146">
        <v>26200</v>
      </c>
      <c r="E40" s="155">
        <v>12410</v>
      </c>
      <c r="F40" s="146">
        <f t="shared" si="3"/>
        <v>42665</v>
      </c>
      <c r="G40" s="159">
        <f t="shared" si="0"/>
        <v>30799</v>
      </c>
      <c r="H40" s="155">
        <v>812</v>
      </c>
    </row>
    <row r="41" spans="1:8">
      <c r="A41" s="96">
        <v>34</v>
      </c>
      <c r="B41" s="59">
        <f t="shared" si="5"/>
        <v>12.06</v>
      </c>
      <c r="C41" s="65">
        <f t="shared" si="2"/>
        <v>33.26</v>
      </c>
      <c r="D41" s="146">
        <v>26200</v>
      </c>
      <c r="E41" s="155">
        <v>12410</v>
      </c>
      <c r="F41" s="146">
        <f t="shared" si="3"/>
        <v>42322</v>
      </c>
      <c r="G41" s="159">
        <f t="shared" si="0"/>
        <v>30547</v>
      </c>
      <c r="H41" s="155">
        <v>812</v>
      </c>
    </row>
    <row r="42" spans="1:8">
      <c r="A42" s="96">
        <v>35</v>
      </c>
      <c r="B42" s="59">
        <f>ROUND(2.98*LN(A42*0.86)+2,2)</f>
        <v>12.15</v>
      </c>
      <c r="C42" s="65">
        <f t="shared" si="2"/>
        <v>33.659999999999997</v>
      </c>
      <c r="D42" s="146">
        <v>26200</v>
      </c>
      <c r="E42" s="155">
        <v>12410</v>
      </c>
      <c r="F42" s="146">
        <f t="shared" si="3"/>
        <v>41988</v>
      </c>
      <c r="G42" s="159">
        <f t="shared" si="0"/>
        <v>30301</v>
      </c>
      <c r="H42" s="155">
        <v>812</v>
      </c>
    </row>
    <row r="43" spans="1:8">
      <c r="A43" s="96">
        <v>36</v>
      </c>
      <c r="B43" s="59">
        <f t="shared" si="5"/>
        <v>12.23</v>
      </c>
      <c r="C43" s="65">
        <f t="shared" si="2"/>
        <v>34.049999999999997</v>
      </c>
      <c r="D43" s="146">
        <v>26200</v>
      </c>
      <c r="E43" s="155">
        <v>12410</v>
      </c>
      <c r="F43" s="146">
        <f t="shared" si="3"/>
        <v>41689</v>
      </c>
      <c r="G43" s="159">
        <f t="shared" si="0"/>
        <v>30081</v>
      </c>
      <c r="H43" s="155">
        <v>812</v>
      </c>
    </row>
    <row r="44" spans="1:8">
      <c r="A44" s="96">
        <v>37</v>
      </c>
      <c r="B44" s="59">
        <f t="shared" si="5"/>
        <v>12.31</v>
      </c>
      <c r="C44" s="65">
        <f t="shared" si="2"/>
        <v>34.44</v>
      </c>
      <c r="D44" s="146">
        <v>26200</v>
      </c>
      <c r="E44" s="155">
        <v>12410</v>
      </c>
      <c r="F44" s="146">
        <f t="shared" si="3"/>
        <v>41395</v>
      </c>
      <c r="G44" s="159">
        <f t="shared" si="0"/>
        <v>29864</v>
      </c>
      <c r="H44" s="155">
        <v>812</v>
      </c>
    </row>
    <row r="45" spans="1:8">
      <c r="A45" s="96">
        <v>38</v>
      </c>
      <c r="B45" s="59">
        <f t="shared" si="5"/>
        <v>12.39</v>
      </c>
      <c r="C45" s="65">
        <f t="shared" si="2"/>
        <v>34.83</v>
      </c>
      <c r="D45" s="146">
        <v>26200</v>
      </c>
      <c r="E45" s="155">
        <v>12410</v>
      </c>
      <c r="F45" s="146">
        <f t="shared" si="3"/>
        <v>41105</v>
      </c>
      <c r="G45" s="159">
        <f t="shared" si="0"/>
        <v>29651</v>
      </c>
      <c r="H45" s="155">
        <v>812</v>
      </c>
    </row>
    <row r="46" spans="1:8">
      <c r="A46" s="96">
        <v>39</v>
      </c>
      <c r="B46" s="59">
        <f t="shared" si="5"/>
        <v>12.47</v>
      </c>
      <c r="C46" s="65">
        <f t="shared" si="2"/>
        <v>35.21</v>
      </c>
      <c r="D46" s="146">
        <v>26200</v>
      </c>
      <c r="E46" s="155">
        <v>12410</v>
      </c>
      <c r="F46" s="146">
        <f t="shared" si="3"/>
        <v>40821</v>
      </c>
      <c r="G46" s="159">
        <f t="shared" si="0"/>
        <v>29442</v>
      </c>
      <c r="H46" s="155">
        <v>812</v>
      </c>
    </row>
    <row r="47" spans="1:8">
      <c r="A47" s="96">
        <v>40</v>
      </c>
      <c r="B47" s="59">
        <f t="shared" si="5"/>
        <v>12.54</v>
      </c>
      <c r="C47" s="65">
        <f t="shared" si="2"/>
        <v>35.58</v>
      </c>
      <c r="D47" s="146">
        <v>26200</v>
      </c>
      <c r="E47" s="155">
        <v>12410</v>
      </c>
      <c r="F47" s="146">
        <f t="shared" si="3"/>
        <v>40570</v>
      </c>
      <c r="G47" s="159">
        <f t="shared" si="0"/>
        <v>29257</v>
      </c>
      <c r="H47" s="155">
        <v>812</v>
      </c>
    </row>
    <row r="48" spans="1:8">
      <c r="A48" s="96">
        <v>41</v>
      </c>
      <c r="B48" s="59">
        <f t="shared" si="5"/>
        <v>12.62</v>
      </c>
      <c r="C48" s="65">
        <f t="shared" si="2"/>
        <v>35.950000000000003</v>
      </c>
      <c r="D48" s="146">
        <v>26200</v>
      </c>
      <c r="E48" s="155">
        <v>12410</v>
      </c>
      <c r="F48" s="146">
        <f t="shared" si="3"/>
        <v>40295</v>
      </c>
      <c r="G48" s="159">
        <f t="shared" si="0"/>
        <v>29055</v>
      </c>
      <c r="H48" s="155">
        <v>812</v>
      </c>
    </row>
    <row r="49" spans="1:8">
      <c r="A49" s="96">
        <v>42</v>
      </c>
      <c r="B49" s="59">
        <f t="shared" si="5"/>
        <v>12.69</v>
      </c>
      <c r="C49" s="65">
        <f t="shared" ref="C49:C80" si="6">ROUND((-0.00285*POWER(A49,2)+0.62285*A49+17.497)*0.94,2)</f>
        <v>36.31</v>
      </c>
      <c r="D49" s="146">
        <v>26200</v>
      </c>
      <c r="E49" s="155">
        <v>12410</v>
      </c>
      <c r="F49" s="146">
        <f t="shared" si="3"/>
        <v>40053</v>
      </c>
      <c r="G49" s="159">
        <f t="shared" si="0"/>
        <v>28877</v>
      </c>
      <c r="H49" s="155">
        <v>812</v>
      </c>
    </row>
    <row r="50" spans="1:8">
      <c r="A50" s="96">
        <v>43</v>
      </c>
      <c r="B50" s="59">
        <f t="shared" si="5"/>
        <v>12.76</v>
      </c>
      <c r="C50" s="65">
        <f t="shared" si="6"/>
        <v>36.67</v>
      </c>
      <c r="D50" s="146">
        <v>26200</v>
      </c>
      <c r="E50" s="155">
        <v>12410</v>
      </c>
      <c r="F50" s="146">
        <f t="shared" si="3"/>
        <v>39813</v>
      </c>
      <c r="G50" s="159">
        <f t="shared" si="0"/>
        <v>28701</v>
      </c>
      <c r="H50" s="155">
        <v>812</v>
      </c>
    </row>
    <row r="51" spans="1:8">
      <c r="A51" s="96">
        <v>44</v>
      </c>
      <c r="B51" s="59">
        <f t="shared" si="5"/>
        <v>12.83</v>
      </c>
      <c r="C51" s="65">
        <f t="shared" si="6"/>
        <v>37.020000000000003</v>
      </c>
      <c r="D51" s="146">
        <v>26200</v>
      </c>
      <c r="E51" s="155">
        <v>12410</v>
      </c>
      <c r="F51" s="146">
        <f t="shared" si="3"/>
        <v>39578</v>
      </c>
      <c r="G51" s="159">
        <f t="shared" si="0"/>
        <v>28528</v>
      </c>
      <c r="H51" s="155">
        <v>812</v>
      </c>
    </row>
    <row r="52" spans="1:8">
      <c r="A52" s="96">
        <v>45</v>
      </c>
      <c r="B52" s="59">
        <f>ROUND(13.64+0.04*A52-2.5,2)</f>
        <v>12.94</v>
      </c>
      <c r="C52" s="65">
        <f t="shared" si="6"/>
        <v>37.369999999999997</v>
      </c>
      <c r="D52" s="146">
        <v>26200</v>
      </c>
      <c r="E52" s="155">
        <v>12410</v>
      </c>
      <c r="F52" s="146">
        <f t="shared" si="3"/>
        <v>39244</v>
      </c>
      <c r="G52" s="159">
        <f t="shared" si="0"/>
        <v>28282</v>
      </c>
      <c r="H52" s="155">
        <v>812</v>
      </c>
    </row>
    <row r="53" spans="1:8">
      <c r="A53" s="96">
        <v>46</v>
      </c>
      <c r="B53" s="59">
        <f t="shared" ref="B53:B106" si="7">ROUND(13.64+0.04*A53-2.5,2)</f>
        <v>12.98</v>
      </c>
      <c r="C53" s="65">
        <f t="shared" si="6"/>
        <v>37.71</v>
      </c>
      <c r="D53" s="146">
        <v>26200</v>
      </c>
      <c r="E53" s="155">
        <v>12410</v>
      </c>
      <c r="F53" s="146">
        <f t="shared" si="3"/>
        <v>39094</v>
      </c>
      <c r="G53" s="159">
        <f t="shared" si="0"/>
        <v>28171</v>
      </c>
      <c r="H53" s="155">
        <v>812</v>
      </c>
    </row>
    <row r="54" spans="1:8">
      <c r="A54" s="96">
        <v>47</v>
      </c>
      <c r="B54" s="59">
        <f t="shared" si="7"/>
        <v>13.02</v>
      </c>
      <c r="C54" s="65">
        <f t="shared" si="6"/>
        <v>38.049999999999997</v>
      </c>
      <c r="D54" s="146">
        <v>26200</v>
      </c>
      <c r="E54" s="155">
        <v>12410</v>
      </c>
      <c r="F54" s="146">
        <f t="shared" si="3"/>
        <v>38944</v>
      </c>
      <c r="G54" s="159">
        <f t="shared" si="0"/>
        <v>28061</v>
      </c>
      <c r="H54" s="155">
        <v>812</v>
      </c>
    </row>
    <row r="55" spans="1:8">
      <c r="A55" s="96">
        <v>48</v>
      </c>
      <c r="B55" s="59">
        <f t="shared" si="7"/>
        <v>13.06</v>
      </c>
      <c r="C55" s="65">
        <f t="shared" si="6"/>
        <v>38.380000000000003</v>
      </c>
      <c r="D55" s="146">
        <v>26200</v>
      </c>
      <c r="E55" s="155">
        <v>12410</v>
      </c>
      <c r="F55" s="146">
        <f t="shared" si="3"/>
        <v>38798</v>
      </c>
      <c r="G55" s="159">
        <f t="shared" si="0"/>
        <v>27954</v>
      </c>
      <c r="H55" s="155">
        <v>812</v>
      </c>
    </row>
    <row r="56" spans="1:8">
      <c r="A56" s="96">
        <v>49</v>
      </c>
      <c r="B56" s="59">
        <f t="shared" si="7"/>
        <v>13.1</v>
      </c>
      <c r="C56" s="65">
        <f t="shared" si="6"/>
        <v>38.700000000000003</v>
      </c>
      <c r="D56" s="146">
        <v>26200</v>
      </c>
      <c r="E56" s="155">
        <v>12410</v>
      </c>
      <c r="F56" s="146">
        <f t="shared" si="3"/>
        <v>38655</v>
      </c>
      <c r="G56" s="159">
        <f t="shared" si="0"/>
        <v>27848</v>
      </c>
      <c r="H56" s="155">
        <v>812</v>
      </c>
    </row>
    <row r="57" spans="1:8">
      <c r="A57" s="96">
        <v>50</v>
      </c>
      <c r="B57" s="59">
        <f t="shared" si="7"/>
        <v>13.14</v>
      </c>
      <c r="C57" s="65">
        <f t="shared" si="6"/>
        <v>39.020000000000003</v>
      </c>
      <c r="D57" s="146">
        <v>26200</v>
      </c>
      <c r="E57" s="155">
        <v>12410</v>
      </c>
      <c r="F57" s="146">
        <f t="shared" si="3"/>
        <v>38513</v>
      </c>
      <c r="G57" s="159">
        <f t="shared" si="0"/>
        <v>27743</v>
      </c>
      <c r="H57" s="155">
        <v>812</v>
      </c>
    </row>
    <row r="58" spans="1:8">
      <c r="A58" s="96">
        <v>51</v>
      </c>
      <c r="B58" s="59">
        <f t="shared" si="7"/>
        <v>13.18</v>
      </c>
      <c r="C58" s="65">
        <f t="shared" si="6"/>
        <v>39.340000000000003</v>
      </c>
      <c r="D58" s="146">
        <v>26200</v>
      </c>
      <c r="E58" s="155">
        <v>12410</v>
      </c>
      <c r="F58" s="146">
        <f t="shared" si="3"/>
        <v>38372</v>
      </c>
      <c r="G58" s="159">
        <f t="shared" si="0"/>
        <v>27640</v>
      </c>
      <c r="H58" s="155">
        <v>812</v>
      </c>
    </row>
    <row r="59" spans="1:8">
      <c r="A59" s="96">
        <v>52</v>
      </c>
      <c r="B59" s="59">
        <f t="shared" si="7"/>
        <v>13.22</v>
      </c>
      <c r="C59" s="65">
        <f t="shared" si="6"/>
        <v>39.65</v>
      </c>
      <c r="D59" s="146">
        <v>26200</v>
      </c>
      <c r="E59" s="155">
        <v>12410</v>
      </c>
      <c r="F59" s="146">
        <f t="shared" si="3"/>
        <v>38233</v>
      </c>
      <c r="G59" s="159">
        <f t="shared" si="0"/>
        <v>27538</v>
      </c>
      <c r="H59" s="155">
        <v>812</v>
      </c>
    </row>
    <row r="60" spans="1:8">
      <c r="A60" s="96">
        <v>53</v>
      </c>
      <c r="B60" s="59">
        <f t="shared" si="7"/>
        <v>13.26</v>
      </c>
      <c r="C60" s="65">
        <f t="shared" si="6"/>
        <v>39.950000000000003</v>
      </c>
      <c r="D60" s="146">
        <v>26200</v>
      </c>
      <c r="E60" s="155">
        <v>12410</v>
      </c>
      <c r="F60" s="146">
        <f t="shared" si="3"/>
        <v>38098</v>
      </c>
      <c r="G60" s="159">
        <f t="shared" si="0"/>
        <v>27438</v>
      </c>
      <c r="H60" s="155">
        <v>812</v>
      </c>
    </row>
    <row r="61" spans="1:8">
      <c r="A61" s="96">
        <v>54</v>
      </c>
      <c r="B61" s="59">
        <f t="shared" si="7"/>
        <v>13.3</v>
      </c>
      <c r="C61" s="65">
        <f t="shared" si="6"/>
        <v>40.25</v>
      </c>
      <c r="D61" s="146">
        <v>26200</v>
      </c>
      <c r="E61" s="155">
        <v>12410</v>
      </c>
      <c r="F61" s="146">
        <f t="shared" si="3"/>
        <v>37963</v>
      </c>
      <c r="G61" s="159">
        <f t="shared" si="0"/>
        <v>27339</v>
      </c>
      <c r="H61" s="155">
        <v>812</v>
      </c>
    </row>
    <row r="62" spans="1:8">
      <c r="A62" s="96">
        <v>55</v>
      </c>
      <c r="B62" s="59">
        <f t="shared" si="7"/>
        <v>13.34</v>
      </c>
      <c r="C62" s="65">
        <f t="shared" si="6"/>
        <v>40.54</v>
      </c>
      <c r="D62" s="146">
        <v>26200</v>
      </c>
      <c r="E62" s="155">
        <v>12410</v>
      </c>
      <c r="F62" s="146">
        <f t="shared" si="3"/>
        <v>37831</v>
      </c>
      <c r="G62" s="159">
        <f t="shared" si="0"/>
        <v>27242</v>
      </c>
      <c r="H62" s="155">
        <v>812</v>
      </c>
    </row>
    <row r="63" spans="1:8">
      <c r="A63" s="96">
        <v>56</v>
      </c>
      <c r="B63" s="59">
        <f t="shared" si="7"/>
        <v>13.38</v>
      </c>
      <c r="C63" s="65">
        <f t="shared" si="6"/>
        <v>40.83</v>
      </c>
      <c r="D63" s="146">
        <v>26200</v>
      </c>
      <c r="E63" s="155">
        <v>12410</v>
      </c>
      <c r="F63" s="146">
        <f t="shared" si="3"/>
        <v>37699</v>
      </c>
      <c r="G63" s="159">
        <f t="shared" si="0"/>
        <v>27145</v>
      </c>
      <c r="H63" s="155">
        <v>812</v>
      </c>
    </row>
    <row r="64" spans="1:8">
      <c r="A64" s="96">
        <v>57</v>
      </c>
      <c r="B64" s="59">
        <f t="shared" si="7"/>
        <v>13.42</v>
      </c>
      <c r="C64" s="65">
        <f t="shared" si="6"/>
        <v>41.12</v>
      </c>
      <c r="D64" s="146">
        <v>26200</v>
      </c>
      <c r="E64" s="155">
        <v>12410</v>
      </c>
      <c r="F64" s="146">
        <f t="shared" si="3"/>
        <v>37569</v>
      </c>
      <c r="G64" s="159">
        <f t="shared" si="0"/>
        <v>27049</v>
      </c>
      <c r="H64" s="155">
        <v>812</v>
      </c>
    </row>
    <row r="65" spans="1:8">
      <c r="A65" s="96">
        <v>58</v>
      </c>
      <c r="B65" s="59">
        <f t="shared" si="7"/>
        <v>13.46</v>
      </c>
      <c r="C65" s="65">
        <f t="shared" si="6"/>
        <v>41.39</v>
      </c>
      <c r="D65" s="146">
        <v>26200</v>
      </c>
      <c r="E65" s="155">
        <v>12410</v>
      </c>
      <c r="F65" s="146">
        <f t="shared" si="3"/>
        <v>37443</v>
      </c>
      <c r="G65" s="159">
        <f t="shared" si="0"/>
        <v>26956</v>
      </c>
      <c r="H65" s="155">
        <v>812</v>
      </c>
    </row>
    <row r="66" spans="1:8">
      <c r="A66" s="96">
        <v>59</v>
      </c>
      <c r="B66" s="59">
        <f t="shared" si="7"/>
        <v>13.5</v>
      </c>
      <c r="C66" s="65">
        <f t="shared" si="6"/>
        <v>41.66</v>
      </c>
      <c r="D66" s="146">
        <v>26200</v>
      </c>
      <c r="E66" s="155">
        <v>12410</v>
      </c>
      <c r="F66" s="146">
        <f t="shared" si="3"/>
        <v>37317</v>
      </c>
      <c r="G66" s="159">
        <f t="shared" si="0"/>
        <v>26864</v>
      </c>
      <c r="H66" s="155">
        <v>812</v>
      </c>
    </row>
    <row r="67" spans="1:8">
      <c r="A67" s="96">
        <v>60</v>
      </c>
      <c r="B67" s="59">
        <f t="shared" si="7"/>
        <v>13.54</v>
      </c>
      <c r="C67" s="65">
        <f t="shared" si="6"/>
        <v>41.93</v>
      </c>
      <c r="D67" s="146">
        <v>26200</v>
      </c>
      <c r="E67" s="155">
        <v>12410</v>
      </c>
      <c r="F67" s="146">
        <f t="shared" si="3"/>
        <v>37192</v>
      </c>
      <c r="G67" s="159">
        <f t="shared" si="0"/>
        <v>26772</v>
      </c>
      <c r="H67" s="155">
        <v>812</v>
      </c>
    </row>
    <row r="68" spans="1:8">
      <c r="A68" s="96">
        <v>61</v>
      </c>
      <c r="B68" s="59">
        <f t="shared" si="7"/>
        <v>13.58</v>
      </c>
      <c r="C68" s="65">
        <f t="shared" si="6"/>
        <v>42.19</v>
      </c>
      <c r="D68" s="146">
        <v>26200</v>
      </c>
      <c r="E68" s="155">
        <v>12410</v>
      </c>
      <c r="F68" s="146">
        <f t="shared" si="3"/>
        <v>37069</v>
      </c>
      <c r="G68" s="159">
        <f t="shared" si="0"/>
        <v>26681</v>
      </c>
      <c r="H68" s="155">
        <v>812</v>
      </c>
    </row>
    <row r="69" spans="1:8">
      <c r="A69" s="96">
        <v>62</v>
      </c>
      <c r="B69" s="59">
        <f t="shared" si="7"/>
        <v>13.62</v>
      </c>
      <c r="C69" s="65">
        <f t="shared" si="6"/>
        <v>42.45</v>
      </c>
      <c r="D69" s="146">
        <v>26200</v>
      </c>
      <c r="E69" s="155">
        <v>12410</v>
      </c>
      <c r="F69" s="146">
        <f t="shared" si="3"/>
        <v>36948</v>
      </c>
      <c r="G69" s="159">
        <f t="shared" si="0"/>
        <v>26592</v>
      </c>
      <c r="H69" s="155">
        <v>812</v>
      </c>
    </row>
    <row r="70" spans="1:8">
      <c r="A70" s="96">
        <v>63</v>
      </c>
      <c r="B70" s="59">
        <f t="shared" si="7"/>
        <v>13.66</v>
      </c>
      <c r="C70" s="65">
        <f t="shared" si="6"/>
        <v>42.7</v>
      </c>
      <c r="D70" s="146">
        <v>26200</v>
      </c>
      <c r="E70" s="155">
        <v>12410</v>
      </c>
      <c r="F70" s="146">
        <f t="shared" si="3"/>
        <v>36828</v>
      </c>
      <c r="G70" s="159">
        <f t="shared" si="0"/>
        <v>26504</v>
      </c>
      <c r="H70" s="155">
        <v>812</v>
      </c>
    </row>
    <row r="71" spans="1:8">
      <c r="A71" s="96">
        <v>64</v>
      </c>
      <c r="B71" s="59">
        <f t="shared" si="7"/>
        <v>13.7</v>
      </c>
      <c r="C71" s="65">
        <f t="shared" si="6"/>
        <v>42.94</v>
      </c>
      <c r="D71" s="146">
        <v>26200</v>
      </c>
      <c r="E71" s="155">
        <v>12410</v>
      </c>
      <c r="F71" s="146">
        <f t="shared" si="3"/>
        <v>36710</v>
      </c>
      <c r="G71" s="159">
        <f t="shared" si="0"/>
        <v>26417</v>
      </c>
      <c r="H71" s="155">
        <v>812</v>
      </c>
    </row>
    <row r="72" spans="1:8">
      <c r="A72" s="96">
        <v>65</v>
      </c>
      <c r="B72" s="59">
        <f t="shared" si="7"/>
        <v>13.74</v>
      </c>
      <c r="C72" s="65">
        <f t="shared" si="6"/>
        <v>43.18</v>
      </c>
      <c r="D72" s="146">
        <v>26200</v>
      </c>
      <c r="E72" s="155">
        <v>12410</v>
      </c>
      <c r="F72" s="146">
        <f t="shared" si="3"/>
        <v>36593</v>
      </c>
      <c r="G72" s="159">
        <f t="shared" si="0"/>
        <v>26331</v>
      </c>
      <c r="H72" s="155">
        <v>812</v>
      </c>
    </row>
    <row r="73" spans="1:8">
      <c r="A73" s="96">
        <v>66</v>
      </c>
      <c r="B73" s="59">
        <f t="shared" si="7"/>
        <v>13.78</v>
      </c>
      <c r="C73" s="65">
        <f t="shared" si="6"/>
        <v>43.42</v>
      </c>
      <c r="D73" s="146">
        <v>26200</v>
      </c>
      <c r="E73" s="155">
        <v>12410</v>
      </c>
      <c r="F73" s="146">
        <f t="shared" si="3"/>
        <v>36477</v>
      </c>
      <c r="G73" s="159">
        <f t="shared" si="0"/>
        <v>26245</v>
      </c>
      <c r="H73" s="155">
        <v>812</v>
      </c>
    </row>
    <row r="74" spans="1:8">
      <c r="A74" s="96">
        <v>67</v>
      </c>
      <c r="B74" s="59">
        <f t="shared" si="7"/>
        <v>13.82</v>
      </c>
      <c r="C74" s="65">
        <f t="shared" si="6"/>
        <v>43.65</v>
      </c>
      <c r="D74" s="146">
        <v>26200</v>
      </c>
      <c r="E74" s="155">
        <v>12410</v>
      </c>
      <c r="F74" s="146">
        <f t="shared" si="3"/>
        <v>36363</v>
      </c>
      <c r="G74" s="159">
        <f t="shared" si="0"/>
        <v>26161</v>
      </c>
      <c r="H74" s="155">
        <v>812</v>
      </c>
    </row>
    <row r="75" spans="1:8">
      <c r="A75" s="96">
        <v>68</v>
      </c>
      <c r="B75" s="59">
        <f t="shared" si="7"/>
        <v>13.86</v>
      </c>
      <c r="C75" s="65">
        <f t="shared" si="6"/>
        <v>43.87</v>
      </c>
      <c r="D75" s="146">
        <v>26200</v>
      </c>
      <c r="E75" s="155">
        <v>12410</v>
      </c>
      <c r="F75" s="146">
        <f t="shared" si="3"/>
        <v>36250</v>
      </c>
      <c r="G75" s="159">
        <f t="shared" si="0"/>
        <v>26079</v>
      </c>
      <c r="H75" s="155">
        <v>812</v>
      </c>
    </row>
    <row r="76" spans="1:8">
      <c r="A76" s="96">
        <v>69</v>
      </c>
      <c r="B76" s="59">
        <f t="shared" si="7"/>
        <v>13.9</v>
      </c>
      <c r="C76" s="65">
        <f t="shared" si="6"/>
        <v>44.09</v>
      </c>
      <c r="D76" s="146">
        <v>26200</v>
      </c>
      <c r="E76" s="155">
        <v>12410</v>
      </c>
      <c r="F76" s="146">
        <f t="shared" si="3"/>
        <v>36138</v>
      </c>
      <c r="G76" s="159">
        <f t="shared" si="0"/>
        <v>25996</v>
      </c>
      <c r="H76" s="155">
        <v>812</v>
      </c>
    </row>
    <row r="77" spans="1:8">
      <c r="A77" s="96">
        <v>70</v>
      </c>
      <c r="B77" s="59">
        <f t="shared" si="7"/>
        <v>13.94</v>
      </c>
      <c r="C77" s="65">
        <f t="shared" si="6"/>
        <v>44.3</v>
      </c>
      <c r="D77" s="146">
        <v>26200</v>
      </c>
      <c r="E77" s="155">
        <v>12410</v>
      </c>
      <c r="F77" s="146">
        <f t="shared" si="3"/>
        <v>36028</v>
      </c>
      <c r="G77" s="159">
        <f t="shared" si="0"/>
        <v>25915</v>
      </c>
      <c r="H77" s="155">
        <v>812</v>
      </c>
    </row>
    <row r="78" spans="1:8">
      <c r="A78" s="96">
        <v>71</v>
      </c>
      <c r="B78" s="59">
        <f t="shared" si="7"/>
        <v>13.98</v>
      </c>
      <c r="C78" s="65">
        <f t="shared" si="6"/>
        <v>44.51</v>
      </c>
      <c r="D78" s="146">
        <v>26200</v>
      </c>
      <c r="E78" s="155">
        <v>12410</v>
      </c>
      <c r="F78" s="146">
        <f t="shared" si="3"/>
        <v>35919</v>
      </c>
      <c r="G78" s="159">
        <f t="shared" si="0"/>
        <v>25835</v>
      </c>
      <c r="H78" s="155">
        <v>812</v>
      </c>
    </row>
    <row r="79" spans="1:8">
      <c r="A79" s="96">
        <v>72</v>
      </c>
      <c r="B79" s="59">
        <f t="shared" si="7"/>
        <v>14.02</v>
      </c>
      <c r="C79" s="65">
        <f t="shared" si="6"/>
        <v>44.71</v>
      </c>
      <c r="D79" s="146">
        <v>26200</v>
      </c>
      <c r="E79" s="155">
        <v>12410</v>
      </c>
      <c r="F79" s="146">
        <f t="shared" si="3"/>
        <v>35812</v>
      </c>
      <c r="G79" s="159">
        <f t="shared" si="0"/>
        <v>25756</v>
      </c>
      <c r="H79" s="155">
        <v>812</v>
      </c>
    </row>
    <row r="80" spans="1:8">
      <c r="A80" s="96">
        <v>73</v>
      </c>
      <c r="B80" s="59">
        <f t="shared" si="7"/>
        <v>14.06</v>
      </c>
      <c r="C80" s="65">
        <f t="shared" si="6"/>
        <v>44.91</v>
      </c>
      <c r="D80" s="146">
        <v>26200</v>
      </c>
      <c r="E80" s="155">
        <v>12410</v>
      </c>
      <c r="F80" s="146">
        <f t="shared" si="3"/>
        <v>35705</v>
      </c>
      <c r="G80" s="159">
        <f t="shared" ref="G80:G140" si="8">ROUND(12*(1/B80*D80+1/C80*E80),0)</f>
        <v>25677</v>
      </c>
      <c r="H80" s="155">
        <v>812</v>
      </c>
    </row>
    <row r="81" spans="1:8">
      <c r="A81" s="96">
        <v>74</v>
      </c>
      <c r="B81" s="59">
        <f t="shared" si="7"/>
        <v>14.1</v>
      </c>
      <c r="C81" s="65">
        <f t="shared" ref="C81:C106" si="9">ROUND((-0.00285*POWER(A81,2)+0.62285*A81+17.497)*0.94,2)</f>
        <v>45.1</v>
      </c>
      <c r="D81" s="146">
        <v>26200</v>
      </c>
      <c r="E81" s="155">
        <v>12410</v>
      </c>
      <c r="F81" s="146">
        <f t="shared" ref="F81:F140" si="10">ROUND(12*1.3589*(1/B81*D81+1/C81*E81)+H81,0)</f>
        <v>35600</v>
      </c>
      <c r="G81" s="159">
        <f t="shared" si="8"/>
        <v>25600</v>
      </c>
      <c r="H81" s="155">
        <v>812</v>
      </c>
    </row>
    <row r="82" spans="1:8">
      <c r="A82" s="96">
        <v>75</v>
      </c>
      <c r="B82" s="59">
        <f t="shared" si="7"/>
        <v>14.14</v>
      </c>
      <c r="C82" s="65">
        <f t="shared" si="9"/>
        <v>45.29</v>
      </c>
      <c r="D82" s="146">
        <v>26200</v>
      </c>
      <c r="E82" s="155">
        <v>12410</v>
      </c>
      <c r="F82" s="146">
        <f t="shared" si="10"/>
        <v>35495</v>
      </c>
      <c r="G82" s="159">
        <f t="shared" si="8"/>
        <v>25523</v>
      </c>
      <c r="H82" s="155">
        <v>812</v>
      </c>
    </row>
    <row r="83" spans="1:8">
      <c r="A83" s="96">
        <v>76</v>
      </c>
      <c r="B83" s="59">
        <f t="shared" si="7"/>
        <v>14.18</v>
      </c>
      <c r="C83" s="65">
        <f t="shared" si="9"/>
        <v>45.47</v>
      </c>
      <c r="D83" s="146">
        <v>26200</v>
      </c>
      <c r="E83" s="155">
        <v>12410</v>
      </c>
      <c r="F83" s="146">
        <f t="shared" si="10"/>
        <v>35392</v>
      </c>
      <c r="G83" s="159">
        <f t="shared" si="8"/>
        <v>25447</v>
      </c>
      <c r="H83" s="155">
        <v>812</v>
      </c>
    </row>
    <row r="84" spans="1:8">
      <c r="A84" s="96">
        <v>77</v>
      </c>
      <c r="B84" s="59">
        <f t="shared" si="7"/>
        <v>14.22</v>
      </c>
      <c r="C84" s="65">
        <f t="shared" si="9"/>
        <v>45.65</v>
      </c>
      <c r="D84" s="146">
        <v>26200</v>
      </c>
      <c r="E84" s="155">
        <v>12410</v>
      </c>
      <c r="F84" s="146">
        <f t="shared" si="10"/>
        <v>35290</v>
      </c>
      <c r="G84" s="159">
        <f t="shared" si="8"/>
        <v>25372</v>
      </c>
      <c r="H84" s="155">
        <v>812</v>
      </c>
    </row>
    <row r="85" spans="1:8">
      <c r="A85" s="96">
        <v>78</v>
      </c>
      <c r="B85" s="59">
        <f t="shared" si="7"/>
        <v>14.26</v>
      </c>
      <c r="C85" s="65">
        <f t="shared" si="9"/>
        <v>45.82</v>
      </c>
      <c r="D85" s="146">
        <v>26200</v>
      </c>
      <c r="E85" s="155">
        <v>12410</v>
      </c>
      <c r="F85" s="146">
        <f t="shared" si="10"/>
        <v>35189</v>
      </c>
      <c r="G85" s="159">
        <f t="shared" si="8"/>
        <v>25298</v>
      </c>
      <c r="H85" s="155">
        <v>812</v>
      </c>
    </row>
    <row r="86" spans="1:8">
      <c r="A86" s="96">
        <v>79</v>
      </c>
      <c r="B86" s="59">
        <f t="shared" si="7"/>
        <v>14.3</v>
      </c>
      <c r="C86" s="65">
        <f t="shared" si="9"/>
        <v>45.98</v>
      </c>
      <c r="D86" s="146">
        <v>26200</v>
      </c>
      <c r="E86" s="155">
        <v>12410</v>
      </c>
      <c r="F86" s="146">
        <f t="shared" si="10"/>
        <v>35090</v>
      </c>
      <c r="G86" s="159">
        <f t="shared" si="8"/>
        <v>25225</v>
      </c>
      <c r="H86" s="155">
        <v>812</v>
      </c>
    </row>
    <row r="87" spans="1:8">
      <c r="A87" s="96">
        <v>80</v>
      </c>
      <c r="B87" s="59">
        <f t="shared" si="7"/>
        <v>14.34</v>
      </c>
      <c r="C87" s="65">
        <f t="shared" si="9"/>
        <v>46.14</v>
      </c>
      <c r="D87" s="146">
        <v>26200</v>
      </c>
      <c r="E87" s="155">
        <v>12410</v>
      </c>
      <c r="F87" s="146">
        <f t="shared" si="10"/>
        <v>34991</v>
      </c>
      <c r="G87" s="159">
        <f t="shared" si="8"/>
        <v>25152</v>
      </c>
      <c r="H87" s="155">
        <v>812</v>
      </c>
    </row>
    <row r="88" spans="1:8">
      <c r="A88" s="96">
        <v>81</v>
      </c>
      <c r="B88" s="59">
        <f t="shared" si="7"/>
        <v>14.38</v>
      </c>
      <c r="C88" s="65">
        <f t="shared" si="9"/>
        <v>46.29</v>
      </c>
      <c r="D88" s="146">
        <v>26200</v>
      </c>
      <c r="E88" s="155">
        <v>12410</v>
      </c>
      <c r="F88" s="146">
        <f t="shared" si="10"/>
        <v>34894</v>
      </c>
      <c r="G88" s="159">
        <f t="shared" si="8"/>
        <v>25081</v>
      </c>
      <c r="H88" s="155">
        <v>812</v>
      </c>
    </row>
    <row r="89" spans="1:8">
      <c r="A89" s="96">
        <v>82</v>
      </c>
      <c r="B89" s="59">
        <f t="shared" si="7"/>
        <v>14.42</v>
      </c>
      <c r="C89" s="65">
        <f t="shared" si="9"/>
        <v>46.44</v>
      </c>
      <c r="D89" s="146">
        <v>26200</v>
      </c>
      <c r="E89" s="155">
        <v>12410</v>
      </c>
      <c r="F89" s="146">
        <f t="shared" si="10"/>
        <v>34798</v>
      </c>
      <c r="G89" s="159">
        <f t="shared" si="8"/>
        <v>25010</v>
      </c>
      <c r="H89" s="155">
        <v>812</v>
      </c>
    </row>
    <row r="90" spans="1:8">
      <c r="A90" s="96">
        <v>83</v>
      </c>
      <c r="B90" s="59">
        <f t="shared" si="7"/>
        <v>14.46</v>
      </c>
      <c r="C90" s="65">
        <f t="shared" si="9"/>
        <v>46.59</v>
      </c>
      <c r="D90" s="146">
        <v>26200</v>
      </c>
      <c r="E90" s="155">
        <v>12410</v>
      </c>
      <c r="F90" s="146">
        <f t="shared" si="10"/>
        <v>34702</v>
      </c>
      <c r="G90" s="159">
        <f t="shared" si="8"/>
        <v>24939</v>
      </c>
      <c r="H90" s="155">
        <v>812</v>
      </c>
    </row>
    <row r="91" spans="1:8">
      <c r="A91" s="96">
        <v>84</v>
      </c>
      <c r="B91" s="59">
        <f t="shared" si="7"/>
        <v>14.5</v>
      </c>
      <c r="C91" s="65">
        <f t="shared" si="9"/>
        <v>46.72</v>
      </c>
      <c r="D91" s="146">
        <v>26200</v>
      </c>
      <c r="E91" s="155">
        <v>12410</v>
      </c>
      <c r="F91" s="146">
        <f t="shared" si="10"/>
        <v>34608</v>
      </c>
      <c r="G91" s="159">
        <f t="shared" si="8"/>
        <v>24870</v>
      </c>
      <c r="H91" s="155">
        <v>812</v>
      </c>
    </row>
    <row r="92" spans="1:8">
      <c r="A92" s="96">
        <v>85</v>
      </c>
      <c r="B92" s="59">
        <f t="shared" si="7"/>
        <v>14.54</v>
      </c>
      <c r="C92" s="65">
        <f t="shared" si="9"/>
        <v>46.86</v>
      </c>
      <c r="D92" s="146">
        <v>26200</v>
      </c>
      <c r="E92" s="155">
        <v>12410</v>
      </c>
      <c r="F92" s="146">
        <f t="shared" si="10"/>
        <v>34514</v>
      </c>
      <c r="G92" s="159">
        <f t="shared" si="8"/>
        <v>24801</v>
      </c>
      <c r="H92" s="155">
        <v>812</v>
      </c>
    </row>
    <row r="93" spans="1:8">
      <c r="A93" s="96">
        <v>86</v>
      </c>
      <c r="B93" s="59">
        <f t="shared" si="7"/>
        <v>14.58</v>
      </c>
      <c r="C93" s="65">
        <f t="shared" si="9"/>
        <v>46.98</v>
      </c>
      <c r="D93" s="146">
        <v>26200</v>
      </c>
      <c r="E93" s="155">
        <v>12410</v>
      </c>
      <c r="F93" s="146">
        <f t="shared" si="10"/>
        <v>34423</v>
      </c>
      <c r="G93" s="159">
        <f t="shared" si="8"/>
        <v>24734</v>
      </c>
      <c r="H93" s="155">
        <v>812</v>
      </c>
    </row>
    <row r="94" spans="1:8">
      <c r="A94" s="96">
        <v>87</v>
      </c>
      <c r="B94" s="59">
        <f t="shared" si="7"/>
        <v>14.62</v>
      </c>
      <c r="C94" s="65">
        <f t="shared" si="9"/>
        <v>47.11</v>
      </c>
      <c r="D94" s="146">
        <v>26200</v>
      </c>
      <c r="E94" s="155">
        <v>12410</v>
      </c>
      <c r="F94" s="146">
        <f t="shared" si="10"/>
        <v>34330</v>
      </c>
      <c r="G94" s="159">
        <f t="shared" si="8"/>
        <v>24666</v>
      </c>
      <c r="H94" s="155">
        <v>812</v>
      </c>
    </row>
    <row r="95" spans="1:8">
      <c r="A95" s="96">
        <v>88</v>
      </c>
      <c r="B95" s="59">
        <f t="shared" si="7"/>
        <v>14.66</v>
      </c>
      <c r="C95" s="65">
        <f t="shared" si="9"/>
        <v>47.22</v>
      </c>
      <c r="D95" s="146">
        <v>26200</v>
      </c>
      <c r="E95" s="155">
        <v>12410</v>
      </c>
      <c r="F95" s="146">
        <f t="shared" si="10"/>
        <v>34241</v>
      </c>
      <c r="G95" s="159">
        <f t="shared" si="8"/>
        <v>24600</v>
      </c>
      <c r="H95" s="155">
        <v>812</v>
      </c>
    </row>
    <row r="96" spans="1:8">
      <c r="A96" s="96">
        <v>89</v>
      </c>
      <c r="B96" s="59">
        <f t="shared" si="7"/>
        <v>14.7</v>
      </c>
      <c r="C96" s="65">
        <f t="shared" si="9"/>
        <v>47.33</v>
      </c>
      <c r="D96" s="146">
        <v>26200</v>
      </c>
      <c r="E96" s="155">
        <v>12410</v>
      </c>
      <c r="F96" s="146">
        <f t="shared" si="10"/>
        <v>34151</v>
      </c>
      <c r="G96" s="159">
        <f t="shared" si="8"/>
        <v>24534</v>
      </c>
      <c r="H96" s="155">
        <v>812</v>
      </c>
    </row>
    <row r="97" spans="1:8">
      <c r="A97" s="96">
        <v>90</v>
      </c>
      <c r="B97" s="59">
        <f t="shared" si="7"/>
        <v>14.74</v>
      </c>
      <c r="C97" s="65">
        <f t="shared" si="9"/>
        <v>47.44</v>
      </c>
      <c r="D97" s="146">
        <v>26200</v>
      </c>
      <c r="E97" s="155">
        <v>12410</v>
      </c>
      <c r="F97" s="146">
        <f t="shared" si="10"/>
        <v>34063</v>
      </c>
      <c r="G97" s="159">
        <f t="shared" si="8"/>
        <v>24469</v>
      </c>
      <c r="H97" s="155">
        <v>812</v>
      </c>
    </row>
    <row r="98" spans="1:8">
      <c r="A98" s="96">
        <v>91</v>
      </c>
      <c r="B98" s="59">
        <f t="shared" si="7"/>
        <v>14.78</v>
      </c>
      <c r="C98" s="65">
        <f t="shared" si="9"/>
        <v>47.54</v>
      </c>
      <c r="D98" s="146">
        <v>26200</v>
      </c>
      <c r="E98" s="155">
        <v>12410</v>
      </c>
      <c r="F98" s="146">
        <f t="shared" si="10"/>
        <v>33975</v>
      </c>
      <c r="G98" s="159">
        <f t="shared" si="8"/>
        <v>24405</v>
      </c>
      <c r="H98" s="155">
        <v>812</v>
      </c>
    </row>
    <row r="99" spans="1:8">
      <c r="A99" s="96">
        <v>92</v>
      </c>
      <c r="B99" s="59">
        <f t="shared" si="7"/>
        <v>14.82</v>
      </c>
      <c r="C99" s="65">
        <f t="shared" si="9"/>
        <v>47.64</v>
      </c>
      <c r="D99" s="146">
        <v>26200</v>
      </c>
      <c r="E99" s="155">
        <v>12410</v>
      </c>
      <c r="F99" s="146">
        <f t="shared" si="10"/>
        <v>33888</v>
      </c>
      <c r="G99" s="159">
        <f t="shared" si="8"/>
        <v>24341</v>
      </c>
      <c r="H99" s="155">
        <v>812</v>
      </c>
    </row>
    <row r="100" spans="1:8">
      <c r="A100" s="96">
        <v>93</v>
      </c>
      <c r="B100" s="59">
        <f t="shared" si="7"/>
        <v>14.86</v>
      </c>
      <c r="C100" s="65">
        <f t="shared" si="9"/>
        <v>47.73</v>
      </c>
      <c r="D100" s="146">
        <v>26200</v>
      </c>
      <c r="E100" s="155">
        <v>12410</v>
      </c>
      <c r="F100" s="146">
        <f t="shared" si="10"/>
        <v>33803</v>
      </c>
      <c r="G100" s="159">
        <f t="shared" si="8"/>
        <v>24278</v>
      </c>
      <c r="H100" s="155">
        <v>812</v>
      </c>
    </row>
    <row r="101" spans="1:8">
      <c r="A101" s="96">
        <v>94</v>
      </c>
      <c r="B101" s="59">
        <f t="shared" si="7"/>
        <v>14.9</v>
      </c>
      <c r="C101" s="65">
        <f t="shared" si="9"/>
        <v>47.81</v>
      </c>
      <c r="D101" s="146">
        <v>26200</v>
      </c>
      <c r="E101" s="155">
        <v>12410</v>
      </c>
      <c r="F101" s="146">
        <f t="shared" si="10"/>
        <v>33718</v>
      </c>
      <c r="G101" s="159">
        <f t="shared" si="8"/>
        <v>24216</v>
      </c>
      <c r="H101" s="155">
        <v>812</v>
      </c>
    </row>
    <row r="102" spans="1:8">
      <c r="A102" s="96">
        <v>95</v>
      </c>
      <c r="B102" s="59">
        <f t="shared" si="7"/>
        <v>14.94</v>
      </c>
      <c r="C102" s="65">
        <f t="shared" si="9"/>
        <v>47.89</v>
      </c>
      <c r="D102" s="146">
        <v>26200</v>
      </c>
      <c r="E102" s="155">
        <v>12410</v>
      </c>
      <c r="F102" s="146">
        <f t="shared" si="10"/>
        <v>33635</v>
      </c>
      <c r="G102" s="159">
        <f t="shared" si="8"/>
        <v>24154</v>
      </c>
      <c r="H102" s="155">
        <v>812</v>
      </c>
    </row>
    <row r="103" spans="1:8">
      <c r="A103" s="96">
        <v>96</v>
      </c>
      <c r="B103" s="59">
        <f t="shared" si="7"/>
        <v>14.98</v>
      </c>
      <c r="C103" s="65">
        <f t="shared" si="9"/>
        <v>47.96</v>
      </c>
      <c r="D103" s="146">
        <v>26200</v>
      </c>
      <c r="E103" s="155">
        <v>12410</v>
      </c>
      <c r="F103" s="146">
        <f t="shared" si="10"/>
        <v>33552</v>
      </c>
      <c r="G103" s="159">
        <f t="shared" si="8"/>
        <v>24093</v>
      </c>
      <c r="H103" s="155">
        <v>812</v>
      </c>
    </row>
    <row r="104" spans="1:8">
      <c r="A104" s="96">
        <v>97</v>
      </c>
      <c r="B104" s="59">
        <f t="shared" si="7"/>
        <v>15.02</v>
      </c>
      <c r="C104" s="65">
        <f t="shared" si="9"/>
        <v>48.03</v>
      </c>
      <c r="D104" s="146">
        <v>26200</v>
      </c>
      <c r="E104" s="155">
        <v>12410</v>
      </c>
      <c r="F104" s="146">
        <f t="shared" si="10"/>
        <v>33470</v>
      </c>
      <c r="G104" s="159">
        <f t="shared" si="8"/>
        <v>24033</v>
      </c>
      <c r="H104" s="155">
        <v>812</v>
      </c>
    </row>
    <row r="105" spans="1:8">
      <c r="A105" s="96">
        <v>98</v>
      </c>
      <c r="B105" s="59">
        <f t="shared" si="7"/>
        <v>15.06</v>
      </c>
      <c r="C105" s="65">
        <f t="shared" si="9"/>
        <v>48.1</v>
      </c>
      <c r="D105" s="146">
        <v>26200</v>
      </c>
      <c r="E105" s="155">
        <v>12410</v>
      </c>
      <c r="F105" s="146">
        <f t="shared" si="10"/>
        <v>33388</v>
      </c>
      <c r="G105" s="159">
        <f t="shared" si="8"/>
        <v>23973</v>
      </c>
      <c r="H105" s="155">
        <v>812</v>
      </c>
    </row>
    <row r="106" spans="1:8">
      <c r="A106" s="96">
        <v>99</v>
      </c>
      <c r="B106" s="59">
        <f t="shared" si="7"/>
        <v>15.1</v>
      </c>
      <c r="C106" s="65">
        <f t="shared" si="9"/>
        <v>48.15</v>
      </c>
      <c r="D106" s="146">
        <v>26200</v>
      </c>
      <c r="E106" s="155">
        <v>12410</v>
      </c>
      <c r="F106" s="146">
        <f t="shared" si="10"/>
        <v>33309</v>
      </c>
      <c r="G106" s="159">
        <f t="shared" si="8"/>
        <v>23914</v>
      </c>
      <c r="H106" s="155">
        <v>812</v>
      </c>
    </row>
    <row r="107" spans="1:8">
      <c r="A107" s="96">
        <v>100</v>
      </c>
      <c r="B107" s="59">
        <v>15.2</v>
      </c>
      <c r="C107" s="58">
        <v>48.2</v>
      </c>
      <c r="D107" s="146">
        <v>26200</v>
      </c>
      <c r="E107" s="155">
        <v>12410</v>
      </c>
      <c r="F107" s="146">
        <f t="shared" si="10"/>
        <v>33118</v>
      </c>
      <c r="G107" s="159">
        <f t="shared" si="8"/>
        <v>23774</v>
      </c>
      <c r="H107" s="155">
        <v>812</v>
      </c>
    </row>
    <row r="108" spans="1:8">
      <c r="A108" s="96">
        <v>101</v>
      </c>
      <c r="B108" s="59">
        <v>15.2</v>
      </c>
      <c r="C108" s="58">
        <v>48.2</v>
      </c>
      <c r="D108" s="146">
        <v>26200</v>
      </c>
      <c r="E108" s="155">
        <v>12410</v>
      </c>
      <c r="F108" s="146">
        <f t="shared" si="10"/>
        <v>33118</v>
      </c>
      <c r="G108" s="159">
        <f t="shared" si="8"/>
        <v>23774</v>
      </c>
      <c r="H108" s="155">
        <v>812</v>
      </c>
    </row>
    <row r="109" spans="1:8">
      <c r="A109" s="96">
        <v>102</v>
      </c>
      <c r="B109" s="59">
        <v>15.2</v>
      </c>
      <c r="C109" s="58">
        <v>48.2</v>
      </c>
      <c r="D109" s="146">
        <v>26200</v>
      </c>
      <c r="E109" s="155">
        <v>12410</v>
      </c>
      <c r="F109" s="146">
        <f t="shared" si="10"/>
        <v>33118</v>
      </c>
      <c r="G109" s="159">
        <f t="shared" si="8"/>
        <v>23774</v>
      </c>
      <c r="H109" s="155">
        <v>812</v>
      </c>
    </row>
    <row r="110" spans="1:8">
      <c r="A110" s="96">
        <v>103</v>
      </c>
      <c r="B110" s="59">
        <v>15.2</v>
      </c>
      <c r="C110" s="58">
        <v>48.2</v>
      </c>
      <c r="D110" s="146">
        <v>26200</v>
      </c>
      <c r="E110" s="155">
        <v>12410</v>
      </c>
      <c r="F110" s="146">
        <f t="shared" si="10"/>
        <v>33118</v>
      </c>
      <c r="G110" s="159">
        <f t="shared" si="8"/>
        <v>23774</v>
      </c>
      <c r="H110" s="155">
        <v>812</v>
      </c>
    </row>
    <row r="111" spans="1:8">
      <c r="A111" s="96">
        <v>104</v>
      </c>
      <c r="B111" s="59">
        <v>15.2</v>
      </c>
      <c r="C111" s="58">
        <v>48.2</v>
      </c>
      <c r="D111" s="146">
        <v>26200</v>
      </c>
      <c r="E111" s="155">
        <v>12410</v>
      </c>
      <c r="F111" s="146">
        <f t="shared" si="10"/>
        <v>33118</v>
      </c>
      <c r="G111" s="159">
        <f t="shared" si="8"/>
        <v>23774</v>
      </c>
      <c r="H111" s="155">
        <v>812</v>
      </c>
    </row>
    <row r="112" spans="1:8">
      <c r="A112" s="96">
        <v>105</v>
      </c>
      <c r="B112" s="59">
        <v>15.2</v>
      </c>
      <c r="C112" s="58">
        <v>48.2</v>
      </c>
      <c r="D112" s="146">
        <v>26200</v>
      </c>
      <c r="E112" s="155">
        <v>12410</v>
      </c>
      <c r="F112" s="146">
        <f t="shared" si="10"/>
        <v>33118</v>
      </c>
      <c r="G112" s="159">
        <f t="shared" si="8"/>
        <v>23774</v>
      </c>
      <c r="H112" s="155">
        <v>812</v>
      </c>
    </row>
    <row r="113" spans="1:8">
      <c r="A113" s="96">
        <v>106</v>
      </c>
      <c r="B113" s="59">
        <v>15.2</v>
      </c>
      <c r="C113" s="58">
        <v>48.2</v>
      </c>
      <c r="D113" s="146">
        <v>26200</v>
      </c>
      <c r="E113" s="155">
        <v>12410</v>
      </c>
      <c r="F113" s="146">
        <f t="shared" si="10"/>
        <v>33118</v>
      </c>
      <c r="G113" s="159">
        <f t="shared" si="8"/>
        <v>23774</v>
      </c>
      <c r="H113" s="155">
        <v>812</v>
      </c>
    </row>
    <row r="114" spans="1:8">
      <c r="A114" s="96">
        <v>107</v>
      </c>
      <c r="B114" s="59">
        <v>15.2</v>
      </c>
      <c r="C114" s="58">
        <v>48.2</v>
      </c>
      <c r="D114" s="146">
        <v>26200</v>
      </c>
      <c r="E114" s="155">
        <v>12410</v>
      </c>
      <c r="F114" s="146">
        <f t="shared" si="10"/>
        <v>33118</v>
      </c>
      <c r="G114" s="159">
        <f t="shared" si="8"/>
        <v>23774</v>
      </c>
      <c r="H114" s="155">
        <v>812</v>
      </c>
    </row>
    <row r="115" spans="1:8">
      <c r="A115" s="96">
        <v>108</v>
      </c>
      <c r="B115" s="59">
        <v>15.2</v>
      </c>
      <c r="C115" s="58">
        <v>48.2</v>
      </c>
      <c r="D115" s="146">
        <v>26200</v>
      </c>
      <c r="E115" s="155">
        <v>12410</v>
      </c>
      <c r="F115" s="146">
        <f t="shared" si="10"/>
        <v>33118</v>
      </c>
      <c r="G115" s="159">
        <f t="shared" si="8"/>
        <v>23774</v>
      </c>
      <c r="H115" s="155">
        <v>812</v>
      </c>
    </row>
    <row r="116" spans="1:8">
      <c r="A116" s="96">
        <v>109</v>
      </c>
      <c r="B116" s="59">
        <v>15.2</v>
      </c>
      <c r="C116" s="58">
        <v>48.2</v>
      </c>
      <c r="D116" s="146">
        <v>26200</v>
      </c>
      <c r="E116" s="155">
        <v>12410</v>
      </c>
      <c r="F116" s="146">
        <f t="shared" si="10"/>
        <v>33118</v>
      </c>
      <c r="G116" s="159">
        <f t="shared" si="8"/>
        <v>23774</v>
      </c>
      <c r="H116" s="155">
        <v>812</v>
      </c>
    </row>
    <row r="117" spans="1:8">
      <c r="A117" s="96">
        <v>110</v>
      </c>
      <c r="B117" s="59">
        <v>15.2</v>
      </c>
      <c r="C117" s="58">
        <v>48.2</v>
      </c>
      <c r="D117" s="146">
        <v>26200</v>
      </c>
      <c r="E117" s="155">
        <v>12410</v>
      </c>
      <c r="F117" s="146">
        <f t="shared" si="10"/>
        <v>33118</v>
      </c>
      <c r="G117" s="159">
        <f t="shared" si="8"/>
        <v>23774</v>
      </c>
      <c r="H117" s="155">
        <v>812</v>
      </c>
    </row>
    <row r="118" spans="1:8">
      <c r="A118" s="96">
        <v>111</v>
      </c>
      <c r="B118" s="59">
        <v>15.2</v>
      </c>
      <c r="C118" s="58">
        <v>48.2</v>
      </c>
      <c r="D118" s="146">
        <v>26200</v>
      </c>
      <c r="E118" s="155">
        <v>12410</v>
      </c>
      <c r="F118" s="146">
        <f t="shared" si="10"/>
        <v>33118</v>
      </c>
      <c r="G118" s="159">
        <f t="shared" si="8"/>
        <v>23774</v>
      </c>
      <c r="H118" s="155">
        <v>812</v>
      </c>
    </row>
    <row r="119" spans="1:8">
      <c r="A119" s="96">
        <v>112</v>
      </c>
      <c r="B119" s="59">
        <v>15.2</v>
      </c>
      <c r="C119" s="58">
        <v>48.2</v>
      </c>
      <c r="D119" s="146">
        <v>26200</v>
      </c>
      <c r="E119" s="155">
        <v>12410</v>
      </c>
      <c r="F119" s="146">
        <f t="shared" si="10"/>
        <v>33118</v>
      </c>
      <c r="G119" s="159">
        <f t="shared" si="8"/>
        <v>23774</v>
      </c>
      <c r="H119" s="155">
        <v>812</v>
      </c>
    </row>
    <row r="120" spans="1:8">
      <c r="A120" s="96">
        <v>113</v>
      </c>
      <c r="B120" s="59">
        <v>15.2</v>
      </c>
      <c r="C120" s="58">
        <v>48.2</v>
      </c>
      <c r="D120" s="146">
        <v>26200</v>
      </c>
      <c r="E120" s="155">
        <v>12410</v>
      </c>
      <c r="F120" s="146">
        <f t="shared" si="10"/>
        <v>33118</v>
      </c>
      <c r="G120" s="159">
        <f t="shared" si="8"/>
        <v>23774</v>
      </c>
      <c r="H120" s="155">
        <v>812</v>
      </c>
    </row>
    <row r="121" spans="1:8">
      <c r="A121" s="96">
        <v>114</v>
      </c>
      <c r="B121" s="59">
        <v>15.2</v>
      </c>
      <c r="C121" s="58">
        <v>48.2</v>
      </c>
      <c r="D121" s="146">
        <v>26200</v>
      </c>
      <c r="E121" s="155">
        <v>12410</v>
      </c>
      <c r="F121" s="146">
        <f t="shared" si="10"/>
        <v>33118</v>
      </c>
      <c r="G121" s="159">
        <f t="shared" si="8"/>
        <v>23774</v>
      </c>
      <c r="H121" s="155">
        <v>812</v>
      </c>
    </row>
    <row r="122" spans="1:8">
      <c r="A122" s="96">
        <v>115</v>
      </c>
      <c r="B122" s="59">
        <v>15.2</v>
      </c>
      <c r="C122" s="58">
        <v>48.2</v>
      </c>
      <c r="D122" s="146">
        <v>26200</v>
      </c>
      <c r="E122" s="155">
        <v>12410</v>
      </c>
      <c r="F122" s="146">
        <f t="shared" si="10"/>
        <v>33118</v>
      </c>
      <c r="G122" s="159">
        <f t="shared" si="8"/>
        <v>23774</v>
      </c>
      <c r="H122" s="155">
        <v>812</v>
      </c>
    </row>
    <row r="123" spans="1:8">
      <c r="A123" s="96">
        <v>116</v>
      </c>
      <c r="B123" s="59">
        <v>15.2</v>
      </c>
      <c r="C123" s="58">
        <v>48.2</v>
      </c>
      <c r="D123" s="146">
        <v>26200</v>
      </c>
      <c r="E123" s="155">
        <v>12410</v>
      </c>
      <c r="F123" s="146">
        <f t="shared" si="10"/>
        <v>33118</v>
      </c>
      <c r="G123" s="159">
        <f t="shared" si="8"/>
        <v>23774</v>
      </c>
      <c r="H123" s="155">
        <v>812</v>
      </c>
    </row>
    <row r="124" spans="1:8">
      <c r="A124" s="96">
        <v>117</v>
      </c>
      <c r="B124" s="59">
        <v>15.2</v>
      </c>
      <c r="C124" s="58">
        <v>48.2</v>
      </c>
      <c r="D124" s="146">
        <v>26200</v>
      </c>
      <c r="E124" s="155">
        <v>12410</v>
      </c>
      <c r="F124" s="146">
        <f t="shared" si="10"/>
        <v>33118</v>
      </c>
      <c r="G124" s="159">
        <f t="shared" si="8"/>
        <v>23774</v>
      </c>
      <c r="H124" s="155">
        <v>812</v>
      </c>
    </row>
    <row r="125" spans="1:8">
      <c r="A125" s="96">
        <v>118</v>
      </c>
      <c r="B125" s="59">
        <v>15.2</v>
      </c>
      <c r="C125" s="58">
        <v>48.2</v>
      </c>
      <c r="D125" s="146">
        <v>26200</v>
      </c>
      <c r="E125" s="155">
        <v>12410</v>
      </c>
      <c r="F125" s="146">
        <f t="shared" si="10"/>
        <v>33118</v>
      </c>
      <c r="G125" s="159">
        <f t="shared" si="8"/>
        <v>23774</v>
      </c>
      <c r="H125" s="155">
        <v>812</v>
      </c>
    </row>
    <row r="126" spans="1:8">
      <c r="A126" s="96">
        <v>119</v>
      </c>
      <c r="B126" s="59">
        <v>15.2</v>
      </c>
      <c r="C126" s="58">
        <v>48.2</v>
      </c>
      <c r="D126" s="146">
        <v>26200</v>
      </c>
      <c r="E126" s="155">
        <v>12410</v>
      </c>
      <c r="F126" s="146">
        <f t="shared" si="10"/>
        <v>33118</v>
      </c>
      <c r="G126" s="159">
        <f t="shared" si="8"/>
        <v>23774</v>
      </c>
      <c r="H126" s="155">
        <v>812</v>
      </c>
    </row>
    <row r="127" spans="1:8">
      <c r="A127" s="96">
        <v>120</v>
      </c>
      <c r="B127" s="59">
        <v>15.2</v>
      </c>
      <c r="C127" s="58">
        <v>48.2</v>
      </c>
      <c r="D127" s="146">
        <v>26200</v>
      </c>
      <c r="E127" s="155">
        <v>12410</v>
      </c>
      <c r="F127" s="146">
        <f t="shared" si="10"/>
        <v>33118</v>
      </c>
      <c r="G127" s="159">
        <f t="shared" si="8"/>
        <v>23774</v>
      </c>
      <c r="H127" s="155">
        <v>812</v>
      </c>
    </row>
    <row r="128" spans="1:8">
      <c r="A128" s="96">
        <v>121</v>
      </c>
      <c r="B128" s="59">
        <v>15.2</v>
      </c>
      <c r="C128" s="58">
        <v>48.2</v>
      </c>
      <c r="D128" s="146">
        <v>26200</v>
      </c>
      <c r="E128" s="155">
        <v>12410</v>
      </c>
      <c r="F128" s="146">
        <f t="shared" si="10"/>
        <v>33118</v>
      </c>
      <c r="G128" s="159">
        <f t="shared" si="8"/>
        <v>23774</v>
      </c>
      <c r="H128" s="155">
        <v>812</v>
      </c>
    </row>
    <row r="129" spans="1:8">
      <c r="A129" s="96">
        <v>122</v>
      </c>
      <c r="B129" s="59">
        <v>15.2</v>
      </c>
      <c r="C129" s="58">
        <v>48.2</v>
      </c>
      <c r="D129" s="146">
        <v>26200</v>
      </c>
      <c r="E129" s="155">
        <v>12410</v>
      </c>
      <c r="F129" s="146">
        <f t="shared" si="10"/>
        <v>33118</v>
      </c>
      <c r="G129" s="159">
        <f t="shared" si="8"/>
        <v>23774</v>
      </c>
      <c r="H129" s="155">
        <v>812</v>
      </c>
    </row>
    <row r="130" spans="1:8">
      <c r="A130" s="96">
        <v>123</v>
      </c>
      <c r="B130" s="59">
        <v>15.2</v>
      </c>
      <c r="C130" s="58">
        <v>48.2</v>
      </c>
      <c r="D130" s="146">
        <v>26200</v>
      </c>
      <c r="E130" s="155">
        <v>12410</v>
      </c>
      <c r="F130" s="146">
        <f t="shared" si="10"/>
        <v>33118</v>
      </c>
      <c r="G130" s="159">
        <f t="shared" si="8"/>
        <v>23774</v>
      </c>
      <c r="H130" s="155">
        <v>812</v>
      </c>
    </row>
    <row r="131" spans="1:8">
      <c r="A131" s="96">
        <v>124</v>
      </c>
      <c r="B131" s="59">
        <v>15.2</v>
      </c>
      <c r="C131" s="58">
        <v>48.2</v>
      </c>
      <c r="D131" s="146">
        <v>26200</v>
      </c>
      <c r="E131" s="155">
        <v>12410</v>
      </c>
      <c r="F131" s="146">
        <f t="shared" si="10"/>
        <v>33118</v>
      </c>
      <c r="G131" s="159">
        <f t="shared" si="8"/>
        <v>23774</v>
      </c>
      <c r="H131" s="155">
        <v>812</v>
      </c>
    </row>
    <row r="132" spans="1:8">
      <c r="A132" s="96">
        <v>125</v>
      </c>
      <c r="B132" s="59">
        <v>15.2</v>
      </c>
      <c r="C132" s="58">
        <v>48.2</v>
      </c>
      <c r="D132" s="146">
        <v>26200</v>
      </c>
      <c r="E132" s="155">
        <v>12410</v>
      </c>
      <c r="F132" s="146">
        <f t="shared" si="10"/>
        <v>33118</v>
      </c>
      <c r="G132" s="159">
        <f t="shared" si="8"/>
        <v>23774</v>
      </c>
      <c r="H132" s="155">
        <v>812</v>
      </c>
    </row>
    <row r="133" spans="1:8">
      <c r="A133" s="96">
        <v>126</v>
      </c>
      <c r="B133" s="59">
        <v>15.2</v>
      </c>
      <c r="C133" s="58">
        <v>48.2</v>
      </c>
      <c r="D133" s="146">
        <v>26200</v>
      </c>
      <c r="E133" s="155">
        <v>12410</v>
      </c>
      <c r="F133" s="146">
        <f t="shared" si="10"/>
        <v>33118</v>
      </c>
      <c r="G133" s="159">
        <f t="shared" si="8"/>
        <v>23774</v>
      </c>
      <c r="H133" s="155">
        <v>812</v>
      </c>
    </row>
    <row r="134" spans="1:8">
      <c r="A134" s="96">
        <v>127</v>
      </c>
      <c r="B134" s="59">
        <v>15.2</v>
      </c>
      <c r="C134" s="58">
        <v>48.2</v>
      </c>
      <c r="D134" s="146">
        <v>26200</v>
      </c>
      <c r="E134" s="155">
        <v>12410</v>
      </c>
      <c r="F134" s="146">
        <f t="shared" si="10"/>
        <v>33118</v>
      </c>
      <c r="G134" s="159">
        <f t="shared" si="8"/>
        <v>23774</v>
      </c>
      <c r="H134" s="155">
        <v>812</v>
      </c>
    </row>
    <row r="135" spans="1:8">
      <c r="A135" s="96">
        <v>128</v>
      </c>
      <c r="B135" s="59">
        <v>15.2</v>
      </c>
      <c r="C135" s="58">
        <v>48.2</v>
      </c>
      <c r="D135" s="146">
        <v>26200</v>
      </c>
      <c r="E135" s="155">
        <v>12410</v>
      </c>
      <c r="F135" s="146">
        <f t="shared" si="10"/>
        <v>33118</v>
      </c>
      <c r="G135" s="159">
        <f t="shared" si="8"/>
        <v>23774</v>
      </c>
      <c r="H135" s="155">
        <v>812</v>
      </c>
    </row>
    <row r="136" spans="1:8">
      <c r="A136" s="96">
        <v>129</v>
      </c>
      <c r="B136" s="59">
        <v>15.2</v>
      </c>
      <c r="C136" s="58">
        <v>48.2</v>
      </c>
      <c r="D136" s="146">
        <v>26200</v>
      </c>
      <c r="E136" s="155">
        <v>12410</v>
      </c>
      <c r="F136" s="146">
        <f t="shared" si="10"/>
        <v>33118</v>
      </c>
      <c r="G136" s="159">
        <f t="shared" si="8"/>
        <v>23774</v>
      </c>
      <c r="H136" s="155">
        <v>812</v>
      </c>
    </row>
    <row r="137" spans="1:8">
      <c r="A137" s="96">
        <v>130</v>
      </c>
      <c r="B137" s="59">
        <v>15.2</v>
      </c>
      <c r="C137" s="58">
        <v>48.2</v>
      </c>
      <c r="D137" s="146">
        <v>26200</v>
      </c>
      <c r="E137" s="155">
        <v>12410</v>
      </c>
      <c r="F137" s="146">
        <f t="shared" si="10"/>
        <v>33118</v>
      </c>
      <c r="G137" s="159">
        <f t="shared" si="8"/>
        <v>23774</v>
      </c>
      <c r="H137" s="155">
        <v>812</v>
      </c>
    </row>
    <row r="138" spans="1:8">
      <c r="A138" s="126">
        <v>131</v>
      </c>
      <c r="B138" s="69">
        <v>15.2</v>
      </c>
      <c r="C138" s="65">
        <v>48.2</v>
      </c>
      <c r="D138" s="146">
        <v>26200</v>
      </c>
      <c r="E138" s="155">
        <v>12410</v>
      </c>
      <c r="F138" s="146">
        <f t="shared" si="10"/>
        <v>33118</v>
      </c>
      <c r="G138" s="159">
        <f t="shared" si="8"/>
        <v>23774</v>
      </c>
      <c r="H138" s="155">
        <v>812</v>
      </c>
    </row>
    <row r="139" spans="1:8">
      <c r="A139" s="96">
        <v>132</v>
      </c>
      <c r="B139" s="59">
        <v>15.2</v>
      </c>
      <c r="C139" s="58">
        <v>48.2</v>
      </c>
      <c r="D139" s="146">
        <v>26200</v>
      </c>
      <c r="E139" s="155">
        <v>12410</v>
      </c>
      <c r="F139" s="146">
        <f t="shared" si="10"/>
        <v>33118</v>
      </c>
      <c r="G139" s="159">
        <f t="shared" si="8"/>
        <v>23774</v>
      </c>
      <c r="H139" s="155">
        <v>812</v>
      </c>
    </row>
    <row r="140" spans="1:8" ht="13.5" thickBot="1">
      <c r="A140" s="97">
        <v>133</v>
      </c>
      <c r="B140" s="66">
        <v>15.2</v>
      </c>
      <c r="C140" s="67">
        <v>48.2</v>
      </c>
      <c r="D140" s="152">
        <v>26200</v>
      </c>
      <c r="E140" s="149">
        <v>12410</v>
      </c>
      <c r="F140" s="152">
        <f t="shared" si="10"/>
        <v>33118</v>
      </c>
      <c r="G140" s="161">
        <f t="shared" si="8"/>
        <v>23774</v>
      </c>
      <c r="H140" s="149">
        <v>812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0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I399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>
      <c r="H1" t="s">
        <v>16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44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45</v>
      </c>
      <c r="E6" s="38" t="s">
        <v>159</v>
      </c>
      <c r="I6" s="30"/>
    </row>
    <row r="7" spans="1:9" ht="15.75">
      <c r="A7" s="39" t="s">
        <v>299</v>
      </c>
      <c r="B7" s="36"/>
      <c r="C7" s="61">
        <v>14.5</v>
      </c>
      <c r="D7" s="62"/>
      <c r="E7" s="61"/>
      <c r="I7" s="30"/>
    </row>
    <row r="8" spans="1:9" ht="15.75">
      <c r="A8" s="39" t="s">
        <v>300</v>
      </c>
      <c r="B8" s="36"/>
      <c r="C8" s="61" t="s">
        <v>240</v>
      </c>
      <c r="D8" s="62"/>
      <c r="E8" s="61"/>
      <c r="I8" s="30"/>
    </row>
    <row r="9" spans="1:9" ht="15.75">
      <c r="A9" s="39" t="s">
        <v>46</v>
      </c>
      <c r="B9" s="36"/>
      <c r="C9" s="61" t="s">
        <v>232</v>
      </c>
      <c r="D9" s="62"/>
      <c r="E9" s="61"/>
      <c r="I9" s="30"/>
    </row>
    <row r="10" spans="1:9" ht="15.75">
      <c r="A10" s="39" t="s">
        <v>47</v>
      </c>
      <c r="B10" s="36"/>
      <c r="C10" s="61" t="s">
        <v>233</v>
      </c>
      <c r="D10" s="62"/>
      <c r="E10" s="61"/>
      <c r="I10" s="30"/>
    </row>
    <row r="11" spans="1:9" ht="15.75">
      <c r="A11" s="39" t="s">
        <v>48</v>
      </c>
      <c r="B11" s="36"/>
      <c r="C11" s="61" t="s">
        <v>80</v>
      </c>
      <c r="D11" s="62"/>
      <c r="E11" s="61"/>
      <c r="I11" s="30"/>
    </row>
    <row r="12" spans="1:9" ht="15.75">
      <c r="A12" s="39" t="s">
        <v>49</v>
      </c>
      <c r="B12" s="36"/>
      <c r="C12" s="61">
        <v>20.47</v>
      </c>
      <c r="D12" s="62"/>
      <c r="E12" s="61"/>
      <c r="I12" s="30"/>
    </row>
    <row r="13" spans="1:9" ht="6" customHeight="1" thickBot="1">
      <c r="A13" s="504"/>
      <c r="B13" s="504"/>
      <c r="C13" s="46"/>
      <c r="D13" s="47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49" t="s">
        <v>198</v>
      </c>
      <c r="E14" s="50"/>
      <c r="F14" s="51" t="s">
        <v>199</v>
      </c>
      <c r="G14" s="150"/>
      <c r="H14" s="50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6" t="s">
        <v>202</v>
      </c>
      <c r="F15" s="163" t="s">
        <v>199</v>
      </c>
      <c r="G15" s="160" t="s">
        <v>679</v>
      </c>
      <c r="H15" s="164" t="s">
        <v>204</v>
      </c>
    </row>
    <row r="16" spans="1:9">
      <c r="A16" s="126" t="s">
        <v>301</v>
      </c>
      <c r="B16" s="59">
        <v>14.5</v>
      </c>
      <c r="C16" s="57"/>
      <c r="D16" s="153">
        <v>26200</v>
      </c>
      <c r="E16" s="145"/>
      <c r="F16" s="153">
        <f>ROUND(12*1.3589*(1/B16*D16)+H16,0)</f>
        <v>30077</v>
      </c>
      <c r="G16" s="165">
        <f>ROUND(12*(1/B16*D16),0)</f>
        <v>21683</v>
      </c>
      <c r="H16" s="154">
        <v>612</v>
      </c>
    </row>
    <row r="17" spans="1:8">
      <c r="A17" s="126">
        <v>89</v>
      </c>
      <c r="B17" s="59">
        <f t="shared" ref="B17:B73" si="0">ROUND(-0.00000622*POWER(A17,3)+0.0009011*POWER(A17,2)+0.108211*A17+2.2,2)</f>
        <v>14.58</v>
      </c>
      <c r="C17" s="57"/>
      <c r="D17" s="146">
        <v>26200</v>
      </c>
      <c r="E17" s="145"/>
      <c r="F17" s="146">
        <f t="shared" ref="F17:F80" si="1">ROUND(12*1.3589*(1/B17*D17)+H17,0)</f>
        <v>29915</v>
      </c>
      <c r="G17" s="159">
        <f t="shared" ref="G17:G80" si="2">ROUND(12*(1/B17*D17),0)</f>
        <v>21564</v>
      </c>
      <c r="H17" s="155">
        <v>612</v>
      </c>
    </row>
    <row r="18" spans="1:8">
      <c r="A18" s="126">
        <v>90</v>
      </c>
      <c r="B18" s="59">
        <f t="shared" si="0"/>
        <v>14.7</v>
      </c>
      <c r="C18" s="57"/>
      <c r="D18" s="146">
        <v>26200</v>
      </c>
      <c r="E18" s="145"/>
      <c r="F18" s="146">
        <f t="shared" si="1"/>
        <v>29676</v>
      </c>
      <c r="G18" s="159">
        <f t="shared" si="2"/>
        <v>21388</v>
      </c>
      <c r="H18" s="155">
        <v>612</v>
      </c>
    </row>
    <row r="19" spans="1:8">
      <c r="A19" s="126">
        <v>91</v>
      </c>
      <c r="B19" s="59">
        <f t="shared" si="0"/>
        <v>14.82</v>
      </c>
      <c r="C19" s="57"/>
      <c r="D19" s="146">
        <v>26200</v>
      </c>
      <c r="E19" s="145"/>
      <c r="F19" s="146">
        <f t="shared" si="1"/>
        <v>29440</v>
      </c>
      <c r="G19" s="159">
        <f t="shared" si="2"/>
        <v>21215</v>
      </c>
      <c r="H19" s="155">
        <v>612</v>
      </c>
    </row>
    <row r="20" spans="1:8">
      <c r="A20" s="126">
        <v>92</v>
      </c>
      <c r="B20" s="59">
        <f t="shared" si="0"/>
        <v>14.94</v>
      </c>
      <c r="C20" s="57"/>
      <c r="D20" s="146">
        <v>26200</v>
      </c>
      <c r="E20" s="145"/>
      <c r="F20" s="146">
        <f t="shared" si="1"/>
        <v>29209</v>
      </c>
      <c r="G20" s="159">
        <f t="shared" si="2"/>
        <v>21044</v>
      </c>
      <c r="H20" s="155">
        <v>612</v>
      </c>
    </row>
    <row r="21" spans="1:8">
      <c r="A21" s="126">
        <v>93</v>
      </c>
      <c r="B21" s="59">
        <f t="shared" si="0"/>
        <v>15.05</v>
      </c>
      <c r="C21" s="57"/>
      <c r="D21" s="146">
        <v>26200</v>
      </c>
      <c r="E21" s="145"/>
      <c r="F21" s="146">
        <f t="shared" si="1"/>
        <v>29000</v>
      </c>
      <c r="G21" s="159">
        <f t="shared" si="2"/>
        <v>20890</v>
      </c>
      <c r="H21" s="155">
        <v>612</v>
      </c>
    </row>
    <row r="22" spans="1:8">
      <c r="A22" s="126">
        <v>94</v>
      </c>
      <c r="B22" s="59">
        <f t="shared" si="0"/>
        <v>15.17</v>
      </c>
      <c r="C22" s="57"/>
      <c r="D22" s="146">
        <v>26200</v>
      </c>
      <c r="E22" s="145"/>
      <c r="F22" s="146">
        <f t="shared" si="1"/>
        <v>28775</v>
      </c>
      <c r="G22" s="159">
        <f t="shared" si="2"/>
        <v>20725</v>
      </c>
      <c r="H22" s="155">
        <v>612</v>
      </c>
    </row>
    <row r="23" spans="1:8">
      <c r="A23" s="126">
        <v>95</v>
      </c>
      <c r="B23" s="59">
        <f t="shared" si="0"/>
        <v>15.28</v>
      </c>
      <c r="C23" s="57"/>
      <c r="D23" s="146">
        <v>26200</v>
      </c>
      <c r="E23" s="145"/>
      <c r="F23" s="146">
        <f t="shared" si="1"/>
        <v>28573</v>
      </c>
      <c r="G23" s="159">
        <f t="shared" si="2"/>
        <v>20576</v>
      </c>
      <c r="H23" s="155">
        <v>612</v>
      </c>
    </row>
    <row r="24" spans="1:8">
      <c r="A24" s="126">
        <v>96</v>
      </c>
      <c r="B24" s="59">
        <f t="shared" si="0"/>
        <v>15.39</v>
      </c>
      <c r="C24" s="57"/>
      <c r="D24" s="146">
        <v>26200</v>
      </c>
      <c r="E24" s="145"/>
      <c r="F24" s="146">
        <f t="shared" si="1"/>
        <v>28373</v>
      </c>
      <c r="G24" s="159">
        <f t="shared" si="2"/>
        <v>20429</v>
      </c>
      <c r="H24" s="155">
        <v>612</v>
      </c>
    </row>
    <row r="25" spans="1:8">
      <c r="A25" s="126">
        <v>97</v>
      </c>
      <c r="B25" s="59">
        <f t="shared" si="0"/>
        <v>15.5</v>
      </c>
      <c r="C25" s="57"/>
      <c r="D25" s="146">
        <v>26200</v>
      </c>
      <c r="E25" s="145"/>
      <c r="F25" s="146">
        <f t="shared" si="1"/>
        <v>28176</v>
      </c>
      <c r="G25" s="159">
        <f t="shared" si="2"/>
        <v>20284</v>
      </c>
      <c r="H25" s="155">
        <v>612</v>
      </c>
    </row>
    <row r="26" spans="1:8">
      <c r="A26" s="126">
        <v>98</v>
      </c>
      <c r="B26" s="59">
        <f t="shared" si="0"/>
        <v>15.6</v>
      </c>
      <c r="C26" s="57"/>
      <c r="D26" s="146">
        <v>26200</v>
      </c>
      <c r="E26" s="145"/>
      <c r="F26" s="146">
        <f t="shared" si="1"/>
        <v>27999</v>
      </c>
      <c r="G26" s="159">
        <f t="shared" si="2"/>
        <v>20154</v>
      </c>
      <c r="H26" s="155">
        <v>612</v>
      </c>
    </row>
    <row r="27" spans="1:8">
      <c r="A27" s="126">
        <v>99</v>
      </c>
      <c r="B27" s="59">
        <f t="shared" si="0"/>
        <v>15.71</v>
      </c>
      <c r="C27" s="57"/>
      <c r="D27" s="146">
        <v>26200</v>
      </c>
      <c r="E27" s="145"/>
      <c r="F27" s="146">
        <f t="shared" si="1"/>
        <v>27807</v>
      </c>
      <c r="G27" s="159">
        <f t="shared" si="2"/>
        <v>20013</v>
      </c>
      <c r="H27" s="155">
        <v>612</v>
      </c>
    </row>
    <row r="28" spans="1:8">
      <c r="A28" s="126">
        <v>100</v>
      </c>
      <c r="B28" s="59">
        <f t="shared" si="0"/>
        <v>15.81</v>
      </c>
      <c r="C28" s="57"/>
      <c r="D28" s="146">
        <v>26200</v>
      </c>
      <c r="E28" s="145"/>
      <c r="F28" s="146">
        <f t="shared" si="1"/>
        <v>27635</v>
      </c>
      <c r="G28" s="159">
        <f t="shared" si="2"/>
        <v>19886</v>
      </c>
      <c r="H28" s="155">
        <v>612</v>
      </c>
    </row>
    <row r="29" spans="1:8">
      <c r="A29" s="126">
        <v>101</v>
      </c>
      <c r="B29" s="59">
        <f t="shared" si="0"/>
        <v>15.91</v>
      </c>
      <c r="C29" s="57"/>
      <c r="D29" s="146">
        <v>26200</v>
      </c>
      <c r="E29" s="145"/>
      <c r="F29" s="146">
        <f t="shared" si="1"/>
        <v>27465</v>
      </c>
      <c r="G29" s="159">
        <f t="shared" si="2"/>
        <v>19761</v>
      </c>
      <c r="H29" s="155">
        <v>612</v>
      </c>
    </row>
    <row r="30" spans="1:8">
      <c r="A30" s="126">
        <v>102</v>
      </c>
      <c r="B30" s="59">
        <f t="shared" si="0"/>
        <v>16.010000000000002</v>
      </c>
      <c r="C30" s="57"/>
      <c r="D30" s="146">
        <v>26200</v>
      </c>
      <c r="E30" s="145"/>
      <c r="F30" s="146">
        <f t="shared" si="1"/>
        <v>27298</v>
      </c>
      <c r="G30" s="159">
        <f t="shared" si="2"/>
        <v>19638</v>
      </c>
      <c r="H30" s="155">
        <v>612</v>
      </c>
    </row>
    <row r="31" spans="1:8">
      <c r="A31" s="126">
        <v>103</v>
      </c>
      <c r="B31" s="59">
        <f t="shared" si="0"/>
        <v>16.11</v>
      </c>
      <c r="C31" s="57"/>
      <c r="D31" s="146">
        <v>26200</v>
      </c>
      <c r="E31" s="145"/>
      <c r="F31" s="146">
        <f t="shared" si="1"/>
        <v>27132</v>
      </c>
      <c r="G31" s="159">
        <f t="shared" si="2"/>
        <v>19516</v>
      </c>
      <c r="H31" s="155">
        <v>612</v>
      </c>
    </row>
    <row r="32" spans="1:8">
      <c r="A32" s="126">
        <v>104</v>
      </c>
      <c r="B32" s="59">
        <f t="shared" si="0"/>
        <v>16.2</v>
      </c>
      <c r="C32" s="57"/>
      <c r="D32" s="146">
        <v>26200</v>
      </c>
      <c r="E32" s="145"/>
      <c r="F32" s="146">
        <f t="shared" si="1"/>
        <v>26985</v>
      </c>
      <c r="G32" s="159">
        <f t="shared" si="2"/>
        <v>19407</v>
      </c>
      <c r="H32" s="155">
        <v>612</v>
      </c>
    </row>
    <row r="33" spans="1:8">
      <c r="A33" s="126">
        <v>105</v>
      </c>
      <c r="B33" s="59">
        <f t="shared" si="0"/>
        <v>16.3</v>
      </c>
      <c r="C33" s="57"/>
      <c r="D33" s="146">
        <v>26200</v>
      </c>
      <c r="E33" s="145"/>
      <c r="F33" s="146">
        <f t="shared" si="1"/>
        <v>26823</v>
      </c>
      <c r="G33" s="159">
        <f t="shared" si="2"/>
        <v>19288</v>
      </c>
      <c r="H33" s="155">
        <v>612</v>
      </c>
    </row>
    <row r="34" spans="1:8">
      <c r="A34" s="126">
        <v>106</v>
      </c>
      <c r="B34" s="59">
        <f t="shared" si="0"/>
        <v>16.39</v>
      </c>
      <c r="C34" s="57"/>
      <c r="D34" s="146">
        <v>26200</v>
      </c>
      <c r="E34" s="145"/>
      <c r="F34" s="146">
        <f t="shared" si="1"/>
        <v>26679</v>
      </c>
      <c r="G34" s="159">
        <f t="shared" si="2"/>
        <v>19182</v>
      </c>
      <c r="H34" s="155">
        <v>612</v>
      </c>
    </row>
    <row r="35" spans="1:8">
      <c r="A35" s="126">
        <v>107</v>
      </c>
      <c r="B35" s="59">
        <f t="shared" si="0"/>
        <v>16.48</v>
      </c>
      <c r="C35" s="57"/>
      <c r="D35" s="146">
        <v>26200</v>
      </c>
      <c r="E35" s="145"/>
      <c r="F35" s="146">
        <f t="shared" si="1"/>
        <v>26537</v>
      </c>
      <c r="G35" s="159">
        <f t="shared" si="2"/>
        <v>19078</v>
      </c>
      <c r="H35" s="155">
        <v>612</v>
      </c>
    </row>
    <row r="36" spans="1:8">
      <c r="A36" s="126">
        <v>108</v>
      </c>
      <c r="B36" s="59">
        <f t="shared" si="0"/>
        <v>16.559999999999999</v>
      </c>
      <c r="C36" s="57"/>
      <c r="D36" s="146">
        <v>26200</v>
      </c>
      <c r="E36" s="145"/>
      <c r="F36" s="146">
        <f t="shared" si="1"/>
        <v>26411</v>
      </c>
      <c r="G36" s="159">
        <f t="shared" si="2"/>
        <v>18986</v>
      </c>
      <c r="H36" s="155">
        <v>612</v>
      </c>
    </row>
    <row r="37" spans="1:8">
      <c r="A37" s="126">
        <v>109</v>
      </c>
      <c r="B37" s="59">
        <f t="shared" si="0"/>
        <v>16.649999999999999</v>
      </c>
      <c r="C37" s="57"/>
      <c r="D37" s="146">
        <v>26200</v>
      </c>
      <c r="E37" s="145"/>
      <c r="F37" s="146">
        <f t="shared" si="1"/>
        <v>26272</v>
      </c>
      <c r="G37" s="159">
        <f t="shared" si="2"/>
        <v>18883</v>
      </c>
      <c r="H37" s="155">
        <v>612</v>
      </c>
    </row>
    <row r="38" spans="1:8">
      <c r="A38" s="126">
        <v>110</v>
      </c>
      <c r="B38" s="59">
        <f t="shared" si="0"/>
        <v>16.73</v>
      </c>
      <c r="C38" s="57"/>
      <c r="D38" s="146">
        <v>26200</v>
      </c>
      <c r="E38" s="145"/>
      <c r="F38" s="146">
        <f t="shared" si="1"/>
        <v>26149</v>
      </c>
      <c r="G38" s="159">
        <f t="shared" si="2"/>
        <v>18793</v>
      </c>
      <c r="H38" s="155">
        <v>612</v>
      </c>
    </row>
    <row r="39" spans="1:8">
      <c r="A39" s="126">
        <v>111</v>
      </c>
      <c r="B39" s="59">
        <f t="shared" si="0"/>
        <v>16.809999999999999</v>
      </c>
      <c r="C39" s="57"/>
      <c r="D39" s="146">
        <v>26200</v>
      </c>
      <c r="E39" s="145"/>
      <c r="F39" s="146">
        <f t="shared" si="1"/>
        <v>26028</v>
      </c>
      <c r="G39" s="159">
        <f t="shared" si="2"/>
        <v>18703</v>
      </c>
      <c r="H39" s="155">
        <v>612</v>
      </c>
    </row>
    <row r="40" spans="1:8">
      <c r="A40" s="126">
        <v>112</v>
      </c>
      <c r="B40" s="59">
        <f t="shared" si="0"/>
        <v>16.88</v>
      </c>
      <c r="C40" s="57"/>
      <c r="D40" s="146">
        <v>26200</v>
      </c>
      <c r="E40" s="145"/>
      <c r="F40" s="146">
        <f t="shared" si="1"/>
        <v>25922</v>
      </c>
      <c r="G40" s="159">
        <f t="shared" si="2"/>
        <v>18626</v>
      </c>
      <c r="H40" s="155">
        <v>612</v>
      </c>
    </row>
    <row r="41" spans="1:8">
      <c r="A41" s="126">
        <v>113</v>
      </c>
      <c r="B41" s="59">
        <f t="shared" si="0"/>
        <v>16.96</v>
      </c>
      <c r="C41" s="57"/>
      <c r="D41" s="146">
        <v>26200</v>
      </c>
      <c r="E41" s="145"/>
      <c r="F41" s="146">
        <f t="shared" si="1"/>
        <v>25803</v>
      </c>
      <c r="G41" s="159">
        <f t="shared" si="2"/>
        <v>18538</v>
      </c>
      <c r="H41" s="155">
        <v>612</v>
      </c>
    </row>
    <row r="42" spans="1:8">
      <c r="A42" s="126">
        <v>114</v>
      </c>
      <c r="B42" s="59">
        <f t="shared" si="0"/>
        <v>17.03</v>
      </c>
      <c r="C42" s="57"/>
      <c r="D42" s="146">
        <v>26200</v>
      </c>
      <c r="E42" s="145"/>
      <c r="F42" s="146">
        <f t="shared" si="1"/>
        <v>25699</v>
      </c>
      <c r="G42" s="159">
        <f t="shared" si="2"/>
        <v>18462</v>
      </c>
      <c r="H42" s="155">
        <v>612</v>
      </c>
    </row>
    <row r="43" spans="1:8">
      <c r="A43" s="126">
        <v>115</v>
      </c>
      <c r="B43" s="59">
        <f t="shared" si="0"/>
        <v>17.100000000000001</v>
      </c>
      <c r="C43" s="57"/>
      <c r="D43" s="146">
        <v>26200</v>
      </c>
      <c r="E43" s="145"/>
      <c r="F43" s="146">
        <f t="shared" si="1"/>
        <v>25597</v>
      </c>
      <c r="G43" s="159">
        <f t="shared" si="2"/>
        <v>18386</v>
      </c>
      <c r="H43" s="155">
        <v>612</v>
      </c>
    </row>
    <row r="44" spans="1:8">
      <c r="A44" s="126">
        <v>116</v>
      </c>
      <c r="B44" s="59">
        <f t="shared" si="0"/>
        <v>17.170000000000002</v>
      </c>
      <c r="C44" s="57"/>
      <c r="D44" s="146">
        <v>26200</v>
      </c>
      <c r="E44" s="145"/>
      <c r="F44" s="146">
        <f t="shared" si="1"/>
        <v>25495</v>
      </c>
      <c r="G44" s="159">
        <f t="shared" si="2"/>
        <v>18311</v>
      </c>
      <c r="H44" s="155">
        <v>612</v>
      </c>
    </row>
    <row r="45" spans="1:8">
      <c r="A45" s="126">
        <v>117</v>
      </c>
      <c r="B45" s="59">
        <f t="shared" si="0"/>
        <v>17.23</v>
      </c>
      <c r="C45" s="57"/>
      <c r="D45" s="146">
        <v>26200</v>
      </c>
      <c r="E45" s="145"/>
      <c r="F45" s="146">
        <f t="shared" si="1"/>
        <v>25408</v>
      </c>
      <c r="G45" s="159">
        <f t="shared" si="2"/>
        <v>18247</v>
      </c>
      <c r="H45" s="155">
        <v>612</v>
      </c>
    </row>
    <row r="46" spans="1:8">
      <c r="A46" s="126">
        <v>118</v>
      </c>
      <c r="B46" s="59">
        <f t="shared" si="0"/>
        <v>17.3</v>
      </c>
      <c r="C46" s="57"/>
      <c r="D46" s="146">
        <v>26200</v>
      </c>
      <c r="E46" s="145"/>
      <c r="F46" s="146">
        <f t="shared" si="1"/>
        <v>25308</v>
      </c>
      <c r="G46" s="159">
        <f t="shared" si="2"/>
        <v>18173</v>
      </c>
      <c r="H46" s="155">
        <v>612</v>
      </c>
    </row>
    <row r="47" spans="1:8">
      <c r="A47" s="126">
        <v>119</v>
      </c>
      <c r="B47" s="59">
        <f t="shared" si="0"/>
        <v>17.36</v>
      </c>
      <c r="C47" s="57"/>
      <c r="D47" s="146">
        <v>26200</v>
      </c>
      <c r="E47" s="145"/>
      <c r="F47" s="146">
        <f t="shared" si="1"/>
        <v>25222</v>
      </c>
      <c r="G47" s="159">
        <f t="shared" si="2"/>
        <v>18111</v>
      </c>
      <c r="H47" s="155">
        <v>612</v>
      </c>
    </row>
    <row r="48" spans="1:8">
      <c r="A48" s="126">
        <v>120</v>
      </c>
      <c r="B48" s="59">
        <f t="shared" si="0"/>
        <v>17.41</v>
      </c>
      <c r="C48" s="57"/>
      <c r="D48" s="146">
        <v>26200</v>
      </c>
      <c r="E48" s="145"/>
      <c r="F48" s="146">
        <f t="shared" si="1"/>
        <v>25152</v>
      </c>
      <c r="G48" s="159">
        <f t="shared" si="2"/>
        <v>18059</v>
      </c>
      <c r="H48" s="155">
        <v>612</v>
      </c>
    </row>
    <row r="49" spans="1:8">
      <c r="A49" s="126">
        <v>121</v>
      </c>
      <c r="B49" s="59">
        <f t="shared" si="0"/>
        <v>17.47</v>
      </c>
      <c r="C49" s="57"/>
      <c r="D49" s="146">
        <v>26200</v>
      </c>
      <c r="E49" s="145"/>
      <c r="F49" s="146">
        <f t="shared" si="1"/>
        <v>25068</v>
      </c>
      <c r="G49" s="159">
        <f t="shared" si="2"/>
        <v>17997</v>
      </c>
      <c r="H49" s="155">
        <v>612</v>
      </c>
    </row>
    <row r="50" spans="1:8">
      <c r="A50" s="126">
        <v>122</v>
      </c>
      <c r="B50" s="59">
        <f t="shared" si="0"/>
        <v>17.52</v>
      </c>
      <c r="C50" s="57"/>
      <c r="D50" s="146">
        <v>26200</v>
      </c>
      <c r="E50" s="145"/>
      <c r="F50" s="146">
        <f t="shared" si="1"/>
        <v>24998</v>
      </c>
      <c r="G50" s="159">
        <f t="shared" si="2"/>
        <v>17945</v>
      </c>
      <c r="H50" s="155">
        <v>612</v>
      </c>
    </row>
    <row r="51" spans="1:8">
      <c r="A51" s="126">
        <v>123</v>
      </c>
      <c r="B51" s="59">
        <f t="shared" si="0"/>
        <v>17.57</v>
      </c>
      <c r="C51" s="57"/>
      <c r="D51" s="146">
        <v>26200</v>
      </c>
      <c r="E51" s="145"/>
      <c r="F51" s="146">
        <f t="shared" si="1"/>
        <v>24928</v>
      </c>
      <c r="G51" s="159">
        <f t="shared" si="2"/>
        <v>17894</v>
      </c>
      <c r="H51" s="155">
        <v>612</v>
      </c>
    </row>
    <row r="52" spans="1:8">
      <c r="A52" s="126">
        <v>124</v>
      </c>
      <c r="B52" s="59">
        <f t="shared" si="0"/>
        <v>17.61</v>
      </c>
      <c r="C52" s="57"/>
      <c r="D52" s="146">
        <v>26200</v>
      </c>
      <c r="E52" s="145"/>
      <c r="F52" s="146">
        <f t="shared" si="1"/>
        <v>24873</v>
      </c>
      <c r="G52" s="159">
        <f t="shared" si="2"/>
        <v>17853</v>
      </c>
      <c r="H52" s="155">
        <v>612</v>
      </c>
    </row>
    <row r="53" spans="1:8">
      <c r="A53" s="126">
        <v>125</v>
      </c>
      <c r="B53" s="59">
        <f t="shared" si="0"/>
        <v>17.66</v>
      </c>
      <c r="C53" s="57"/>
      <c r="D53" s="146">
        <v>26200</v>
      </c>
      <c r="E53" s="145"/>
      <c r="F53" s="146">
        <f t="shared" si="1"/>
        <v>24804</v>
      </c>
      <c r="G53" s="159">
        <f t="shared" si="2"/>
        <v>17803</v>
      </c>
      <c r="H53" s="155">
        <v>612</v>
      </c>
    </row>
    <row r="54" spans="1:8">
      <c r="A54" s="126">
        <v>126</v>
      </c>
      <c r="B54" s="59">
        <f t="shared" si="0"/>
        <v>17.7</v>
      </c>
      <c r="C54" s="57"/>
      <c r="D54" s="146">
        <v>26200</v>
      </c>
      <c r="E54" s="145"/>
      <c r="F54" s="146">
        <f t="shared" si="1"/>
        <v>24750</v>
      </c>
      <c r="G54" s="159">
        <f t="shared" si="2"/>
        <v>17763</v>
      </c>
      <c r="H54" s="155">
        <v>612</v>
      </c>
    </row>
    <row r="55" spans="1:8">
      <c r="A55" s="126">
        <v>127</v>
      </c>
      <c r="B55" s="59">
        <f t="shared" si="0"/>
        <v>17.739999999999998</v>
      </c>
      <c r="C55" s="57"/>
      <c r="D55" s="146">
        <v>26200</v>
      </c>
      <c r="E55" s="145"/>
      <c r="F55" s="146">
        <f t="shared" si="1"/>
        <v>24695</v>
      </c>
      <c r="G55" s="159">
        <f t="shared" si="2"/>
        <v>17723</v>
      </c>
      <c r="H55" s="155">
        <v>612</v>
      </c>
    </row>
    <row r="56" spans="1:8">
      <c r="A56" s="126">
        <v>128</v>
      </c>
      <c r="B56" s="59">
        <f t="shared" si="0"/>
        <v>17.77</v>
      </c>
      <c r="C56" s="57"/>
      <c r="D56" s="146">
        <v>26200</v>
      </c>
      <c r="E56" s="145"/>
      <c r="F56" s="146">
        <f t="shared" si="1"/>
        <v>24655</v>
      </c>
      <c r="G56" s="159">
        <f t="shared" si="2"/>
        <v>17693</v>
      </c>
      <c r="H56" s="155">
        <v>612</v>
      </c>
    </row>
    <row r="57" spans="1:8">
      <c r="A57" s="126">
        <v>129</v>
      </c>
      <c r="B57" s="59">
        <f t="shared" si="0"/>
        <v>17.8</v>
      </c>
      <c r="C57" s="57"/>
      <c r="D57" s="146">
        <v>26200</v>
      </c>
      <c r="E57" s="145"/>
      <c r="F57" s="146">
        <f t="shared" si="1"/>
        <v>24614</v>
      </c>
      <c r="G57" s="159">
        <f t="shared" si="2"/>
        <v>17663</v>
      </c>
      <c r="H57" s="155">
        <v>612</v>
      </c>
    </row>
    <row r="58" spans="1:8">
      <c r="A58" s="126">
        <v>130</v>
      </c>
      <c r="B58" s="59">
        <f t="shared" si="0"/>
        <v>17.829999999999998</v>
      </c>
      <c r="C58" s="57"/>
      <c r="D58" s="146">
        <v>26200</v>
      </c>
      <c r="E58" s="145"/>
      <c r="F58" s="146">
        <f t="shared" si="1"/>
        <v>24574</v>
      </c>
      <c r="G58" s="159">
        <f t="shared" si="2"/>
        <v>17633</v>
      </c>
      <c r="H58" s="155">
        <v>612</v>
      </c>
    </row>
    <row r="59" spans="1:8">
      <c r="A59" s="126">
        <v>131</v>
      </c>
      <c r="B59" s="59">
        <f t="shared" si="0"/>
        <v>17.86</v>
      </c>
      <c r="C59" s="57"/>
      <c r="D59" s="146">
        <v>26200</v>
      </c>
      <c r="E59" s="145"/>
      <c r="F59" s="146">
        <f t="shared" si="1"/>
        <v>24534</v>
      </c>
      <c r="G59" s="159">
        <f t="shared" si="2"/>
        <v>17604</v>
      </c>
      <c r="H59" s="155">
        <v>612</v>
      </c>
    </row>
    <row r="60" spans="1:8">
      <c r="A60" s="126">
        <v>132</v>
      </c>
      <c r="B60" s="59">
        <f t="shared" si="0"/>
        <v>17.88</v>
      </c>
      <c r="C60" s="57"/>
      <c r="D60" s="146">
        <v>26200</v>
      </c>
      <c r="E60" s="145"/>
      <c r="F60" s="146">
        <f t="shared" si="1"/>
        <v>24507</v>
      </c>
      <c r="G60" s="159">
        <f t="shared" si="2"/>
        <v>17584</v>
      </c>
      <c r="H60" s="155">
        <v>612</v>
      </c>
    </row>
    <row r="61" spans="1:8">
      <c r="A61" s="126">
        <v>133</v>
      </c>
      <c r="B61" s="59">
        <f t="shared" si="0"/>
        <v>17.899999999999999</v>
      </c>
      <c r="C61" s="57"/>
      <c r="D61" s="146">
        <v>26200</v>
      </c>
      <c r="E61" s="145"/>
      <c r="F61" s="146">
        <f t="shared" si="1"/>
        <v>24480</v>
      </c>
      <c r="G61" s="159">
        <f t="shared" si="2"/>
        <v>17564</v>
      </c>
      <c r="H61" s="155">
        <v>612</v>
      </c>
    </row>
    <row r="62" spans="1:8">
      <c r="A62" s="126">
        <v>134</v>
      </c>
      <c r="B62" s="59">
        <f t="shared" si="0"/>
        <v>17.91</v>
      </c>
      <c r="C62" s="57"/>
      <c r="D62" s="146">
        <v>26200</v>
      </c>
      <c r="E62" s="145"/>
      <c r="F62" s="146">
        <f t="shared" si="1"/>
        <v>24467</v>
      </c>
      <c r="G62" s="159">
        <f t="shared" si="2"/>
        <v>17554</v>
      </c>
      <c r="H62" s="155">
        <v>612</v>
      </c>
    </row>
    <row r="63" spans="1:8">
      <c r="A63" s="126">
        <v>135</v>
      </c>
      <c r="B63" s="59">
        <f t="shared" si="0"/>
        <v>17.93</v>
      </c>
      <c r="C63" s="57"/>
      <c r="D63" s="146">
        <v>26200</v>
      </c>
      <c r="E63" s="145"/>
      <c r="F63" s="146">
        <f t="shared" si="1"/>
        <v>24440</v>
      </c>
      <c r="G63" s="159">
        <f t="shared" si="2"/>
        <v>17535</v>
      </c>
      <c r="H63" s="155">
        <v>612</v>
      </c>
    </row>
    <row r="64" spans="1:8">
      <c r="A64" s="126">
        <v>136</v>
      </c>
      <c r="B64" s="59">
        <f t="shared" si="0"/>
        <v>17.940000000000001</v>
      </c>
      <c r="C64" s="57"/>
      <c r="D64" s="146">
        <v>26200</v>
      </c>
      <c r="E64" s="145"/>
      <c r="F64" s="146">
        <f t="shared" si="1"/>
        <v>24427</v>
      </c>
      <c r="G64" s="159">
        <f t="shared" si="2"/>
        <v>17525</v>
      </c>
      <c r="H64" s="155">
        <v>612</v>
      </c>
    </row>
    <row r="65" spans="1:8">
      <c r="A65" s="126">
        <v>137</v>
      </c>
      <c r="B65" s="59">
        <f t="shared" si="0"/>
        <v>17.940000000000001</v>
      </c>
      <c r="C65" s="57"/>
      <c r="D65" s="146">
        <v>26200</v>
      </c>
      <c r="E65" s="145"/>
      <c r="F65" s="146">
        <f t="shared" si="1"/>
        <v>24427</v>
      </c>
      <c r="G65" s="159">
        <f t="shared" si="2"/>
        <v>17525</v>
      </c>
      <c r="H65" s="155">
        <v>612</v>
      </c>
    </row>
    <row r="66" spans="1:8">
      <c r="A66" s="126">
        <v>138</v>
      </c>
      <c r="B66" s="59">
        <f t="shared" si="0"/>
        <v>17.95</v>
      </c>
      <c r="C66" s="57"/>
      <c r="D66" s="146">
        <v>26200</v>
      </c>
      <c r="E66" s="145"/>
      <c r="F66" s="146">
        <f t="shared" si="1"/>
        <v>24414</v>
      </c>
      <c r="G66" s="159">
        <f t="shared" si="2"/>
        <v>17515</v>
      </c>
      <c r="H66" s="155">
        <v>612</v>
      </c>
    </row>
    <row r="67" spans="1:8">
      <c r="A67" s="126">
        <v>139</v>
      </c>
      <c r="B67" s="59">
        <f t="shared" si="0"/>
        <v>17.95</v>
      </c>
      <c r="C67" s="57"/>
      <c r="D67" s="146">
        <v>26200</v>
      </c>
      <c r="E67" s="145"/>
      <c r="F67" s="146">
        <f t="shared" si="1"/>
        <v>24414</v>
      </c>
      <c r="G67" s="159">
        <f t="shared" si="2"/>
        <v>17515</v>
      </c>
      <c r="H67" s="155">
        <v>612</v>
      </c>
    </row>
    <row r="68" spans="1:8">
      <c r="A68" s="126">
        <v>140</v>
      </c>
      <c r="B68" s="59">
        <f t="shared" si="0"/>
        <v>17.940000000000001</v>
      </c>
      <c r="C68" s="57"/>
      <c r="D68" s="146">
        <v>26200</v>
      </c>
      <c r="E68" s="145"/>
      <c r="F68" s="146">
        <f t="shared" si="1"/>
        <v>24427</v>
      </c>
      <c r="G68" s="159">
        <f t="shared" si="2"/>
        <v>17525</v>
      </c>
      <c r="H68" s="155">
        <v>612</v>
      </c>
    </row>
    <row r="69" spans="1:8">
      <c r="A69" s="126">
        <v>141</v>
      </c>
      <c r="B69" s="59">
        <f t="shared" si="0"/>
        <v>17.940000000000001</v>
      </c>
      <c r="C69" s="57"/>
      <c r="D69" s="146">
        <v>26200</v>
      </c>
      <c r="E69" s="145"/>
      <c r="F69" s="146">
        <f t="shared" si="1"/>
        <v>24427</v>
      </c>
      <c r="G69" s="159">
        <f t="shared" si="2"/>
        <v>17525</v>
      </c>
      <c r="H69" s="155">
        <v>612</v>
      </c>
    </row>
    <row r="70" spans="1:8">
      <c r="A70" s="126">
        <v>142</v>
      </c>
      <c r="B70" s="59">
        <f t="shared" si="0"/>
        <v>17.93</v>
      </c>
      <c r="C70" s="57"/>
      <c r="D70" s="146">
        <v>26200</v>
      </c>
      <c r="E70" s="145"/>
      <c r="F70" s="146">
        <f t="shared" si="1"/>
        <v>24440</v>
      </c>
      <c r="G70" s="159">
        <f t="shared" si="2"/>
        <v>17535</v>
      </c>
      <c r="H70" s="155">
        <v>612</v>
      </c>
    </row>
    <row r="71" spans="1:8">
      <c r="A71" s="126">
        <v>143</v>
      </c>
      <c r="B71" s="59">
        <f t="shared" si="0"/>
        <v>17.91</v>
      </c>
      <c r="C71" s="57"/>
      <c r="D71" s="146">
        <v>26200</v>
      </c>
      <c r="E71" s="145"/>
      <c r="F71" s="146">
        <f t="shared" si="1"/>
        <v>24467</v>
      </c>
      <c r="G71" s="159">
        <f t="shared" si="2"/>
        <v>17554</v>
      </c>
      <c r="H71" s="155">
        <v>612</v>
      </c>
    </row>
    <row r="72" spans="1:8">
      <c r="A72" s="126">
        <v>144</v>
      </c>
      <c r="B72" s="59">
        <f t="shared" si="0"/>
        <v>17.89</v>
      </c>
      <c r="C72" s="57"/>
      <c r="D72" s="146">
        <v>26200</v>
      </c>
      <c r="E72" s="145"/>
      <c r="F72" s="146">
        <f t="shared" si="1"/>
        <v>24493</v>
      </c>
      <c r="G72" s="159">
        <f t="shared" si="2"/>
        <v>17574</v>
      </c>
      <c r="H72" s="155">
        <v>612</v>
      </c>
    </row>
    <row r="73" spans="1:8">
      <c r="A73" s="126">
        <v>145</v>
      </c>
      <c r="B73" s="59">
        <f t="shared" si="0"/>
        <v>17.87</v>
      </c>
      <c r="C73" s="57"/>
      <c r="D73" s="146">
        <v>26200</v>
      </c>
      <c r="E73" s="145"/>
      <c r="F73" s="146">
        <f t="shared" si="1"/>
        <v>24520</v>
      </c>
      <c r="G73" s="159">
        <f t="shared" si="2"/>
        <v>17594</v>
      </c>
      <c r="H73" s="155">
        <v>612</v>
      </c>
    </row>
    <row r="74" spans="1:8">
      <c r="A74" s="126">
        <v>146</v>
      </c>
      <c r="B74" s="59">
        <f>ROUND(-0.00000622*POWER(A74,3)+0.0009011*POWER(A74,2)+0.108211*A74+2.2,2)</f>
        <v>17.850000000000001</v>
      </c>
      <c r="C74" s="57"/>
      <c r="D74" s="146">
        <v>26200</v>
      </c>
      <c r="E74" s="145"/>
      <c r="F74" s="146">
        <f t="shared" si="1"/>
        <v>24547</v>
      </c>
      <c r="G74" s="159">
        <f t="shared" si="2"/>
        <v>17613</v>
      </c>
      <c r="H74" s="155">
        <v>612</v>
      </c>
    </row>
    <row r="75" spans="1:8">
      <c r="A75" s="126">
        <v>147</v>
      </c>
      <c r="B75" s="59">
        <f>ROUND(-0.00000622*POWER(A75,3)+0.0009011*POWER(A75,2)+0.108211*A75+2.2,2)</f>
        <v>17.82</v>
      </c>
      <c r="C75" s="57"/>
      <c r="D75" s="146">
        <v>26200</v>
      </c>
      <c r="E75" s="145"/>
      <c r="F75" s="146">
        <f t="shared" si="1"/>
        <v>24587</v>
      </c>
      <c r="G75" s="159">
        <f t="shared" si="2"/>
        <v>17643</v>
      </c>
      <c r="H75" s="155">
        <v>612</v>
      </c>
    </row>
    <row r="76" spans="1:8">
      <c r="A76" s="126">
        <v>148</v>
      </c>
      <c r="B76" s="59">
        <f>ROUND(-0.00000622*POWER(A76,3)+0.0009011*POWER(A76,2)+0.108211*A76+2.2,2)</f>
        <v>17.79</v>
      </c>
      <c r="C76" s="57"/>
      <c r="D76" s="146">
        <v>26200</v>
      </c>
      <c r="E76" s="145"/>
      <c r="F76" s="146">
        <f t="shared" si="1"/>
        <v>24628</v>
      </c>
      <c r="G76" s="159">
        <f t="shared" si="2"/>
        <v>17673</v>
      </c>
      <c r="H76" s="155">
        <v>612</v>
      </c>
    </row>
    <row r="77" spans="1:8">
      <c r="A77" s="126">
        <v>149</v>
      </c>
      <c r="B77" s="59">
        <f>ROUND(-0.00000622*POWER(A77,3)+0.0009011*POWER(A77,2)+0.108211*A77+2.2,2)</f>
        <v>17.75</v>
      </c>
      <c r="C77" s="57"/>
      <c r="D77" s="146">
        <v>26200</v>
      </c>
      <c r="E77" s="145"/>
      <c r="F77" s="146">
        <f t="shared" si="1"/>
        <v>24682</v>
      </c>
      <c r="G77" s="159">
        <f t="shared" si="2"/>
        <v>17713</v>
      </c>
      <c r="H77" s="155">
        <v>612</v>
      </c>
    </row>
    <row r="78" spans="1:8">
      <c r="A78" s="126">
        <v>150</v>
      </c>
      <c r="B78" s="59">
        <f>ROUND(0.022*A78+14.445,2)</f>
        <v>17.75</v>
      </c>
      <c r="C78" s="57"/>
      <c r="D78" s="146">
        <v>26200</v>
      </c>
      <c r="E78" s="145"/>
      <c r="F78" s="146">
        <f t="shared" si="1"/>
        <v>24682</v>
      </c>
      <c r="G78" s="159">
        <f t="shared" si="2"/>
        <v>17713</v>
      </c>
      <c r="H78" s="155">
        <v>612</v>
      </c>
    </row>
    <row r="79" spans="1:8">
      <c r="A79" s="126">
        <v>151</v>
      </c>
      <c r="B79" s="59">
        <f t="shared" ref="B79:B142" si="3">ROUND(0.022*A79+14.445,2)</f>
        <v>17.77</v>
      </c>
      <c r="C79" s="57"/>
      <c r="D79" s="146">
        <v>26200</v>
      </c>
      <c r="E79" s="145"/>
      <c r="F79" s="146">
        <f t="shared" si="1"/>
        <v>24655</v>
      </c>
      <c r="G79" s="159">
        <f t="shared" si="2"/>
        <v>17693</v>
      </c>
      <c r="H79" s="155">
        <v>612</v>
      </c>
    </row>
    <row r="80" spans="1:8">
      <c r="A80" s="126">
        <v>152</v>
      </c>
      <c r="B80" s="59">
        <f t="shared" si="3"/>
        <v>17.79</v>
      </c>
      <c r="C80" s="57"/>
      <c r="D80" s="146">
        <v>26200</v>
      </c>
      <c r="E80" s="145"/>
      <c r="F80" s="146">
        <f t="shared" si="1"/>
        <v>24628</v>
      </c>
      <c r="G80" s="159">
        <f t="shared" si="2"/>
        <v>17673</v>
      </c>
      <c r="H80" s="155">
        <v>612</v>
      </c>
    </row>
    <row r="81" spans="1:8">
      <c r="A81" s="126">
        <v>153</v>
      </c>
      <c r="B81" s="59">
        <f t="shared" si="3"/>
        <v>17.809999999999999</v>
      </c>
      <c r="C81" s="57"/>
      <c r="D81" s="146">
        <v>26200</v>
      </c>
      <c r="E81" s="145"/>
      <c r="F81" s="146">
        <f t="shared" ref="F81:F144" si="4">ROUND(12*1.3589*(1/B81*D81)+H81,0)</f>
        <v>24601</v>
      </c>
      <c r="G81" s="159">
        <f t="shared" ref="G81:G144" si="5">ROUND(12*(1/B81*D81),0)</f>
        <v>17653</v>
      </c>
      <c r="H81" s="155">
        <v>612</v>
      </c>
    </row>
    <row r="82" spans="1:8">
      <c r="A82" s="126">
        <v>154</v>
      </c>
      <c r="B82" s="59">
        <f t="shared" si="3"/>
        <v>17.829999999999998</v>
      </c>
      <c r="C82" s="57"/>
      <c r="D82" s="146">
        <v>26200</v>
      </c>
      <c r="E82" s="145"/>
      <c r="F82" s="146">
        <f t="shared" si="4"/>
        <v>24574</v>
      </c>
      <c r="G82" s="159">
        <f t="shared" si="5"/>
        <v>17633</v>
      </c>
      <c r="H82" s="155">
        <v>612</v>
      </c>
    </row>
    <row r="83" spans="1:8">
      <c r="A83" s="126">
        <v>155</v>
      </c>
      <c r="B83" s="59">
        <f t="shared" si="3"/>
        <v>17.86</v>
      </c>
      <c r="C83" s="57"/>
      <c r="D83" s="146">
        <v>26200</v>
      </c>
      <c r="E83" s="145"/>
      <c r="F83" s="146">
        <f t="shared" si="4"/>
        <v>24534</v>
      </c>
      <c r="G83" s="159">
        <f t="shared" si="5"/>
        <v>17604</v>
      </c>
      <c r="H83" s="155">
        <v>612</v>
      </c>
    </row>
    <row r="84" spans="1:8">
      <c r="A84" s="126">
        <v>156</v>
      </c>
      <c r="B84" s="59">
        <f t="shared" si="3"/>
        <v>17.88</v>
      </c>
      <c r="C84" s="57"/>
      <c r="D84" s="146">
        <v>26200</v>
      </c>
      <c r="E84" s="145"/>
      <c r="F84" s="146">
        <f t="shared" si="4"/>
        <v>24507</v>
      </c>
      <c r="G84" s="159">
        <f t="shared" si="5"/>
        <v>17584</v>
      </c>
      <c r="H84" s="155">
        <v>612</v>
      </c>
    </row>
    <row r="85" spans="1:8">
      <c r="A85" s="126">
        <v>157</v>
      </c>
      <c r="B85" s="59">
        <f t="shared" si="3"/>
        <v>17.899999999999999</v>
      </c>
      <c r="C85" s="57"/>
      <c r="D85" s="146">
        <v>26200</v>
      </c>
      <c r="E85" s="145"/>
      <c r="F85" s="146">
        <f t="shared" si="4"/>
        <v>24480</v>
      </c>
      <c r="G85" s="159">
        <f t="shared" si="5"/>
        <v>17564</v>
      </c>
      <c r="H85" s="155">
        <v>612</v>
      </c>
    </row>
    <row r="86" spans="1:8">
      <c r="A86" s="126">
        <v>158</v>
      </c>
      <c r="B86" s="59">
        <f t="shared" si="3"/>
        <v>17.920000000000002</v>
      </c>
      <c r="C86" s="57"/>
      <c r="D86" s="146">
        <v>26200</v>
      </c>
      <c r="E86" s="145"/>
      <c r="F86" s="146">
        <f t="shared" si="4"/>
        <v>24453</v>
      </c>
      <c r="G86" s="159">
        <f t="shared" si="5"/>
        <v>17545</v>
      </c>
      <c r="H86" s="155">
        <v>612</v>
      </c>
    </row>
    <row r="87" spans="1:8">
      <c r="A87" s="126">
        <v>159</v>
      </c>
      <c r="B87" s="59">
        <f t="shared" si="3"/>
        <v>17.940000000000001</v>
      </c>
      <c r="C87" s="57"/>
      <c r="D87" s="146">
        <v>26200</v>
      </c>
      <c r="E87" s="145"/>
      <c r="F87" s="146">
        <f t="shared" si="4"/>
        <v>24427</v>
      </c>
      <c r="G87" s="159">
        <f t="shared" si="5"/>
        <v>17525</v>
      </c>
      <c r="H87" s="155">
        <v>612</v>
      </c>
    </row>
    <row r="88" spans="1:8">
      <c r="A88" s="126">
        <v>160</v>
      </c>
      <c r="B88" s="59">
        <f t="shared" si="3"/>
        <v>17.97</v>
      </c>
      <c r="C88" s="57"/>
      <c r="D88" s="146">
        <v>26200</v>
      </c>
      <c r="E88" s="145"/>
      <c r="F88" s="146">
        <f t="shared" si="4"/>
        <v>24387</v>
      </c>
      <c r="G88" s="159">
        <f t="shared" si="5"/>
        <v>17496</v>
      </c>
      <c r="H88" s="155">
        <v>612</v>
      </c>
    </row>
    <row r="89" spans="1:8">
      <c r="A89" s="126">
        <v>161</v>
      </c>
      <c r="B89" s="59">
        <f t="shared" si="3"/>
        <v>17.989999999999998</v>
      </c>
      <c r="C89" s="57"/>
      <c r="D89" s="146">
        <v>26200</v>
      </c>
      <c r="E89" s="145"/>
      <c r="F89" s="146">
        <f t="shared" si="4"/>
        <v>24361</v>
      </c>
      <c r="G89" s="159">
        <f t="shared" si="5"/>
        <v>17476</v>
      </c>
      <c r="H89" s="155">
        <v>612</v>
      </c>
    </row>
    <row r="90" spans="1:8">
      <c r="A90" s="126">
        <v>162</v>
      </c>
      <c r="B90" s="59">
        <f t="shared" si="3"/>
        <v>18.010000000000002</v>
      </c>
      <c r="C90" s="57"/>
      <c r="D90" s="146">
        <v>26200</v>
      </c>
      <c r="E90" s="145"/>
      <c r="F90" s="146">
        <f t="shared" si="4"/>
        <v>24334</v>
      </c>
      <c r="G90" s="159">
        <f t="shared" si="5"/>
        <v>17457</v>
      </c>
      <c r="H90" s="155">
        <v>612</v>
      </c>
    </row>
    <row r="91" spans="1:8">
      <c r="A91" s="126">
        <v>163</v>
      </c>
      <c r="B91" s="59">
        <f t="shared" si="3"/>
        <v>18.03</v>
      </c>
      <c r="C91" s="57"/>
      <c r="D91" s="146">
        <v>26200</v>
      </c>
      <c r="E91" s="145"/>
      <c r="F91" s="146">
        <f t="shared" si="4"/>
        <v>24308</v>
      </c>
      <c r="G91" s="159">
        <f t="shared" si="5"/>
        <v>17438</v>
      </c>
      <c r="H91" s="155">
        <v>612</v>
      </c>
    </row>
    <row r="92" spans="1:8">
      <c r="A92" s="126">
        <v>164</v>
      </c>
      <c r="B92" s="59">
        <f t="shared" si="3"/>
        <v>18.05</v>
      </c>
      <c r="C92" s="57"/>
      <c r="D92" s="146">
        <v>26200</v>
      </c>
      <c r="E92" s="145"/>
      <c r="F92" s="146">
        <f t="shared" si="4"/>
        <v>24282</v>
      </c>
      <c r="G92" s="159">
        <f t="shared" si="5"/>
        <v>17418</v>
      </c>
      <c r="H92" s="155">
        <v>612</v>
      </c>
    </row>
    <row r="93" spans="1:8">
      <c r="A93" s="126">
        <v>165</v>
      </c>
      <c r="B93" s="59">
        <f t="shared" si="3"/>
        <v>18.079999999999998</v>
      </c>
      <c r="C93" s="57"/>
      <c r="D93" s="146">
        <v>26200</v>
      </c>
      <c r="E93" s="145"/>
      <c r="F93" s="146">
        <f t="shared" si="4"/>
        <v>24242</v>
      </c>
      <c r="G93" s="159">
        <f t="shared" si="5"/>
        <v>17389</v>
      </c>
      <c r="H93" s="155">
        <v>612</v>
      </c>
    </row>
    <row r="94" spans="1:8">
      <c r="A94" s="126">
        <v>166</v>
      </c>
      <c r="B94" s="59">
        <f t="shared" si="3"/>
        <v>18.100000000000001</v>
      </c>
      <c r="C94" s="57"/>
      <c r="D94" s="146">
        <v>26200</v>
      </c>
      <c r="E94" s="145"/>
      <c r="F94" s="146">
        <f t="shared" si="4"/>
        <v>24216</v>
      </c>
      <c r="G94" s="159">
        <f t="shared" si="5"/>
        <v>17370</v>
      </c>
      <c r="H94" s="155">
        <v>612</v>
      </c>
    </row>
    <row r="95" spans="1:8">
      <c r="A95" s="126">
        <v>167</v>
      </c>
      <c r="B95" s="59">
        <f t="shared" si="3"/>
        <v>18.12</v>
      </c>
      <c r="C95" s="57"/>
      <c r="D95" s="146">
        <v>26200</v>
      </c>
      <c r="E95" s="145"/>
      <c r="F95" s="146">
        <f t="shared" si="4"/>
        <v>24190</v>
      </c>
      <c r="G95" s="159">
        <f t="shared" si="5"/>
        <v>17351</v>
      </c>
      <c r="H95" s="155">
        <v>612</v>
      </c>
    </row>
    <row r="96" spans="1:8">
      <c r="A96" s="126">
        <v>168</v>
      </c>
      <c r="B96" s="59">
        <f t="shared" si="3"/>
        <v>18.14</v>
      </c>
      <c r="C96" s="57"/>
      <c r="D96" s="146">
        <v>26200</v>
      </c>
      <c r="E96" s="145"/>
      <c r="F96" s="146">
        <f t="shared" si="4"/>
        <v>24164</v>
      </c>
      <c r="G96" s="159">
        <f t="shared" si="5"/>
        <v>17332</v>
      </c>
      <c r="H96" s="155">
        <v>612</v>
      </c>
    </row>
    <row r="97" spans="1:8">
      <c r="A97" s="126">
        <v>169</v>
      </c>
      <c r="B97" s="59">
        <f t="shared" si="3"/>
        <v>18.16</v>
      </c>
      <c r="C97" s="57"/>
      <c r="D97" s="146">
        <v>26200</v>
      </c>
      <c r="E97" s="145"/>
      <c r="F97" s="146">
        <f t="shared" si="4"/>
        <v>24138</v>
      </c>
      <c r="G97" s="159">
        <f t="shared" si="5"/>
        <v>17313</v>
      </c>
      <c r="H97" s="155">
        <v>612</v>
      </c>
    </row>
    <row r="98" spans="1:8">
      <c r="A98" s="126">
        <v>170</v>
      </c>
      <c r="B98" s="59">
        <f t="shared" si="3"/>
        <v>18.190000000000001</v>
      </c>
      <c r="C98" s="57"/>
      <c r="D98" s="146">
        <v>26200</v>
      </c>
      <c r="E98" s="145"/>
      <c r="F98" s="146">
        <f t="shared" si="4"/>
        <v>24100</v>
      </c>
      <c r="G98" s="159">
        <f t="shared" si="5"/>
        <v>17284</v>
      </c>
      <c r="H98" s="155">
        <v>612</v>
      </c>
    </row>
    <row r="99" spans="1:8">
      <c r="A99" s="126">
        <v>171</v>
      </c>
      <c r="B99" s="59">
        <f t="shared" si="3"/>
        <v>18.21</v>
      </c>
      <c r="C99" s="57"/>
      <c r="D99" s="146">
        <v>26200</v>
      </c>
      <c r="E99" s="145"/>
      <c r="F99" s="146">
        <f t="shared" si="4"/>
        <v>24074</v>
      </c>
      <c r="G99" s="159">
        <f t="shared" si="5"/>
        <v>17265</v>
      </c>
      <c r="H99" s="155">
        <v>612</v>
      </c>
    </row>
    <row r="100" spans="1:8">
      <c r="A100" s="126">
        <v>172</v>
      </c>
      <c r="B100" s="59">
        <f t="shared" si="3"/>
        <v>18.23</v>
      </c>
      <c r="C100" s="57"/>
      <c r="D100" s="146">
        <v>26200</v>
      </c>
      <c r="E100" s="145"/>
      <c r="F100" s="146">
        <f t="shared" si="4"/>
        <v>24048</v>
      </c>
      <c r="G100" s="159">
        <f t="shared" si="5"/>
        <v>17246</v>
      </c>
      <c r="H100" s="155">
        <v>612</v>
      </c>
    </row>
    <row r="101" spans="1:8">
      <c r="A101" s="126">
        <v>173</v>
      </c>
      <c r="B101" s="59">
        <f t="shared" si="3"/>
        <v>18.25</v>
      </c>
      <c r="C101" s="57"/>
      <c r="D101" s="146">
        <v>26200</v>
      </c>
      <c r="E101" s="145"/>
      <c r="F101" s="146">
        <f t="shared" si="4"/>
        <v>24022</v>
      </c>
      <c r="G101" s="159">
        <f t="shared" si="5"/>
        <v>17227</v>
      </c>
      <c r="H101" s="155">
        <v>612</v>
      </c>
    </row>
    <row r="102" spans="1:8">
      <c r="A102" s="126">
        <v>174</v>
      </c>
      <c r="B102" s="59">
        <f t="shared" si="3"/>
        <v>18.27</v>
      </c>
      <c r="C102" s="57"/>
      <c r="D102" s="146">
        <v>26200</v>
      </c>
      <c r="E102" s="145"/>
      <c r="F102" s="146">
        <f t="shared" si="4"/>
        <v>23997</v>
      </c>
      <c r="G102" s="159">
        <f t="shared" si="5"/>
        <v>17209</v>
      </c>
      <c r="H102" s="155">
        <v>612</v>
      </c>
    </row>
    <row r="103" spans="1:8">
      <c r="A103" s="126">
        <v>175</v>
      </c>
      <c r="B103" s="59">
        <f t="shared" si="3"/>
        <v>18.3</v>
      </c>
      <c r="C103" s="57"/>
      <c r="D103" s="146">
        <v>26200</v>
      </c>
      <c r="E103" s="145"/>
      <c r="F103" s="146">
        <f t="shared" si="4"/>
        <v>23958</v>
      </c>
      <c r="G103" s="159">
        <f t="shared" si="5"/>
        <v>17180</v>
      </c>
      <c r="H103" s="155">
        <v>612</v>
      </c>
    </row>
    <row r="104" spans="1:8">
      <c r="A104" s="126">
        <v>176</v>
      </c>
      <c r="B104" s="59">
        <f t="shared" si="3"/>
        <v>18.32</v>
      </c>
      <c r="C104" s="57"/>
      <c r="D104" s="146">
        <v>26200</v>
      </c>
      <c r="E104" s="145"/>
      <c r="F104" s="146">
        <f t="shared" si="4"/>
        <v>23933</v>
      </c>
      <c r="G104" s="159">
        <f t="shared" si="5"/>
        <v>17162</v>
      </c>
      <c r="H104" s="155">
        <v>612</v>
      </c>
    </row>
    <row r="105" spans="1:8">
      <c r="A105" s="126">
        <v>177</v>
      </c>
      <c r="B105" s="59">
        <f t="shared" si="3"/>
        <v>18.34</v>
      </c>
      <c r="C105" s="57"/>
      <c r="D105" s="146">
        <v>26200</v>
      </c>
      <c r="E105" s="145"/>
      <c r="F105" s="146">
        <f t="shared" si="4"/>
        <v>23907</v>
      </c>
      <c r="G105" s="159">
        <f t="shared" si="5"/>
        <v>17143</v>
      </c>
      <c r="H105" s="155">
        <v>612</v>
      </c>
    </row>
    <row r="106" spans="1:8">
      <c r="A106" s="126">
        <v>178</v>
      </c>
      <c r="B106" s="59">
        <f t="shared" si="3"/>
        <v>18.36</v>
      </c>
      <c r="C106" s="57"/>
      <c r="D106" s="146">
        <v>26200</v>
      </c>
      <c r="E106" s="145"/>
      <c r="F106" s="146">
        <f t="shared" si="4"/>
        <v>23882</v>
      </c>
      <c r="G106" s="159">
        <f t="shared" si="5"/>
        <v>17124</v>
      </c>
      <c r="H106" s="155">
        <v>612</v>
      </c>
    </row>
    <row r="107" spans="1:8">
      <c r="A107" s="126">
        <v>179</v>
      </c>
      <c r="B107" s="59">
        <f t="shared" si="3"/>
        <v>18.38</v>
      </c>
      <c r="C107" s="57"/>
      <c r="D107" s="146">
        <v>26200</v>
      </c>
      <c r="E107" s="145"/>
      <c r="F107" s="146">
        <f t="shared" si="4"/>
        <v>23857</v>
      </c>
      <c r="G107" s="159">
        <f t="shared" si="5"/>
        <v>17106</v>
      </c>
      <c r="H107" s="155">
        <v>612</v>
      </c>
    </row>
    <row r="108" spans="1:8">
      <c r="A108" s="126">
        <v>180</v>
      </c>
      <c r="B108" s="59">
        <f t="shared" si="3"/>
        <v>18.41</v>
      </c>
      <c r="C108" s="57"/>
      <c r="D108" s="146">
        <v>26200</v>
      </c>
      <c r="E108" s="145"/>
      <c r="F108" s="146">
        <f t="shared" si="4"/>
        <v>23819</v>
      </c>
      <c r="G108" s="159">
        <f t="shared" si="5"/>
        <v>17078</v>
      </c>
      <c r="H108" s="155">
        <v>612</v>
      </c>
    </row>
    <row r="109" spans="1:8">
      <c r="A109" s="126">
        <v>181</v>
      </c>
      <c r="B109" s="59">
        <f t="shared" si="3"/>
        <v>18.43</v>
      </c>
      <c r="C109" s="57"/>
      <c r="D109" s="146">
        <v>26200</v>
      </c>
      <c r="E109" s="145"/>
      <c r="F109" s="146">
        <f t="shared" si="4"/>
        <v>23794</v>
      </c>
      <c r="G109" s="159">
        <f t="shared" si="5"/>
        <v>17059</v>
      </c>
      <c r="H109" s="155">
        <v>612</v>
      </c>
    </row>
    <row r="110" spans="1:8">
      <c r="A110" s="126">
        <v>182</v>
      </c>
      <c r="B110" s="59">
        <f t="shared" si="3"/>
        <v>18.45</v>
      </c>
      <c r="C110" s="57"/>
      <c r="D110" s="146">
        <v>26200</v>
      </c>
      <c r="E110" s="145"/>
      <c r="F110" s="146">
        <f t="shared" si="4"/>
        <v>23769</v>
      </c>
      <c r="G110" s="159">
        <f t="shared" si="5"/>
        <v>17041</v>
      </c>
      <c r="H110" s="155">
        <v>612</v>
      </c>
    </row>
    <row r="111" spans="1:8">
      <c r="A111" s="126">
        <v>183</v>
      </c>
      <c r="B111" s="59">
        <f t="shared" si="3"/>
        <v>18.47</v>
      </c>
      <c r="C111" s="57"/>
      <c r="D111" s="146">
        <v>26200</v>
      </c>
      <c r="E111" s="145"/>
      <c r="F111" s="146">
        <f t="shared" si="4"/>
        <v>23743</v>
      </c>
      <c r="G111" s="159">
        <f t="shared" si="5"/>
        <v>17022</v>
      </c>
      <c r="H111" s="155">
        <v>612</v>
      </c>
    </row>
    <row r="112" spans="1:8">
      <c r="A112" s="126">
        <v>184</v>
      </c>
      <c r="B112" s="59">
        <f t="shared" si="3"/>
        <v>18.489999999999998</v>
      </c>
      <c r="C112" s="57"/>
      <c r="D112" s="146">
        <v>26200</v>
      </c>
      <c r="E112" s="145"/>
      <c r="F112" s="146">
        <f t="shared" si="4"/>
        <v>23718</v>
      </c>
      <c r="G112" s="159">
        <f t="shared" si="5"/>
        <v>17004</v>
      </c>
      <c r="H112" s="155">
        <v>612</v>
      </c>
    </row>
    <row r="113" spans="1:8">
      <c r="A113" s="126">
        <v>185</v>
      </c>
      <c r="B113" s="59">
        <f t="shared" si="3"/>
        <v>18.52</v>
      </c>
      <c r="C113" s="57"/>
      <c r="D113" s="146">
        <v>26200</v>
      </c>
      <c r="E113" s="145"/>
      <c r="F113" s="146">
        <f t="shared" si="4"/>
        <v>23681</v>
      </c>
      <c r="G113" s="159">
        <f t="shared" si="5"/>
        <v>16976</v>
      </c>
      <c r="H113" s="155">
        <v>612</v>
      </c>
    </row>
    <row r="114" spans="1:8">
      <c r="A114" s="126">
        <v>186</v>
      </c>
      <c r="B114" s="59">
        <f t="shared" si="3"/>
        <v>18.54</v>
      </c>
      <c r="C114" s="57"/>
      <c r="D114" s="146">
        <v>26200</v>
      </c>
      <c r="E114" s="145"/>
      <c r="F114" s="146">
        <f t="shared" si="4"/>
        <v>23656</v>
      </c>
      <c r="G114" s="159">
        <f t="shared" si="5"/>
        <v>16958</v>
      </c>
      <c r="H114" s="155">
        <v>612</v>
      </c>
    </row>
    <row r="115" spans="1:8">
      <c r="A115" s="126">
        <v>187</v>
      </c>
      <c r="B115" s="59">
        <f t="shared" si="3"/>
        <v>18.559999999999999</v>
      </c>
      <c r="C115" s="57"/>
      <c r="D115" s="146">
        <v>26200</v>
      </c>
      <c r="E115" s="145"/>
      <c r="F115" s="146">
        <f t="shared" si="4"/>
        <v>23631</v>
      </c>
      <c r="G115" s="159">
        <f t="shared" si="5"/>
        <v>16940</v>
      </c>
      <c r="H115" s="155">
        <v>612</v>
      </c>
    </row>
    <row r="116" spans="1:8">
      <c r="A116" s="126">
        <v>188</v>
      </c>
      <c r="B116" s="59">
        <f t="shared" si="3"/>
        <v>18.579999999999998</v>
      </c>
      <c r="C116" s="57"/>
      <c r="D116" s="146">
        <v>26200</v>
      </c>
      <c r="E116" s="145"/>
      <c r="F116" s="146">
        <f t="shared" si="4"/>
        <v>23607</v>
      </c>
      <c r="G116" s="159">
        <f t="shared" si="5"/>
        <v>16921</v>
      </c>
      <c r="H116" s="155">
        <v>612</v>
      </c>
    </row>
    <row r="117" spans="1:8">
      <c r="A117" s="126">
        <v>189</v>
      </c>
      <c r="B117" s="59">
        <f t="shared" si="3"/>
        <v>18.600000000000001</v>
      </c>
      <c r="C117" s="57"/>
      <c r="D117" s="146">
        <v>26200</v>
      </c>
      <c r="E117" s="145"/>
      <c r="F117" s="146">
        <f t="shared" si="4"/>
        <v>23582</v>
      </c>
      <c r="G117" s="159">
        <f t="shared" si="5"/>
        <v>16903</v>
      </c>
      <c r="H117" s="155">
        <v>612</v>
      </c>
    </row>
    <row r="118" spans="1:8">
      <c r="A118" s="126">
        <v>190</v>
      </c>
      <c r="B118" s="59">
        <f t="shared" si="3"/>
        <v>18.63</v>
      </c>
      <c r="C118" s="57"/>
      <c r="D118" s="146">
        <v>26200</v>
      </c>
      <c r="E118" s="145"/>
      <c r="F118" s="146">
        <f t="shared" si="4"/>
        <v>23545</v>
      </c>
      <c r="G118" s="159">
        <f t="shared" si="5"/>
        <v>16876</v>
      </c>
      <c r="H118" s="155">
        <v>612</v>
      </c>
    </row>
    <row r="119" spans="1:8">
      <c r="A119" s="126">
        <v>191</v>
      </c>
      <c r="B119" s="59">
        <f t="shared" si="3"/>
        <v>18.649999999999999</v>
      </c>
      <c r="C119" s="57"/>
      <c r="D119" s="146">
        <v>26200</v>
      </c>
      <c r="E119" s="145"/>
      <c r="F119" s="146">
        <f t="shared" si="4"/>
        <v>23520</v>
      </c>
      <c r="G119" s="159">
        <f t="shared" si="5"/>
        <v>16858</v>
      </c>
      <c r="H119" s="155">
        <v>612</v>
      </c>
    </row>
    <row r="120" spans="1:8">
      <c r="A120" s="126">
        <v>192</v>
      </c>
      <c r="B120" s="59">
        <f t="shared" si="3"/>
        <v>18.670000000000002</v>
      </c>
      <c r="C120" s="57"/>
      <c r="D120" s="146">
        <v>26200</v>
      </c>
      <c r="E120" s="145"/>
      <c r="F120" s="146">
        <f t="shared" si="4"/>
        <v>23496</v>
      </c>
      <c r="G120" s="159">
        <f t="shared" si="5"/>
        <v>16840</v>
      </c>
      <c r="H120" s="155">
        <v>612</v>
      </c>
    </row>
    <row r="121" spans="1:8">
      <c r="A121" s="126">
        <v>193</v>
      </c>
      <c r="B121" s="59">
        <f t="shared" si="3"/>
        <v>18.690000000000001</v>
      </c>
      <c r="C121" s="57"/>
      <c r="D121" s="146">
        <v>26200</v>
      </c>
      <c r="E121" s="145"/>
      <c r="F121" s="146">
        <f t="shared" si="4"/>
        <v>23471</v>
      </c>
      <c r="G121" s="159">
        <f t="shared" si="5"/>
        <v>16822</v>
      </c>
      <c r="H121" s="155">
        <v>612</v>
      </c>
    </row>
    <row r="122" spans="1:8">
      <c r="A122" s="126">
        <v>194</v>
      </c>
      <c r="B122" s="59">
        <f t="shared" si="3"/>
        <v>18.71</v>
      </c>
      <c r="C122" s="57"/>
      <c r="D122" s="146">
        <v>26200</v>
      </c>
      <c r="E122" s="145"/>
      <c r="F122" s="146">
        <f t="shared" si="4"/>
        <v>23447</v>
      </c>
      <c r="G122" s="159">
        <f t="shared" si="5"/>
        <v>16804</v>
      </c>
      <c r="H122" s="155">
        <v>612</v>
      </c>
    </row>
    <row r="123" spans="1:8">
      <c r="A123" s="126">
        <v>195</v>
      </c>
      <c r="B123" s="59">
        <f t="shared" si="3"/>
        <v>18.739999999999998</v>
      </c>
      <c r="C123" s="57"/>
      <c r="D123" s="146">
        <v>26200</v>
      </c>
      <c r="E123" s="145"/>
      <c r="F123" s="146">
        <f t="shared" si="4"/>
        <v>23410</v>
      </c>
      <c r="G123" s="159">
        <f t="shared" si="5"/>
        <v>16777</v>
      </c>
      <c r="H123" s="155">
        <v>612</v>
      </c>
    </row>
    <row r="124" spans="1:8">
      <c r="A124" s="126">
        <v>196</v>
      </c>
      <c r="B124" s="59">
        <f t="shared" si="3"/>
        <v>18.760000000000002</v>
      </c>
      <c r="C124" s="57"/>
      <c r="D124" s="146">
        <v>26200</v>
      </c>
      <c r="E124" s="145"/>
      <c r="F124" s="146">
        <f t="shared" si="4"/>
        <v>23386</v>
      </c>
      <c r="G124" s="159">
        <f t="shared" si="5"/>
        <v>16759</v>
      </c>
      <c r="H124" s="155">
        <v>612</v>
      </c>
    </row>
    <row r="125" spans="1:8">
      <c r="A125" s="126">
        <v>197</v>
      </c>
      <c r="B125" s="59">
        <f t="shared" si="3"/>
        <v>18.78</v>
      </c>
      <c r="C125" s="57"/>
      <c r="D125" s="146">
        <v>26200</v>
      </c>
      <c r="E125" s="145"/>
      <c r="F125" s="146">
        <f t="shared" si="4"/>
        <v>23362</v>
      </c>
      <c r="G125" s="159">
        <f t="shared" si="5"/>
        <v>16741</v>
      </c>
      <c r="H125" s="155">
        <v>612</v>
      </c>
    </row>
    <row r="126" spans="1:8">
      <c r="A126" s="126">
        <v>198</v>
      </c>
      <c r="B126" s="59">
        <f t="shared" si="3"/>
        <v>18.8</v>
      </c>
      <c r="C126" s="57"/>
      <c r="D126" s="146">
        <v>26200</v>
      </c>
      <c r="E126" s="145"/>
      <c r="F126" s="146">
        <f t="shared" si="4"/>
        <v>23337</v>
      </c>
      <c r="G126" s="159">
        <f t="shared" si="5"/>
        <v>16723</v>
      </c>
      <c r="H126" s="155">
        <v>612</v>
      </c>
    </row>
    <row r="127" spans="1:8">
      <c r="A127" s="126">
        <v>199</v>
      </c>
      <c r="B127" s="59">
        <f t="shared" si="3"/>
        <v>18.82</v>
      </c>
      <c r="C127" s="57"/>
      <c r="D127" s="146">
        <v>26200</v>
      </c>
      <c r="E127" s="145"/>
      <c r="F127" s="146">
        <f t="shared" si="4"/>
        <v>23313</v>
      </c>
      <c r="G127" s="159">
        <f t="shared" si="5"/>
        <v>16706</v>
      </c>
      <c r="H127" s="155">
        <v>612</v>
      </c>
    </row>
    <row r="128" spans="1:8">
      <c r="A128" s="126">
        <v>200</v>
      </c>
      <c r="B128" s="59">
        <f t="shared" si="3"/>
        <v>18.850000000000001</v>
      </c>
      <c r="C128" s="57"/>
      <c r="D128" s="146">
        <v>26200</v>
      </c>
      <c r="E128" s="145"/>
      <c r="F128" s="146">
        <f t="shared" si="4"/>
        <v>23277</v>
      </c>
      <c r="G128" s="159">
        <f t="shared" si="5"/>
        <v>16679</v>
      </c>
      <c r="H128" s="155">
        <v>612</v>
      </c>
    </row>
    <row r="129" spans="1:8">
      <c r="A129" s="126">
        <v>201</v>
      </c>
      <c r="B129" s="59">
        <f t="shared" si="3"/>
        <v>18.87</v>
      </c>
      <c r="C129" s="57"/>
      <c r="D129" s="146">
        <v>26200</v>
      </c>
      <c r="E129" s="145"/>
      <c r="F129" s="146">
        <f t="shared" si="4"/>
        <v>23253</v>
      </c>
      <c r="G129" s="159">
        <f t="shared" si="5"/>
        <v>16661</v>
      </c>
      <c r="H129" s="155">
        <v>612</v>
      </c>
    </row>
    <row r="130" spans="1:8">
      <c r="A130" s="126">
        <v>202</v>
      </c>
      <c r="B130" s="59">
        <f t="shared" si="3"/>
        <v>18.89</v>
      </c>
      <c r="C130" s="57"/>
      <c r="D130" s="146">
        <v>26200</v>
      </c>
      <c r="E130" s="145"/>
      <c r="F130" s="146">
        <f t="shared" si="4"/>
        <v>23229</v>
      </c>
      <c r="G130" s="159">
        <f t="shared" si="5"/>
        <v>16644</v>
      </c>
      <c r="H130" s="155">
        <v>612</v>
      </c>
    </row>
    <row r="131" spans="1:8">
      <c r="A131" s="126">
        <v>203</v>
      </c>
      <c r="B131" s="59">
        <f t="shared" si="3"/>
        <v>18.91</v>
      </c>
      <c r="C131" s="57"/>
      <c r="D131" s="146">
        <v>26200</v>
      </c>
      <c r="E131" s="145"/>
      <c r="F131" s="146">
        <f t="shared" si="4"/>
        <v>23205</v>
      </c>
      <c r="G131" s="159">
        <f t="shared" si="5"/>
        <v>16626</v>
      </c>
      <c r="H131" s="155">
        <v>612</v>
      </c>
    </row>
    <row r="132" spans="1:8">
      <c r="A132" s="126">
        <v>204</v>
      </c>
      <c r="B132" s="59">
        <f t="shared" si="3"/>
        <v>18.93</v>
      </c>
      <c r="C132" s="57"/>
      <c r="D132" s="146">
        <v>26200</v>
      </c>
      <c r="E132" s="145"/>
      <c r="F132" s="146">
        <f t="shared" si="4"/>
        <v>23181</v>
      </c>
      <c r="G132" s="159">
        <f t="shared" si="5"/>
        <v>16609</v>
      </c>
      <c r="H132" s="155">
        <v>612</v>
      </c>
    </row>
    <row r="133" spans="1:8">
      <c r="A133" s="126">
        <v>205</v>
      </c>
      <c r="B133" s="59">
        <f t="shared" si="3"/>
        <v>18.96</v>
      </c>
      <c r="C133" s="57"/>
      <c r="D133" s="146">
        <v>26200</v>
      </c>
      <c r="E133" s="145"/>
      <c r="F133" s="146">
        <f t="shared" si="4"/>
        <v>23146</v>
      </c>
      <c r="G133" s="159">
        <f t="shared" si="5"/>
        <v>16582</v>
      </c>
      <c r="H133" s="155">
        <v>612</v>
      </c>
    </row>
    <row r="134" spans="1:8">
      <c r="A134" s="126">
        <v>206</v>
      </c>
      <c r="B134" s="59">
        <f t="shared" si="3"/>
        <v>18.98</v>
      </c>
      <c r="C134" s="57"/>
      <c r="D134" s="146">
        <v>26200</v>
      </c>
      <c r="E134" s="145"/>
      <c r="F134" s="146">
        <f t="shared" si="4"/>
        <v>23122</v>
      </c>
      <c r="G134" s="159">
        <f t="shared" si="5"/>
        <v>16565</v>
      </c>
      <c r="H134" s="155">
        <v>612</v>
      </c>
    </row>
    <row r="135" spans="1:8">
      <c r="A135" s="126">
        <v>207</v>
      </c>
      <c r="B135" s="59">
        <f t="shared" si="3"/>
        <v>19</v>
      </c>
      <c r="C135" s="57"/>
      <c r="D135" s="146">
        <v>26200</v>
      </c>
      <c r="E135" s="145"/>
      <c r="F135" s="146">
        <f t="shared" si="4"/>
        <v>23098</v>
      </c>
      <c r="G135" s="159">
        <f t="shared" si="5"/>
        <v>16547</v>
      </c>
      <c r="H135" s="155">
        <v>612</v>
      </c>
    </row>
    <row r="136" spans="1:8">
      <c r="A136" s="126">
        <v>208</v>
      </c>
      <c r="B136" s="59">
        <f t="shared" si="3"/>
        <v>19.02</v>
      </c>
      <c r="C136" s="57"/>
      <c r="D136" s="146">
        <v>26200</v>
      </c>
      <c r="E136" s="145"/>
      <c r="F136" s="146">
        <f t="shared" si="4"/>
        <v>23075</v>
      </c>
      <c r="G136" s="159">
        <f t="shared" si="5"/>
        <v>16530</v>
      </c>
      <c r="H136" s="155">
        <v>612</v>
      </c>
    </row>
    <row r="137" spans="1:8">
      <c r="A137" s="126">
        <v>209</v>
      </c>
      <c r="B137" s="59">
        <f t="shared" si="3"/>
        <v>19.04</v>
      </c>
      <c r="C137" s="57"/>
      <c r="D137" s="146">
        <v>26200</v>
      </c>
      <c r="E137" s="145"/>
      <c r="F137" s="146">
        <f t="shared" si="4"/>
        <v>23051</v>
      </c>
      <c r="G137" s="159">
        <f t="shared" si="5"/>
        <v>16513</v>
      </c>
      <c r="H137" s="155">
        <v>612</v>
      </c>
    </row>
    <row r="138" spans="1:8">
      <c r="A138" s="126">
        <v>210</v>
      </c>
      <c r="B138" s="59">
        <f t="shared" si="3"/>
        <v>19.07</v>
      </c>
      <c r="C138" s="57"/>
      <c r="D138" s="146">
        <v>26200</v>
      </c>
      <c r="E138" s="145"/>
      <c r="F138" s="146">
        <f t="shared" si="4"/>
        <v>23016</v>
      </c>
      <c r="G138" s="159">
        <f t="shared" si="5"/>
        <v>16487</v>
      </c>
      <c r="H138" s="155">
        <v>612</v>
      </c>
    </row>
    <row r="139" spans="1:8">
      <c r="A139" s="126">
        <v>211</v>
      </c>
      <c r="B139" s="59">
        <f t="shared" si="3"/>
        <v>19.09</v>
      </c>
      <c r="C139" s="57"/>
      <c r="D139" s="146">
        <v>26200</v>
      </c>
      <c r="E139" s="145"/>
      <c r="F139" s="146">
        <f t="shared" si="4"/>
        <v>22992</v>
      </c>
      <c r="G139" s="159">
        <f t="shared" si="5"/>
        <v>16469</v>
      </c>
      <c r="H139" s="155">
        <v>612</v>
      </c>
    </row>
    <row r="140" spans="1:8">
      <c r="A140" s="126">
        <v>212</v>
      </c>
      <c r="B140" s="59">
        <f t="shared" si="3"/>
        <v>19.11</v>
      </c>
      <c r="C140" s="57"/>
      <c r="D140" s="146">
        <v>26200</v>
      </c>
      <c r="E140" s="145"/>
      <c r="F140" s="146">
        <f t="shared" si="4"/>
        <v>22969</v>
      </c>
      <c r="G140" s="159">
        <f t="shared" si="5"/>
        <v>16452</v>
      </c>
      <c r="H140" s="155">
        <v>612</v>
      </c>
    </row>
    <row r="141" spans="1:8">
      <c r="A141" s="126">
        <v>213</v>
      </c>
      <c r="B141" s="59">
        <f t="shared" si="3"/>
        <v>19.13</v>
      </c>
      <c r="C141" s="57"/>
      <c r="D141" s="146">
        <v>26200</v>
      </c>
      <c r="E141" s="145"/>
      <c r="F141" s="146">
        <f t="shared" si="4"/>
        <v>22945</v>
      </c>
      <c r="G141" s="159">
        <f t="shared" si="5"/>
        <v>16435</v>
      </c>
      <c r="H141" s="155">
        <v>612</v>
      </c>
    </row>
    <row r="142" spans="1:8">
      <c r="A142" s="126">
        <v>214</v>
      </c>
      <c r="B142" s="59">
        <f t="shared" si="3"/>
        <v>19.149999999999999</v>
      </c>
      <c r="C142" s="57"/>
      <c r="D142" s="146">
        <v>26200</v>
      </c>
      <c r="E142" s="145"/>
      <c r="F142" s="146">
        <f t="shared" si="4"/>
        <v>22922</v>
      </c>
      <c r="G142" s="159">
        <f t="shared" si="5"/>
        <v>16418</v>
      </c>
      <c r="H142" s="155">
        <v>612</v>
      </c>
    </row>
    <row r="143" spans="1:8">
      <c r="A143" s="126">
        <v>215</v>
      </c>
      <c r="B143" s="59">
        <f t="shared" ref="B143:B158" si="6">ROUND(0.022*A143+14.445,2)</f>
        <v>19.18</v>
      </c>
      <c r="C143" s="57"/>
      <c r="D143" s="146">
        <v>26200</v>
      </c>
      <c r="E143" s="145"/>
      <c r="F143" s="146">
        <f t="shared" si="4"/>
        <v>22887</v>
      </c>
      <c r="G143" s="159">
        <f t="shared" si="5"/>
        <v>16392</v>
      </c>
      <c r="H143" s="155">
        <v>612</v>
      </c>
    </row>
    <row r="144" spans="1:8">
      <c r="A144" s="126">
        <v>216</v>
      </c>
      <c r="B144" s="59">
        <f t="shared" si="6"/>
        <v>19.2</v>
      </c>
      <c r="C144" s="57"/>
      <c r="D144" s="146">
        <v>26200</v>
      </c>
      <c r="E144" s="145"/>
      <c r="F144" s="146">
        <f t="shared" si="4"/>
        <v>22864</v>
      </c>
      <c r="G144" s="159">
        <f t="shared" si="5"/>
        <v>16375</v>
      </c>
      <c r="H144" s="155">
        <v>612</v>
      </c>
    </row>
    <row r="145" spans="1:8">
      <c r="A145" s="126">
        <v>217</v>
      </c>
      <c r="B145" s="59">
        <f t="shared" si="6"/>
        <v>19.22</v>
      </c>
      <c r="C145" s="57"/>
      <c r="D145" s="146">
        <v>26200</v>
      </c>
      <c r="E145" s="145"/>
      <c r="F145" s="146">
        <f t="shared" ref="F145:F208" si="7">ROUND(12*1.3589*(1/B145*D145)+H145,0)</f>
        <v>22841</v>
      </c>
      <c r="G145" s="159">
        <f t="shared" ref="G145:G208" si="8">ROUND(12*(1/B145*D145),0)</f>
        <v>16358</v>
      </c>
      <c r="H145" s="155">
        <v>612</v>
      </c>
    </row>
    <row r="146" spans="1:8">
      <c r="A146" s="126">
        <v>218</v>
      </c>
      <c r="B146" s="59">
        <f t="shared" si="6"/>
        <v>19.239999999999998</v>
      </c>
      <c r="C146" s="57"/>
      <c r="D146" s="146">
        <v>26200</v>
      </c>
      <c r="E146" s="145"/>
      <c r="F146" s="146">
        <f t="shared" si="7"/>
        <v>22818</v>
      </c>
      <c r="G146" s="159">
        <f t="shared" si="8"/>
        <v>16341</v>
      </c>
      <c r="H146" s="155">
        <v>612</v>
      </c>
    </row>
    <row r="147" spans="1:8">
      <c r="A147" s="126">
        <v>219</v>
      </c>
      <c r="B147" s="59">
        <f t="shared" si="6"/>
        <v>19.260000000000002</v>
      </c>
      <c r="C147" s="57"/>
      <c r="D147" s="146">
        <v>26200</v>
      </c>
      <c r="E147" s="145"/>
      <c r="F147" s="146">
        <f t="shared" si="7"/>
        <v>22795</v>
      </c>
      <c r="G147" s="159">
        <f t="shared" si="8"/>
        <v>16324</v>
      </c>
      <c r="H147" s="155">
        <v>612</v>
      </c>
    </row>
    <row r="148" spans="1:8">
      <c r="A148" s="126">
        <v>220</v>
      </c>
      <c r="B148" s="59">
        <f t="shared" si="6"/>
        <v>19.29</v>
      </c>
      <c r="C148" s="57"/>
      <c r="D148" s="146">
        <v>26200</v>
      </c>
      <c r="E148" s="145"/>
      <c r="F148" s="146">
        <f t="shared" si="7"/>
        <v>22760</v>
      </c>
      <c r="G148" s="159">
        <f t="shared" si="8"/>
        <v>16299</v>
      </c>
      <c r="H148" s="155">
        <v>612</v>
      </c>
    </row>
    <row r="149" spans="1:8">
      <c r="A149" s="126">
        <v>221</v>
      </c>
      <c r="B149" s="59">
        <f t="shared" si="6"/>
        <v>19.309999999999999</v>
      </c>
      <c r="C149" s="57"/>
      <c r="D149" s="146">
        <v>26200</v>
      </c>
      <c r="E149" s="145"/>
      <c r="F149" s="146">
        <f t="shared" si="7"/>
        <v>22737</v>
      </c>
      <c r="G149" s="159">
        <f t="shared" si="8"/>
        <v>16282</v>
      </c>
      <c r="H149" s="155">
        <v>612</v>
      </c>
    </row>
    <row r="150" spans="1:8">
      <c r="A150" s="126">
        <v>222</v>
      </c>
      <c r="B150" s="59">
        <f t="shared" si="6"/>
        <v>19.329999999999998</v>
      </c>
      <c r="C150" s="57"/>
      <c r="D150" s="146">
        <v>26200</v>
      </c>
      <c r="E150" s="145"/>
      <c r="F150" s="146">
        <f t="shared" si="7"/>
        <v>22714</v>
      </c>
      <c r="G150" s="159">
        <f t="shared" si="8"/>
        <v>16265</v>
      </c>
      <c r="H150" s="155">
        <v>612</v>
      </c>
    </row>
    <row r="151" spans="1:8">
      <c r="A151" s="126">
        <v>223</v>
      </c>
      <c r="B151" s="59">
        <f t="shared" si="6"/>
        <v>19.350000000000001</v>
      </c>
      <c r="C151" s="57"/>
      <c r="D151" s="146">
        <v>26200</v>
      </c>
      <c r="E151" s="145"/>
      <c r="F151" s="146">
        <f t="shared" si="7"/>
        <v>22691</v>
      </c>
      <c r="G151" s="159">
        <f t="shared" si="8"/>
        <v>16248</v>
      </c>
      <c r="H151" s="155">
        <v>612</v>
      </c>
    </row>
    <row r="152" spans="1:8">
      <c r="A152" s="126">
        <v>224</v>
      </c>
      <c r="B152" s="59">
        <f t="shared" si="6"/>
        <v>19.37</v>
      </c>
      <c r="C152" s="57"/>
      <c r="D152" s="146">
        <v>26200</v>
      </c>
      <c r="E152" s="145"/>
      <c r="F152" s="146">
        <f t="shared" si="7"/>
        <v>22669</v>
      </c>
      <c r="G152" s="159">
        <f t="shared" si="8"/>
        <v>16231</v>
      </c>
      <c r="H152" s="155">
        <v>612</v>
      </c>
    </row>
    <row r="153" spans="1:8">
      <c r="A153" s="126">
        <v>225</v>
      </c>
      <c r="B153" s="59">
        <f t="shared" si="6"/>
        <v>19.399999999999999</v>
      </c>
      <c r="C153" s="57"/>
      <c r="D153" s="146">
        <v>26200</v>
      </c>
      <c r="E153" s="145"/>
      <c r="F153" s="146">
        <f t="shared" si="7"/>
        <v>22635</v>
      </c>
      <c r="G153" s="159">
        <f t="shared" si="8"/>
        <v>16206</v>
      </c>
      <c r="H153" s="155">
        <v>612</v>
      </c>
    </row>
    <row r="154" spans="1:8">
      <c r="A154" s="126">
        <v>226</v>
      </c>
      <c r="B154" s="59">
        <f t="shared" si="6"/>
        <v>19.420000000000002</v>
      </c>
      <c r="C154" s="57"/>
      <c r="D154" s="146">
        <v>26200</v>
      </c>
      <c r="E154" s="145"/>
      <c r="F154" s="146">
        <f t="shared" si="7"/>
        <v>22612</v>
      </c>
      <c r="G154" s="159">
        <f t="shared" si="8"/>
        <v>16189</v>
      </c>
      <c r="H154" s="155">
        <v>612</v>
      </c>
    </row>
    <row r="155" spans="1:8">
      <c r="A155" s="126">
        <v>227</v>
      </c>
      <c r="B155" s="59">
        <f t="shared" si="6"/>
        <v>19.440000000000001</v>
      </c>
      <c r="C155" s="57"/>
      <c r="D155" s="146">
        <v>26200</v>
      </c>
      <c r="E155" s="145"/>
      <c r="F155" s="146">
        <f t="shared" si="7"/>
        <v>22589</v>
      </c>
      <c r="G155" s="159">
        <f t="shared" si="8"/>
        <v>16173</v>
      </c>
      <c r="H155" s="155">
        <v>612</v>
      </c>
    </row>
    <row r="156" spans="1:8">
      <c r="A156" s="126">
        <v>228</v>
      </c>
      <c r="B156" s="59">
        <f t="shared" si="6"/>
        <v>19.46</v>
      </c>
      <c r="C156" s="57"/>
      <c r="D156" s="146">
        <v>26200</v>
      </c>
      <c r="E156" s="145"/>
      <c r="F156" s="146">
        <f t="shared" si="7"/>
        <v>22567</v>
      </c>
      <c r="G156" s="159">
        <f t="shared" si="8"/>
        <v>16156</v>
      </c>
      <c r="H156" s="155">
        <v>612</v>
      </c>
    </row>
    <row r="157" spans="1:8">
      <c r="A157" s="126">
        <v>229</v>
      </c>
      <c r="B157" s="59">
        <f t="shared" si="6"/>
        <v>19.48</v>
      </c>
      <c r="C157" s="57"/>
      <c r="D157" s="146">
        <v>26200</v>
      </c>
      <c r="E157" s="145"/>
      <c r="F157" s="146">
        <f t="shared" si="7"/>
        <v>22544</v>
      </c>
      <c r="G157" s="159">
        <f t="shared" si="8"/>
        <v>16140</v>
      </c>
      <c r="H157" s="155">
        <v>612</v>
      </c>
    </row>
    <row r="158" spans="1:8">
      <c r="A158" s="126">
        <v>230</v>
      </c>
      <c r="B158" s="59">
        <f t="shared" si="6"/>
        <v>19.510000000000002</v>
      </c>
      <c r="C158" s="57"/>
      <c r="D158" s="146">
        <v>26200</v>
      </c>
      <c r="E158" s="145"/>
      <c r="F158" s="146">
        <f t="shared" si="7"/>
        <v>22510</v>
      </c>
      <c r="G158" s="159">
        <f t="shared" si="8"/>
        <v>16115</v>
      </c>
      <c r="H158" s="155">
        <v>612</v>
      </c>
    </row>
    <row r="159" spans="1:8">
      <c r="A159" s="126">
        <v>231</v>
      </c>
      <c r="B159" s="59">
        <f>ROUND(0.0045*A159+18.455,2)</f>
        <v>19.489999999999998</v>
      </c>
      <c r="C159" s="57"/>
      <c r="D159" s="146">
        <v>26200</v>
      </c>
      <c r="E159" s="145"/>
      <c r="F159" s="146">
        <f t="shared" si="7"/>
        <v>22533</v>
      </c>
      <c r="G159" s="159">
        <f t="shared" si="8"/>
        <v>16131</v>
      </c>
      <c r="H159" s="155">
        <v>612</v>
      </c>
    </row>
    <row r="160" spans="1:8">
      <c r="A160" s="126">
        <v>232</v>
      </c>
      <c r="B160" s="59">
        <f t="shared" ref="B160:B223" si="9">ROUND(0.0045*A160+18.455,2)</f>
        <v>19.5</v>
      </c>
      <c r="C160" s="57"/>
      <c r="D160" s="146">
        <v>26200</v>
      </c>
      <c r="E160" s="145"/>
      <c r="F160" s="146">
        <f t="shared" si="7"/>
        <v>22522</v>
      </c>
      <c r="G160" s="159">
        <f t="shared" si="8"/>
        <v>16123</v>
      </c>
      <c r="H160" s="155">
        <v>612</v>
      </c>
    </row>
    <row r="161" spans="1:8">
      <c r="A161" s="126">
        <v>233</v>
      </c>
      <c r="B161" s="59">
        <f t="shared" si="9"/>
        <v>19.5</v>
      </c>
      <c r="C161" s="57"/>
      <c r="D161" s="146">
        <v>26200</v>
      </c>
      <c r="E161" s="145"/>
      <c r="F161" s="146">
        <f t="shared" si="7"/>
        <v>22522</v>
      </c>
      <c r="G161" s="159">
        <f t="shared" si="8"/>
        <v>16123</v>
      </c>
      <c r="H161" s="155">
        <v>612</v>
      </c>
    </row>
    <row r="162" spans="1:8">
      <c r="A162" s="126">
        <v>234</v>
      </c>
      <c r="B162" s="59">
        <f t="shared" si="9"/>
        <v>19.510000000000002</v>
      </c>
      <c r="C162" s="57"/>
      <c r="D162" s="146">
        <v>26200</v>
      </c>
      <c r="E162" s="145"/>
      <c r="F162" s="146">
        <f t="shared" si="7"/>
        <v>22510</v>
      </c>
      <c r="G162" s="159">
        <f t="shared" si="8"/>
        <v>16115</v>
      </c>
      <c r="H162" s="155">
        <v>612</v>
      </c>
    </row>
    <row r="163" spans="1:8">
      <c r="A163" s="126">
        <v>235</v>
      </c>
      <c r="B163" s="59">
        <f t="shared" si="9"/>
        <v>19.510000000000002</v>
      </c>
      <c r="C163" s="57"/>
      <c r="D163" s="146">
        <v>26200</v>
      </c>
      <c r="E163" s="145"/>
      <c r="F163" s="146">
        <f t="shared" si="7"/>
        <v>22510</v>
      </c>
      <c r="G163" s="159">
        <f t="shared" si="8"/>
        <v>16115</v>
      </c>
      <c r="H163" s="155">
        <v>612</v>
      </c>
    </row>
    <row r="164" spans="1:8">
      <c r="A164" s="126">
        <v>236</v>
      </c>
      <c r="B164" s="59">
        <f t="shared" si="9"/>
        <v>19.52</v>
      </c>
      <c r="C164" s="57"/>
      <c r="D164" s="146">
        <v>26200</v>
      </c>
      <c r="E164" s="145"/>
      <c r="F164" s="146">
        <f t="shared" si="7"/>
        <v>22499</v>
      </c>
      <c r="G164" s="159">
        <f t="shared" si="8"/>
        <v>16107</v>
      </c>
      <c r="H164" s="155">
        <v>612</v>
      </c>
    </row>
    <row r="165" spans="1:8">
      <c r="A165" s="126">
        <v>237</v>
      </c>
      <c r="B165" s="59">
        <f t="shared" si="9"/>
        <v>19.52</v>
      </c>
      <c r="C165" s="57"/>
      <c r="D165" s="146">
        <v>26200</v>
      </c>
      <c r="E165" s="145"/>
      <c r="F165" s="146">
        <f t="shared" si="7"/>
        <v>22499</v>
      </c>
      <c r="G165" s="159">
        <f t="shared" si="8"/>
        <v>16107</v>
      </c>
      <c r="H165" s="155">
        <v>612</v>
      </c>
    </row>
    <row r="166" spans="1:8">
      <c r="A166" s="126">
        <v>238</v>
      </c>
      <c r="B166" s="59">
        <f t="shared" si="9"/>
        <v>19.53</v>
      </c>
      <c r="C166" s="57"/>
      <c r="D166" s="146">
        <v>26200</v>
      </c>
      <c r="E166" s="145"/>
      <c r="F166" s="146">
        <f t="shared" si="7"/>
        <v>22488</v>
      </c>
      <c r="G166" s="159">
        <f t="shared" si="8"/>
        <v>16098</v>
      </c>
      <c r="H166" s="155">
        <v>612</v>
      </c>
    </row>
    <row r="167" spans="1:8">
      <c r="A167" s="126">
        <v>239</v>
      </c>
      <c r="B167" s="59">
        <f t="shared" si="9"/>
        <v>19.53</v>
      </c>
      <c r="C167" s="57"/>
      <c r="D167" s="146">
        <v>26200</v>
      </c>
      <c r="E167" s="145"/>
      <c r="F167" s="146">
        <f t="shared" si="7"/>
        <v>22488</v>
      </c>
      <c r="G167" s="159">
        <f t="shared" si="8"/>
        <v>16098</v>
      </c>
      <c r="H167" s="155">
        <v>612</v>
      </c>
    </row>
    <row r="168" spans="1:8">
      <c r="A168" s="126">
        <v>240</v>
      </c>
      <c r="B168" s="59">
        <f t="shared" si="9"/>
        <v>19.54</v>
      </c>
      <c r="C168" s="57"/>
      <c r="D168" s="146">
        <v>26200</v>
      </c>
      <c r="E168" s="145"/>
      <c r="F168" s="146">
        <f t="shared" si="7"/>
        <v>22477</v>
      </c>
      <c r="G168" s="159">
        <f t="shared" si="8"/>
        <v>16090</v>
      </c>
      <c r="H168" s="155">
        <v>612</v>
      </c>
    </row>
    <row r="169" spans="1:8">
      <c r="A169" s="126">
        <v>241</v>
      </c>
      <c r="B169" s="59">
        <f t="shared" si="9"/>
        <v>19.54</v>
      </c>
      <c r="C169" s="57"/>
      <c r="D169" s="146">
        <v>26200</v>
      </c>
      <c r="E169" s="145"/>
      <c r="F169" s="146">
        <f t="shared" si="7"/>
        <v>22477</v>
      </c>
      <c r="G169" s="159">
        <f t="shared" si="8"/>
        <v>16090</v>
      </c>
      <c r="H169" s="155">
        <v>612</v>
      </c>
    </row>
    <row r="170" spans="1:8">
      <c r="A170" s="126">
        <v>242</v>
      </c>
      <c r="B170" s="59">
        <f t="shared" si="9"/>
        <v>19.54</v>
      </c>
      <c r="C170" s="57"/>
      <c r="D170" s="146">
        <v>26200</v>
      </c>
      <c r="E170" s="145"/>
      <c r="F170" s="146">
        <f t="shared" si="7"/>
        <v>22477</v>
      </c>
      <c r="G170" s="159">
        <f t="shared" si="8"/>
        <v>16090</v>
      </c>
      <c r="H170" s="155">
        <v>612</v>
      </c>
    </row>
    <row r="171" spans="1:8">
      <c r="A171" s="126">
        <v>243</v>
      </c>
      <c r="B171" s="59">
        <f t="shared" si="9"/>
        <v>19.55</v>
      </c>
      <c r="C171" s="57"/>
      <c r="D171" s="146">
        <v>26200</v>
      </c>
      <c r="E171" s="145"/>
      <c r="F171" s="146">
        <f t="shared" si="7"/>
        <v>22466</v>
      </c>
      <c r="G171" s="159">
        <f t="shared" si="8"/>
        <v>16082</v>
      </c>
      <c r="H171" s="155">
        <v>612</v>
      </c>
    </row>
    <row r="172" spans="1:8">
      <c r="A172" s="126">
        <v>244</v>
      </c>
      <c r="B172" s="59">
        <f t="shared" si="9"/>
        <v>19.55</v>
      </c>
      <c r="C172" s="57"/>
      <c r="D172" s="146">
        <v>26200</v>
      </c>
      <c r="E172" s="145"/>
      <c r="F172" s="146">
        <f t="shared" si="7"/>
        <v>22466</v>
      </c>
      <c r="G172" s="159">
        <f t="shared" si="8"/>
        <v>16082</v>
      </c>
      <c r="H172" s="155">
        <v>612</v>
      </c>
    </row>
    <row r="173" spans="1:8">
      <c r="A173" s="126">
        <v>245</v>
      </c>
      <c r="B173" s="59">
        <f t="shared" si="9"/>
        <v>19.559999999999999</v>
      </c>
      <c r="C173" s="57"/>
      <c r="D173" s="146">
        <v>26200</v>
      </c>
      <c r="E173" s="145"/>
      <c r="F173" s="146">
        <f t="shared" si="7"/>
        <v>22454</v>
      </c>
      <c r="G173" s="159">
        <f t="shared" si="8"/>
        <v>16074</v>
      </c>
      <c r="H173" s="155">
        <v>612</v>
      </c>
    </row>
    <row r="174" spans="1:8">
      <c r="A174" s="126">
        <v>246</v>
      </c>
      <c r="B174" s="59">
        <f t="shared" si="9"/>
        <v>19.559999999999999</v>
      </c>
      <c r="C174" s="57"/>
      <c r="D174" s="146">
        <v>26200</v>
      </c>
      <c r="E174" s="145"/>
      <c r="F174" s="146">
        <f t="shared" si="7"/>
        <v>22454</v>
      </c>
      <c r="G174" s="159">
        <f t="shared" si="8"/>
        <v>16074</v>
      </c>
      <c r="H174" s="155">
        <v>612</v>
      </c>
    </row>
    <row r="175" spans="1:8">
      <c r="A175" s="126">
        <v>247</v>
      </c>
      <c r="B175" s="59">
        <f t="shared" si="9"/>
        <v>19.57</v>
      </c>
      <c r="C175" s="57"/>
      <c r="D175" s="146">
        <v>26200</v>
      </c>
      <c r="E175" s="145"/>
      <c r="F175" s="146">
        <f t="shared" si="7"/>
        <v>22443</v>
      </c>
      <c r="G175" s="159">
        <f t="shared" si="8"/>
        <v>16065</v>
      </c>
      <c r="H175" s="155">
        <v>612</v>
      </c>
    </row>
    <row r="176" spans="1:8">
      <c r="A176" s="126">
        <v>248</v>
      </c>
      <c r="B176" s="59">
        <f t="shared" si="9"/>
        <v>19.57</v>
      </c>
      <c r="C176" s="57"/>
      <c r="D176" s="146">
        <v>26200</v>
      </c>
      <c r="E176" s="145"/>
      <c r="F176" s="146">
        <f t="shared" si="7"/>
        <v>22443</v>
      </c>
      <c r="G176" s="159">
        <f t="shared" si="8"/>
        <v>16065</v>
      </c>
      <c r="H176" s="155">
        <v>612</v>
      </c>
    </row>
    <row r="177" spans="1:8">
      <c r="A177" s="126">
        <v>249</v>
      </c>
      <c r="B177" s="59">
        <f t="shared" si="9"/>
        <v>19.579999999999998</v>
      </c>
      <c r="C177" s="57"/>
      <c r="D177" s="146">
        <v>26200</v>
      </c>
      <c r="E177" s="145"/>
      <c r="F177" s="146">
        <f t="shared" si="7"/>
        <v>22432</v>
      </c>
      <c r="G177" s="159">
        <f t="shared" si="8"/>
        <v>16057</v>
      </c>
      <c r="H177" s="155">
        <v>612</v>
      </c>
    </row>
    <row r="178" spans="1:8">
      <c r="A178" s="126">
        <v>250</v>
      </c>
      <c r="B178" s="59">
        <f t="shared" si="9"/>
        <v>19.579999999999998</v>
      </c>
      <c r="C178" s="57"/>
      <c r="D178" s="146">
        <v>26200</v>
      </c>
      <c r="E178" s="145"/>
      <c r="F178" s="146">
        <f t="shared" si="7"/>
        <v>22432</v>
      </c>
      <c r="G178" s="159">
        <f t="shared" si="8"/>
        <v>16057</v>
      </c>
      <c r="H178" s="155">
        <v>612</v>
      </c>
    </row>
    <row r="179" spans="1:8">
      <c r="A179" s="126">
        <v>251</v>
      </c>
      <c r="B179" s="59">
        <f t="shared" si="9"/>
        <v>19.579999999999998</v>
      </c>
      <c r="C179" s="57"/>
      <c r="D179" s="146">
        <v>26200</v>
      </c>
      <c r="E179" s="145"/>
      <c r="F179" s="146">
        <f t="shared" si="7"/>
        <v>22432</v>
      </c>
      <c r="G179" s="159">
        <f t="shared" si="8"/>
        <v>16057</v>
      </c>
      <c r="H179" s="155">
        <v>612</v>
      </c>
    </row>
    <row r="180" spans="1:8">
      <c r="A180" s="126">
        <v>252</v>
      </c>
      <c r="B180" s="59">
        <f t="shared" si="9"/>
        <v>19.59</v>
      </c>
      <c r="C180" s="57"/>
      <c r="D180" s="146">
        <v>26200</v>
      </c>
      <c r="E180" s="145"/>
      <c r="F180" s="146">
        <f t="shared" si="7"/>
        <v>22421</v>
      </c>
      <c r="G180" s="159">
        <f t="shared" si="8"/>
        <v>16049</v>
      </c>
      <c r="H180" s="155">
        <v>612</v>
      </c>
    </row>
    <row r="181" spans="1:8">
      <c r="A181" s="126">
        <v>253</v>
      </c>
      <c r="B181" s="59">
        <f t="shared" si="9"/>
        <v>19.59</v>
      </c>
      <c r="C181" s="57"/>
      <c r="D181" s="146">
        <v>26200</v>
      </c>
      <c r="E181" s="145"/>
      <c r="F181" s="146">
        <f t="shared" si="7"/>
        <v>22421</v>
      </c>
      <c r="G181" s="159">
        <f t="shared" si="8"/>
        <v>16049</v>
      </c>
      <c r="H181" s="155">
        <v>612</v>
      </c>
    </row>
    <row r="182" spans="1:8">
      <c r="A182" s="126">
        <v>254</v>
      </c>
      <c r="B182" s="59">
        <f t="shared" si="9"/>
        <v>19.600000000000001</v>
      </c>
      <c r="C182" s="57"/>
      <c r="D182" s="146">
        <v>26200</v>
      </c>
      <c r="E182" s="145"/>
      <c r="F182" s="146">
        <f t="shared" si="7"/>
        <v>22410</v>
      </c>
      <c r="G182" s="159">
        <f t="shared" si="8"/>
        <v>16041</v>
      </c>
      <c r="H182" s="155">
        <v>612</v>
      </c>
    </row>
    <row r="183" spans="1:8">
      <c r="A183" s="126">
        <v>255</v>
      </c>
      <c r="B183" s="59">
        <f t="shared" si="9"/>
        <v>19.600000000000001</v>
      </c>
      <c r="C183" s="57"/>
      <c r="D183" s="146">
        <v>26200</v>
      </c>
      <c r="E183" s="145"/>
      <c r="F183" s="146">
        <f t="shared" si="7"/>
        <v>22410</v>
      </c>
      <c r="G183" s="159">
        <f t="shared" si="8"/>
        <v>16041</v>
      </c>
      <c r="H183" s="155">
        <v>612</v>
      </c>
    </row>
    <row r="184" spans="1:8">
      <c r="A184" s="126">
        <v>256</v>
      </c>
      <c r="B184" s="59">
        <f t="shared" si="9"/>
        <v>19.61</v>
      </c>
      <c r="C184" s="57"/>
      <c r="D184" s="146">
        <v>26200</v>
      </c>
      <c r="E184" s="145"/>
      <c r="F184" s="146">
        <f t="shared" si="7"/>
        <v>22399</v>
      </c>
      <c r="G184" s="159">
        <f t="shared" si="8"/>
        <v>16033</v>
      </c>
      <c r="H184" s="155">
        <v>612</v>
      </c>
    </row>
    <row r="185" spans="1:8">
      <c r="A185" s="126">
        <v>257</v>
      </c>
      <c r="B185" s="59">
        <f t="shared" si="9"/>
        <v>19.61</v>
      </c>
      <c r="C185" s="57"/>
      <c r="D185" s="146">
        <v>26200</v>
      </c>
      <c r="E185" s="145"/>
      <c r="F185" s="146">
        <f t="shared" si="7"/>
        <v>22399</v>
      </c>
      <c r="G185" s="159">
        <f t="shared" si="8"/>
        <v>16033</v>
      </c>
      <c r="H185" s="155">
        <v>612</v>
      </c>
    </row>
    <row r="186" spans="1:8">
      <c r="A186" s="126">
        <v>258</v>
      </c>
      <c r="B186" s="59">
        <f t="shared" si="9"/>
        <v>19.62</v>
      </c>
      <c r="C186" s="57"/>
      <c r="D186" s="146">
        <v>26200</v>
      </c>
      <c r="E186" s="145"/>
      <c r="F186" s="146">
        <f t="shared" si="7"/>
        <v>22388</v>
      </c>
      <c r="G186" s="159">
        <f t="shared" si="8"/>
        <v>16024</v>
      </c>
      <c r="H186" s="155">
        <v>612</v>
      </c>
    </row>
    <row r="187" spans="1:8">
      <c r="A187" s="126">
        <v>259</v>
      </c>
      <c r="B187" s="59">
        <f t="shared" si="9"/>
        <v>19.62</v>
      </c>
      <c r="C187" s="57"/>
      <c r="D187" s="146">
        <v>26200</v>
      </c>
      <c r="E187" s="145"/>
      <c r="F187" s="146">
        <f t="shared" si="7"/>
        <v>22388</v>
      </c>
      <c r="G187" s="159">
        <f t="shared" si="8"/>
        <v>16024</v>
      </c>
      <c r="H187" s="155">
        <v>612</v>
      </c>
    </row>
    <row r="188" spans="1:8">
      <c r="A188" s="126">
        <v>260</v>
      </c>
      <c r="B188" s="59">
        <f t="shared" si="9"/>
        <v>19.63</v>
      </c>
      <c r="C188" s="57"/>
      <c r="D188" s="146">
        <v>26200</v>
      </c>
      <c r="E188" s="145"/>
      <c r="F188" s="146">
        <f t="shared" si="7"/>
        <v>22377</v>
      </c>
      <c r="G188" s="159">
        <f t="shared" si="8"/>
        <v>16016</v>
      </c>
      <c r="H188" s="155">
        <v>612</v>
      </c>
    </row>
    <row r="189" spans="1:8">
      <c r="A189" s="126">
        <v>261</v>
      </c>
      <c r="B189" s="59">
        <f t="shared" si="9"/>
        <v>19.63</v>
      </c>
      <c r="C189" s="57"/>
      <c r="D189" s="146">
        <v>26200</v>
      </c>
      <c r="E189" s="145"/>
      <c r="F189" s="146">
        <f t="shared" si="7"/>
        <v>22377</v>
      </c>
      <c r="G189" s="159">
        <f t="shared" si="8"/>
        <v>16016</v>
      </c>
      <c r="H189" s="155">
        <v>612</v>
      </c>
    </row>
    <row r="190" spans="1:8">
      <c r="A190" s="126">
        <v>262</v>
      </c>
      <c r="B190" s="59">
        <f t="shared" si="9"/>
        <v>19.63</v>
      </c>
      <c r="C190" s="57"/>
      <c r="D190" s="146">
        <v>26200</v>
      </c>
      <c r="E190" s="145"/>
      <c r="F190" s="146">
        <f t="shared" si="7"/>
        <v>22377</v>
      </c>
      <c r="G190" s="159">
        <f t="shared" si="8"/>
        <v>16016</v>
      </c>
      <c r="H190" s="155">
        <v>612</v>
      </c>
    </row>
    <row r="191" spans="1:8">
      <c r="A191" s="126">
        <v>263</v>
      </c>
      <c r="B191" s="59">
        <f t="shared" si="9"/>
        <v>19.64</v>
      </c>
      <c r="C191" s="57"/>
      <c r="D191" s="146">
        <v>26200</v>
      </c>
      <c r="E191" s="145"/>
      <c r="F191" s="146">
        <f t="shared" si="7"/>
        <v>22365</v>
      </c>
      <c r="G191" s="159">
        <f t="shared" si="8"/>
        <v>16008</v>
      </c>
      <c r="H191" s="155">
        <v>612</v>
      </c>
    </row>
    <row r="192" spans="1:8">
      <c r="A192" s="126">
        <v>264</v>
      </c>
      <c r="B192" s="59">
        <f t="shared" si="9"/>
        <v>19.64</v>
      </c>
      <c r="C192" s="57"/>
      <c r="D192" s="146">
        <v>26200</v>
      </c>
      <c r="E192" s="145"/>
      <c r="F192" s="146">
        <f t="shared" si="7"/>
        <v>22365</v>
      </c>
      <c r="G192" s="159">
        <f t="shared" si="8"/>
        <v>16008</v>
      </c>
      <c r="H192" s="155">
        <v>612</v>
      </c>
    </row>
    <row r="193" spans="1:8">
      <c r="A193" s="126">
        <v>265</v>
      </c>
      <c r="B193" s="59">
        <f t="shared" si="9"/>
        <v>19.649999999999999</v>
      </c>
      <c r="C193" s="57"/>
      <c r="D193" s="146">
        <v>26200</v>
      </c>
      <c r="E193" s="145"/>
      <c r="F193" s="146">
        <f t="shared" si="7"/>
        <v>22354</v>
      </c>
      <c r="G193" s="159">
        <f t="shared" si="8"/>
        <v>16000</v>
      </c>
      <c r="H193" s="155">
        <v>612</v>
      </c>
    </row>
    <row r="194" spans="1:8">
      <c r="A194" s="126">
        <v>266</v>
      </c>
      <c r="B194" s="59">
        <f t="shared" si="9"/>
        <v>19.649999999999999</v>
      </c>
      <c r="C194" s="57"/>
      <c r="D194" s="146">
        <v>26200</v>
      </c>
      <c r="E194" s="145"/>
      <c r="F194" s="146">
        <f t="shared" si="7"/>
        <v>22354</v>
      </c>
      <c r="G194" s="159">
        <f t="shared" si="8"/>
        <v>16000</v>
      </c>
      <c r="H194" s="155">
        <v>612</v>
      </c>
    </row>
    <row r="195" spans="1:8">
      <c r="A195" s="126">
        <v>267</v>
      </c>
      <c r="B195" s="59">
        <f t="shared" si="9"/>
        <v>19.66</v>
      </c>
      <c r="C195" s="57"/>
      <c r="D195" s="146">
        <v>26200</v>
      </c>
      <c r="E195" s="145"/>
      <c r="F195" s="146">
        <f t="shared" si="7"/>
        <v>22343</v>
      </c>
      <c r="G195" s="159">
        <f t="shared" si="8"/>
        <v>15992</v>
      </c>
      <c r="H195" s="155">
        <v>612</v>
      </c>
    </row>
    <row r="196" spans="1:8">
      <c r="A196" s="126">
        <v>268</v>
      </c>
      <c r="B196" s="59">
        <f t="shared" si="9"/>
        <v>19.66</v>
      </c>
      <c r="C196" s="57"/>
      <c r="D196" s="146">
        <v>26200</v>
      </c>
      <c r="E196" s="145"/>
      <c r="F196" s="146">
        <f t="shared" si="7"/>
        <v>22343</v>
      </c>
      <c r="G196" s="159">
        <f t="shared" si="8"/>
        <v>15992</v>
      </c>
      <c r="H196" s="155">
        <v>612</v>
      </c>
    </row>
    <row r="197" spans="1:8">
      <c r="A197" s="126">
        <v>269</v>
      </c>
      <c r="B197" s="59">
        <f t="shared" si="9"/>
        <v>19.670000000000002</v>
      </c>
      <c r="C197" s="57"/>
      <c r="D197" s="146">
        <v>26200</v>
      </c>
      <c r="E197" s="145"/>
      <c r="F197" s="146">
        <f t="shared" si="7"/>
        <v>22332</v>
      </c>
      <c r="G197" s="159">
        <f t="shared" si="8"/>
        <v>15984</v>
      </c>
      <c r="H197" s="155">
        <v>612</v>
      </c>
    </row>
    <row r="198" spans="1:8">
      <c r="A198" s="126">
        <v>270</v>
      </c>
      <c r="B198" s="59">
        <f t="shared" si="9"/>
        <v>19.670000000000002</v>
      </c>
      <c r="C198" s="57"/>
      <c r="D198" s="146">
        <v>26200</v>
      </c>
      <c r="E198" s="145"/>
      <c r="F198" s="146">
        <f t="shared" si="7"/>
        <v>22332</v>
      </c>
      <c r="G198" s="159">
        <f t="shared" si="8"/>
        <v>15984</v>
      </c>
      <c r="H198" s="155">
        <v>612</v>
      </c>
    </row>
    <row r="199" spans="1:8">
      <c r="A199" s="126">
        <v>271</v>
      </c>
      <c r="B199" s="59">
        <f t="shared" si="9"/>
        <v>19.670000000000002</v>
      </c>
      <c r="C199" s="57"/>
      <c r="D199" s="146">
        <v>26200</v>
      </c>
      <c r="E199" s="145"/>
      <c r="F199" s="146">
        <f t="shared" si="7"/>
        <v>22332</v>
      </c>
      <c r="G199" s="159">
        <f t="shared" si="8"/>
        <v>15984</v>
      </c>
      <c r="H199" s="155">
        <v>612</v>
      </c>
    </row>
    <row r="200" spans="1:8">
      <c r="A200" s="126">
        <v>272</v>
      </c>
      <c r="B200" s="59">
        <f t="shared" si="9"/>
        <v>19.68</v>
      </c>
      <c r="C200" s="57"/>
      <c r="D200" s="146">
        <v>26200</v>
      </c>
      <c r="E200" s="145"/>
      <c r="F200" s="146">
        <f t="shared" si="7"/>
        <v>22321</v>
      </c>
      <c r="G200" s="159">
        <f t="shared" si="8"/>
        <v>15976</v>
      </c>
      <c r="H200" s="155">
        <v>612</v>
      </c>
    </row>
    <row r="201" spans="1:8">
      <c r="A201" s="126">
        <v>273</v>
      </c>
      <c r="B201" s="59">
        <f t="shared" si="9"/>
        <v>19.68</v>
      </c>
      <c r="C201" s="57"/>
      <c r="D201" s="146">
        <v>26200</v>
      </c>
      <c r="E201" s="145"/>
      <c r="F201" s="146">
        <f t="shared" si="7"/>
        <v>22321</v>
      </c>
      <c r="G201" s="159">
        <f t="shared" si="8"/>
        <v>15976</v>
      </c>
      <c r="H201" s="155">
        <v>612</v>
      </c>
    </row>
    <row r="202" spans="1:8">
      <c r="A202" s="126">
        <v>274</v>
      </c>
      <c r="B202" s="59">
        <f t="shared" si="9"/>
        <v>19.690000000000001</v>
      </c>
      <c r="C202" s="57"/>
      <c r="D202" s="146">
        <v>26200</v>
      </c>
      <c r="E202" s="145"/>
      <c r="F202" s="146">
        <f t="shared" si="7"/>
        <v>22310</v>
      </c>
      <c r="G202" s="159">
        <f t="shared" si="8"/>
        <v>15967</v>
      </c>
      <c r="H202" s="155">
        <v>612</v>
      </c>
    </row>
    <row r="203" spans="1:8">
      <c r="A203" s="126">
        <v>275</v>
      </c>
      <c r="B203" s="59">
        <f t="shared" si="9"/>
        <v>19.690000000000001</v>
      </c>
      <c r="C203" s="57"/>
      <c r="D203" s="146">
        <v>26200</v>
      </c>
      <c r="E203" s="145"/>
      <c r="F203" s="146">
        <f t="shared" si="7"/>
        <v>22310</v>
      </c>
      <c r="G203" s="159">
        <f t="shared" si="8"/>
        <v>15967</v>
      </c>
      <c r="H203" s="155">
        <v>612</v>
      </c>
    </row>
    <row r="204" spans="1:8">
      <c r="A204" s="126">
        <v>276</v>
      </c>
      <c r="B204" s="59">
        <f t="shared" si="9"/>
        <v>19.7</v>
      </c>
      <c r="C204" s="57"/>
      <c r="D204" s="146">
        <v>26200</v>
      </c>
      <c r="E204" s="145"/>
      <c r="F204" s="146">
        <f t="shared" si="7"/>
        <v>22299</v>
      </c>
      <c r="G204" s="159">
        <f t="shared" si="8"/>
        <v>15959</v>
      </c>
      <c r="H204" s="155">
        <v>612</v>
      </c>
    </row>
    <row r="205" spans="1:8">
      <c r="A205" s="126">
        <v>277</v>
      </c>
      <c r="B205" s="59">
        <f t="shared" si="9"/>
        <v>19.7</v>
      </c>
      <c r="C205" s="57"/>
      <c r="D205" s="146">
        <v>26200</v>
      </c>
      <c r="E205" s="145"/>
      <c r="F205" s="146">
        <f t="shared" si="7"/>
        <v>22299</v>
      </c>
      <c r="G205" s="159">
        <f t="shared" si="8"/>
        <v>15959</v>
      </c>
      <c r="H205" s="155">
        <v>612</v>
      </c>
    </row>
    <row r="206" spans="1:8">
      <c r="A206" s="126">
        <v>278</v>
      </c>
      <c r="B206" s="59">
        <f t="shared" si="9"/>
        <v>19.71</v>
      </c>
      <c r="C206" s="57"/>
      <c r="D206" s="146">
        <v>26200</v>
      </c>
      <c r="E206" s="145"/>
      <c r="F206" s="146">
        <f t="shared" si="7"/>
        <v>22288</v>
      </c>
      <c r="G206" s="159">
        <f t="shared" si="8"/>
        <v>15951</v>
      </c>
      <c r="H206" s="155">
        <v>612</v>
      </c>
    </row>
    <row r="207" spans="1:8">
      <c r="A207" s="126">
        <v>279</v>
      </c>
      <c r="B207" s="59">
        <f t="shared" si="9"/>
        <v>19.71</v>
      </c>
      <c r="C207" s="57"/>
      <c r="D207" s="146">
        <v>26200</v>
      </c>
      <c r="E207" s="145"/>
      <c r="F207" s="146">
        <f t="shared" si="7"/>
        <v>22288</v>
      </c>
      <c r="G207" s="159">
        <f t="shared" si="8"/>
        <v>15951</v>
      </c>
      <c r="H207" s="155">
        <v>612</v>
      </c>
    </row>
    <row r="208" spans="1:8">
      <c r="A208" s="126">
        <v>280</v>
      </c>
      <c r="B208" s="59">
        <f t="shared" si="9"/>
        <v>19.72</v>
      </c>
      <c r="C208" s="57"/>
      <c r="D208" s="146">
        <v>26200</v>
      </c>
      <c r="E208" s="145"/>
      <c r="F208" s="146">
        <f t="shared" si="7"/>
        <v>22277</v>
      </c>
      <c r="G208" s="159">
        <f t="shared" si="8"/>
        <v>15943</v>
      </c>
      <c r="H208" s="155">
        <v>612</v>
      </c>
    </row>
    <row r="209" spans="1:8">
      <c r="A209" s="126">
        <v>281</v>
      </c>
      <c r="B209" s="59">
        <f t="shared" si="9"/>
        <v>19.72</v>
      </c>
      <c r="C209" s="57"/>
      <c r="D209" s="146">
        <v>26200</v>
      </c>
      <c r="E209" s="145"/>
      <c r="F209" s="146">
        <f t="shared" ref="F209:F272" si="10">ROUND(12*1.3589*(1/B209*D209)+H209,0)</f>
        <v>22277</v>
      </c>
      <c r="G209" s="159">
        <f t="shared" ref="G209:G272" si="11">ROUND(12*(1/B209*D209),0)</f>
        <v>15943</v>
      </c>
      <c r="H209" s="155">
        <v>612</v>
      </c>
    </row>
    <row r="210" spans="1:8">
      <c r="A210" s="126">
        <v>282</v>
      </c>
      <c r="B210" s="59">
        <f t="shared" si="9"/>
        <v>19.72</v>
      </c>
      <c r="C210" s="57"/>
      <c r="D210" s="146">
        <v>26200</v>
      </c>
      <c r="E210" s="145"/>
      <c r="F210" s="146">
        <f t="shared" si="10"/>
        <v>22277</v>
      </c>
      <c r="G210" s="159">
        <f t="shared" si="11"/>
        <v>15943</v>
      </c>
      <c r="H210" s="155">
        <v>612</v>
      </c>
    </row>
    <row r="211" spans="1:8">
      <c r="A211" s="126">
        <v>283</v>
      </c>
      <c r="B211" s="59">
        <f t="shared" si="9"/>
        <v>19.73</v>
      </c>
      <c r="C211" s="57"/>
      <c r="D211" s="146">
        <v>26200</v>
      </c>
      <c r="E211" s="145"/>
      <c r="F211" s="146">
        <f t="shared" si="10"/>
        <v>22266</v>
      </c>
      <c r="G211" s="159">
        <f t="shared" si="11"/>
        <v>15935</v>
      </c>
      <c r="H211" s="155">
        <v>612</v>
      </c>
    </row>
    <row r="212" spans="1:8">
      <c r="A212" s="126">
        <v>284</v>
      </c>
      <c r="B212" s="59">
        <f t="shared" si="9"/>
        <v>19.73</v>
      </c>
      <c r="C212" s="57"/>
      <c r="D212" s="146">
        <v>26200</v>
      </c>
      <c r="E212" s="145"/>
      <c r="F212" s="146">
        <f t="shared" si="10"/>
        <v>22266</v>
      </c>
      <c r="G212" s="159">
        <f t="shared" si="11"/>
        <v>15935</v>
      </c>
      <c r="H212" s="155">
        <v>612</v>
      </c>
    </row>
    <row r="213" spans="1:8">
      <c r="A213" s="126">
        <v>285</v>
      </c>
      <c r="B213" s="59">
        <f t="shared" si="9"/>
        <v>19.739999999999998</v>
      </c>
      <c r="C213" s="57"/>
      <c r="D213" s="146">
        <v>26200</v>
      </c>
      <c r="E213" s="145"/>
      <c r="F213" s="146">
        <f t="shared" si="10"/>
        <v>22255</v>
      </c>
      <c r="G213" s="159">
        <f t="shared" si="11"/>
        <v>15927</v>
      </c>
      <c r="H213" s="155">
        <v>612</v>
      </c>
    </row>
    <row r="214" spans="1:8">
      <c r="A214" s="126">
        <v>286</v>
      </c>
      <c r="B214" s="59">
        <f t="shared" si="9"/>
        <v>19.739999999999998</v>
      </c>
      <c r="C214" s="57"/>
      <c r="D214" s="146">
        <v>26200</v>
      </c>
      <c r="E214" s="145"/>
      <c r="F214" s="146">
        <f t="shared" si="10"/>
        <v>22255</v>
      </c>
      <c r="G214" s="159">
        <f t="shared" si="11"/>
        <v>15927</v>
      </c>
      <c r="H214" s="155">
        <v>612</v>
      </c>
    </row>
    <row r="215" spans="1:8">
      <c r="A215" s="126">
        <v>287</v>
      </c>
      <c r="B215" s="59">
        <f t="shared" si="9"/>
        <v>19.75</v>
      </c>
      <c r="C215" s="57"/>
      <c r="D215" s="146">
        <v>26200</v>
      </c>
      <c r="E215" s="145"/>
      <c r="F215" s="146">
        <f t="shared" si="10"/>
        <v>22244</v>
      </c>
      <c r="G215" s="159">
        <f t="shared" si="11"/>
        <v>15919</v>
      </c>
      <c r="H215" s="155">
        <v>612</v>
      </c>
    </row>
    <row r="216" spans="1:8">
      <c r="A216" s="126">
        <v>288</v>
      </c>
      <c r="B216" s="59">
        <f t="shared" si="9"/>
        <v>19.75</v>
      </c>
      <c r="C216" s="57"/>
      <c r="D216" s="146">
        <v>26200</v>
      </c>
      <c r="E216" s="145"/>
      <c r="F216" s="146">
        <f t="shared" si="10"/>
        <v>22244</v>
      </c>
      <c r="G216" s="159">
        <f t="shared" si="11"/>
        <v>15919</v>
      </c>
      <c r="H216" s="155">
        <v>612</v>
      </c>
    </row>
    <row r="217" spans="1:8">
      <c r="A217" s="126">
        <v>289</v>
      </c>
      <c r="B217" s="59">
        <f t="shared" si="9"/>
        <v>19.760000000000002</v>
      </c>
      <c r="C217" s="57"/>
      <c r="D217" s="146">
        <v>26200</v>
      </c>
      <c r="E217" s="145"/>
      <c r="F217" s="146">
        <f t="shared" si="10"/>
        <v>22233</v>
      </c>
      <c r="G217" s="159">
        <f t="shared" si="11"/>
        <v>15911</v>
      </c>
      <c r="H217" s="155">
        <v>612</v>
      </c>
    </row>
    <row r="218" spans="1:8">
      <c r="A218" s="126">
        <v>290</v>
      </c>
      <c r="B218" s="59">
        <f t="shared" si="9"/>
        <v>19.760000000000002</v>
      </c>
      <c r="C218" s="57"/>
      <c r="D218" s="146">
        <v>26200</v>
      </c>
      <c r="E218" s="145"/>
      <c r="F218" s="146">
        <f t="shared" si="10"/>
        <v>22233</v>
      </c>
      <c r="G218" s="159">
        <f t="shared" si="11"/>
        <v>15911</v>
      </c>
      <c r="H218" s="155">
        <v>612</v>
      </c>
    </row>
    <row r="219" spans="1:8">
      <c r="A219" s="126">
        <v>291</v>
      </c>
      <c r="B219" s="59">
        <f t="shared" si="9"/>
        <v>19.760000000000002</v>
      </c>
      <c r="C219" s="57"/>
      <c r="D219" s="146">
        <v>26200</v>
      </c>
      <c r="E219" s="145"/>
      <c r="F219" s="146">
        <f t="shared" si="10"/>
        <v>22233</v>
      </c>
      <c r="G219" s="159">
        <f t="shared" si="11"/>
        <v>15911</v>
      </c>
      <c r="H219" s="155">
        <v>612</v>
      </c>
    </row>
    <row r="220" spans="1:8">
      <c r="A220" s="126">
        <v>292</v>
      </c>
      <c r="B220" s="59">
        <f t="shared" si="9"/>
        <v>19.77</v>
      </c>
      <c r="C220" s="57"/>
      <c r="D220" s="146">
        <v>26200</v>
      </c>
      <c r="E220" s="145"/>
      <c r="F220" s="146">
        <f t="shared" si="10"/>
        <v>22222</v>
      </c>
      <c r="G220" s="159">
        <f t="shared" si="11"/>
        <v>15903</v>
      </c>
      <c r="H220" s="155">
        <v>612</v>
      </c>
    </row>
    <row r="221" spans="1:8">
      <c r="A221" s="126">
        <v>293</v>
      </c>
      <c r="B221" s="59">
        <f t="shared" si="9"/>
        <v>19.77</v>
      </c>
      <c r="C221" s="57"/>
      <c r="D221" s="146">
        <v>26200</v>
      </c>
      <c r="E221" s="145"/>
      <c r="F221" s="146">
        <f t="shared" si="10"/>
        <v>22222</v>
      </c>
      <c r="G221" s="159">
        <f t="shared" si="11"/>
        <v>15903</v>
      </c>
      <c r="H221" s="155">
        <v>612</v>
      </c>
    </row>
    <row r="222" spans="1:8">
      <c r="A222" s="126">
        <v>294</v>
      </c>
      <c r="B222" s="59">
        <f t="shared" si="9"/>
        <v>19.78</v>
      </c>
      <c r="C222" s="57"/>
      <c r="D222" s="146">
        <v>26200</v>
      </c>
      <c r="E222" s="145"/>
      <c r="F222" s="146">
        <f t="shared" si="10"/>
        <v>22212</v>
      </c>
      <c r="G222" s="159">
        <f t="shared" si="11"/>
        <v>15895</v>
      </c>
      <c r="H222" s="155">
        <v>612</v>
      </c>
    </row>
    <row r="223" spans="1:8">
      <c r="A223" s="126">
        <v>295</v>
      </c>
      <c r="B223" s="59">
        <f t="shared" si="9"/>
        <v>19.78</v>
      </c>
      <c r="C223" s="57"/>
      <c r="D223" s="146">
        <v>26200</v>
      </c>
      <c r="E223" s="145"/>
      <c r="F223" s="146">
        <f t="shared" si="10"/>
        <v>22212</v>
      </c>
      <c r="G223" s="159">
        <f t="shared" si="11"/>
        <v>15895</v>
      </c>
      <c r="H223" s="155">
        <v>612</v>
      </c>
    </row>
    <row r="224" spans="1:8">
      <c r="A224" s="126">
        <v>296</v>
      </c>
      <c r="B224" s="59">
        <f t="shared" ref="B224:B248" si="12">ROUND(0.0045*A224+18.455,2)</f>
        <v>19.79</v>
      </c>
      <c r="C224" s="57"/>
      <c r="D224" s="146">
        <v>26200</v>
      </c>
      <c r="E224" s="145"/>
      <c r="F224" s="146">
        <f t="shared" si="10"/>
        <v>22201</v>
      </c>
      <c r="G224" s="159">
        <f t="shared" si="11"/>
        <v>15887</v>
      </c>
      <c r="H224" s="155">
        <v>612</v>
      </c>
    </row>
    <row r="225" spans="1:8">
      <c r="A225" s="126">
        <v>297</v>
      </c>
      <c r="B225" s="59">
        <f t="shared" si="12"/>
        <v>19.79</v>
      </c>
      <c r="C225" s="57"/>
      <c r="D225" s="146">
        <v>26200</v>
      </c>
      <c r="E225" s="145"/>
      <c r="F225" s="146">
        <f t="shared" si="10"/>
        <v>22201</v>
      </c>
      <c r="G225" s="159">
        <f t="shared" si="11"/>
        <v>15887</v>
      </c>
      <c r="H225" s="155">
        <v>612</v>
      </c>
    </row>
    <row r="226" spans="1:8">
      <c r="A226" s="126">
        <v>298</v>
      </c>
      <c r="B226" s="59">
        <f t="shared" si="12"/>
        <v>19.8</v>
      </c>
      <c r="C226" s="57"/>
      <c r="D226" s="146">
        <v>26200</v>
      </c>
      <c r="E226" s="145"/>
      <c r="F226" s="146">
        <f t="shared" si="10"/>
        <v>22190</v>
      </c>
      <c r="G226" s="159">
        <f t="shared" si="11"/>
        <v>15879</v>
      </c>
      <c r="H226" s="155">
        <v>612</v>
      </c>
    </row>
    <row r="227" spans="1:8">
      <c r="A227" s="126">
        <v>299</v>
      </c>
      <c r="B227" s="59">
        <f t="shared" si="12"/>
        <v>19.8</v>
      </c>
      <c r="C227" s="57"/>
      <c r="D227" s="146">
        <v>26200</v>
      </c>
      <c r="E227" s="145"/>
      <c r="F227" s="146">
        <f t="shared" si="10"/>
        <v>22190</v>
      </c>
      <c r="G227" s="159">
        <f t="shared" si="11"/>
        <v>15879</v>
      </c>
      <c r="H227" s="155">
        <v>612</v>
      </c>
    </row>
    <row r="228" spans="1:8">
      <c r="A228" s="126">
        <v>300</v>
      </c>
      <c r="B228" s="59">
        <f t="shared" si="12"/>
        <v>19.809999999999999</v>
      </c>
      <c r="C228" s="57"/>
      <c r="D228" s="146">
        <v>26200</v>
      </c>
      <c r="E228" s="145"/>
      <c r="F228" s="146">
        <f t="shared" si="10"/>
        <v>22179</v>
      </c>
      <c r="G228" s="159">
        <f t="shared" si="11"/>
        <v>15871</v>
      </c>
      <c r="H228" s="155">
        <v>612</v>
      </c>
    </row>
    <row r="229" spans="1:8">
      <c r="A229" s="126">
        <v>301</v>
      </c>
      <c r="B229" s="59">
        <f t="shared" si="12"/>
        <v>19.809999999999999</v>
      </c>
      <c r="C229" s="57"/>
      <c r="D229" s="146">
        <v>26200</v>
      </c>
      <c r="E229" s="145"/>
      <c r="F229" s="146">
        <f t="shared" si="10"/>
        <v>22179</v>
      </c>
      <c r="G229" s="159">
        <f t="shared" si="11"/>
        <v>15871</v>
      </c>
      <c r="H229" s="155">
        <v>612</v>
      </c>
    </row>
    <row r="230" spans="1:8">
      <c r="A230" s="126">
        <v>302</v>
      </c>
      <c r="B230" s="59">
        <f t="shared" si="12"/>
        <v>19.809999999999999</v>
      </c>
      <c r="C230" s="57"/>
      <c r="D230" s="146">
        <v>26200</v>
      </c>
      <c r="E230" s="145"/>
      <c r="F230" s="146">
        <f t="shared" si="10"/>
        <v>22179</v>
      </c>
      <c r="G230" s="159">
        <f t="shared" si="11"/>
        <v>15871</v>
      </c>
      <c r="H230" s="155">
        <v>612</v>
      </c>
    </row>
    <row r="231" spans="1:8">
      <c r="A231" s="126">
        <v>303</v>
      </c>
      <c r="B231" s="59">
        <f t="shared" si="12"/>
        <v>19.82</v>
      </c>
      <c r="C231" s="57"/>
      <c r="D231" s="146">
        <v>26200</v>
      </c>
      <c r="E231" s="145"/>
      <c r="F231" s="146">
        <f t="shared" si="10"/>
        <v>22168</v>
      </c>
      <c r="G231" s="159">
        <f t="shared" si="11"/>
        <v>15863</v>
      </c>
      <c r="H231" s="155">
        <v>612</v>
      </c>
    </row>
    <row r="232" spans="1:8">
      <c r="A232" s="126">
        <v>304</v>
      </c>
      <c r="B232" s="59">
        <f t="shared" si="12"/>
        <v>19.82</v>
      </c>
      <c r="C232" s="57"/>
      <c r="D232" s="146">
        <v>26200</v>
      </c>
      <c r="E232" s="145"/>
      <c r="F232" s="146">
        <f t="shared" si="10"/>
        <v>22168</v>
      </c>
      <c r="G232" s="159">
        <f t="shared" si="11"/>
        <v>15863</v>
      </c>
      <c r="H232" s="155">
        <v>612</v>
      </c>
    </row>
    <row r="233" spans="1:8">
      <c r="A233" s="126">
        <v>305</v>
      </c>
      <c r="B233" s="59">
        <f t="shared" si="12"/>
        <v>19.829999999999998</v>
      </c>
      <c r="C233" s="57"/>
      <c r="D233" s="146">
        <v>26200</v>
      </c>
      <c r="E233" s="145"/>
      <c r="F233" s="146">
        <f t="shared" si="10"/>
        <v>22157</v>
      </c>
      <c r="G233" s="159">
        <f t="shared" si="11"/>
        <v>15855</v>
      </c>
      <c r="H233" s="155">
        <v>612</v>
      </c>
    </row>
    <row r="234" spans="1:8">
      <c r="A234" s="126">
        <v>306</v>
      </c>
      <c r="B234" s="59">
        <f t="shared" si="12"/>
        <v>19.829999999999998</v>
      </c>
      <c r="C234" s="57"/>
      <c r="D234" s="146">
        <v>26200</v>
      </c>
      <c r="E234" s="145"/>
      <c r="F234" s="146">
        <f t="shared" si="10"/>
        <v>22157</v>
      </c>
      <c r="G234" s="159">
        <f t="shared" si="11"/>
        <v>15855</v>
      </c>
      <c r="H234" s="155">
        <v>612</v>
      </c>
    </row>
    <row r="235" spans="1:8">
      <c r="A235" s="126">
        <v>307</v>
      </c>
      <c r="B235" s="59">
        <f t="shared" si="12"/>
        <v>19.84</v>
      </c>
      <c r="C235" s="57"/>
      <c r="D235" s="146">
        <v>26200</v>
      </c>
      <c r="E235" s="145"/>
      <c r="F235" s="146">
        <f t="shared" si="10"/>
        <v>22146</v>
      </c>
      <c r="G235" s="159">
        <f t="shared" si="11"/>
        <v>15847</v>
      </c>
      <c r="H235" s="155">
        <v>612</v>
      </c>
    </row>
    <row r="236" spans="1:8">
      <c r="A236" s="126">
        <v>308</v>
      </c>
      <c r="B236" s="59">
        <f t="shared" si="12"/>
        <v>19.84</v>
      </c>
      <c r="C236" s="57"/>
      <c r="D236" s="146">
        <v>26200</v>
      </c>
      <c r="E236" s="145"/>
      <c r="F236" s="146">
        <f t="shared" si="10"/>
        <v>22146</v>
      </c>
      <c r="G236" s="159">
        <f t="shared" si="11"/>
        <v>15847</v>
      </c>
      <c r="H236" s="155">
        <v>612</v>
      </c>
    </row>
    <row r="237" spans="1:8">
      <c r="A237" s="126">
        <v>309</v>
      </c>
      <c r="B237" s="59">
        <f t="shared" si="12"/>
        <v>19.850000000000001</v>
      </c>
      <c r="C237" s="57"/>
      <c r="D237" s="146">
        <v>26200</v>
      </c>
      <c r="E237" s="145"/>
      <c r="F237" s="146">
        <f t="shared" si="10"/>
        <v>22135</v>
      </c>
      <c r="G237" s="159">
        <f t="shared" si="11"/>
        <v>15839</v>
      </c>
      <c r="H237" s="155">
        <v>612</v>
      </c>
    </row>
    <row r="238" spans="1:8">
      <c r="A238" s="126">
        <v>310</v>
      </c>
      <c r="B238" s="59">
        <f t="shared" si="12"/>
        <v>19.850000000000001</v>
      </c>
      <c r="C238" s="57"/>
      <c r="D238" s="146">
        <v>26200</v>
      </c>
      <c r="E238" s="145"/>
      <c r="F238" s="146">
        <f t="shared" si="10"/>
        <v>22135</v>
      </c>
      <c r="G238" s="159">
        <f t="shared" si="11"/>
        <v>15839</v>
      </c>
      <c r="H238" s="155">
        <v>612</v>
      </c>
    </row>
    <row r="239" spans="1:8">
      <c r="A239" s="126">
        <v>311</v>
      </c>
      <c r="B239" s="59">
        <f t="shared" si="12"/>
        <v>19.850000000000001</v>
      </c>
      <c r="C239" s="57"/>
      <c r="D239" s="146">
        <v>26200</v>
      </c>
      <c r="E239" s="145"/>
      <c r="F239" s="146">
        <f t="shared" si="10"/>
        <v>22135</v>
      </c>
      <c r="G239" s="159">
        <f t="shared" si="11"/>
        <v>15839</v>
      </c>
      <c r="H239" s="155">
        <v>612</v>
      </c>
    </row>
    <row r="240" spans="1:8">
      <c r="A240" s="126">
        <v>312</v>
      </c>
      <c r="B240" s="59">
        <f t="shared" si="12"/>
        <v>19.86</v>
      </c>
      <c r="C240" s="57"/>
      <c r="D240" s="146">
        <v>26200</v>
      </c>
      <c r="E240" s="145"/>
      <c r="F240" s="146">
        <f t="shared" si="10"/>
        <v>22124</v>
      </c>
      <c r="G240" s="159">
        <f t="shared" si="11"/>
        <v>15831</v>
      </c>
      <c r="H240" s="155">
        <v>612</v>
      </c>
    </row>
    <row r="241" spans="1:8">
      <c r="A241" s="126">
        <v>313</v>
      </c>
      <c r="B241" s="59">
        <f t="shared" si="12"/>
        <v>19.86</v>
      </c>
      <c r="C241" s="57"/>
      <c r="D241" s="146">
        <v>26200</v>
      </c>
      <c r="E241" s="145"/>
      <c r="F241" s="146">
        <f t="shared" si="10"/>
        <v>22124</v>
      </c>
      <c r="G241" s="159">
        <f t="shared" si="11"/>
        <v>15831</v>
      </c>
      <c r="H241" s="155">
        <v>612</v>
      </c>
    </row>
    <row r="242" spans="1:8">
      <c r="A242" s="126">
        <v>314</v>
      </c>
      <c r="B242" s="59">
        <f t="shared" si="12"/>
        <v>19.87</v>
      </c>
      <c r="C242" s="57"/>
      <c r="D242" s="146">
        <v>26200</v>
      </c>
      <c r="E242" s="145"/>
      <c r="F242" s="146">
        <f t="shared" si="10"/>
        <v>22114</v>
      </c>
      <c r="G242" s="159">
        <f t="shared" si="11"/>
        <v>15823</v>
      </c>
      <c r="H242" s="155">
        <v>612</v>
      </c>
    </row>
    <row r="243" spans="1:8">
      <c r="A243" s="126">
        <v>315</v>
      </c>
      <c r="B243" s="59">
        <f t="shared" si="12"/>
        <v>19.87</v>
      </c>
      <c r="C243" s="57"/>
      <c r="D243" s="146">
        <v>26200</v>
      </c>
      <c r="E243" s="145"/>
      <c r="F243" s="146">
        <f t="shared" si="10"/>
        <v>22114</v>
      </c>
      <c r="G243" s="159">
        <f t="shared" si="11"/>
        <v>15823</v>
      </c>
      <c r="H243" s="155">
        <v>612</v>
      </c>
    </row>
    <row r="244" spans="1:8">
      <c r="A244" s="126">
        <v>316</v>
      </c>
      <c r="B244" s="59">
        <f t="shared" si="12"/>
        <v>19.88</v>
      </c>
      <c r="C244" s="57"/>
      <c r="D244" s="146">
        <v>26200</v>
      </c>
      <c r="E244" s="145"/>
      <c r="F244" s="146">
        <f t="shared" si="10"/>
        <v>22103</v>
      </c>
      <c r="G244" s="159">
        <f t="shared" si="11"/>
        <v>15815</v>
      </c>
      <c r="H244" s="155">
        <v>612</v>
      </c>
    </row>
    <row r="245" spans="1:8">
      <c r="A245" s="126">
        <v>317</v>
      </c>
      <c r="B245" s="59">
        <f t="shared" si="12"/>
        <v>19.88</v>
      </c>
      <c r="C245" s="57"/>
      <c r="D245" s="146">
        <v>26200</v>
      </c>
      <c r="E245" s="145"/>
      <c r="F245" s="146">
        <f t="shared" si="10"/>
        <v>22103</v>
      </c>
      <c r="G245" s="159">
        <f t="shared" si="11"/>
        <v>15815</v>
      </c>
      <c r="H245" s="155">
        <v>612</v>
      </c>
    </row>
    <row r="246" spans="1:8">
      <c r="A246" s="126">
        <v>318</v>
      </c>
      <c r="B246" s="59">
        <f t="shared" si="12"/>
        <v>19.89</v>
      </c>
      <c r="C246" s="57"/>
      <c r="D246" s="146">
        <v>26200</v>
      </c>
      <c r="E246" s="145"/>
      <c r="F246" s="146">
        <f t="shared" si="10"/>
        <v>22092</v>
      </c>
      <c r="G246" s="159">
        <f t="shared" si="11"/>
        <v>15807</v>
      </c>
      <c r="H246" s="155">
        <v>612</v>
      </c>
    </row>
    <row r="247" spans="1:8">
      <c r="A247" s="126">
        <v>319</v>
      </c>
      <c r="B247" s="59">
        <f t="shared" si="12"/>
        <v>19.89</v>
      </c>
      <c r="C247" s="57"/>
      <c r="D247" s="146">
        <v>26200</v>
      </c>
      <c r="E247" s="145"/>
      <c r="F247" s="146">
        <f t="shared" si="10"/>
        <v>22092</v>
      </c>
      <c r="G247" s="159">
        <f t="shared" si="11"/>
        <v>15807</v>
      </c>
      <c r="H247" s="155">
        <v>612</v>
      </c>
    </row>
    <row r="248" spans="1:8">
      <c r="A248" s="126">
        <v>320</v>
      </c>
      <c r="B248" s="59">
        <f t="shared" si="12"/>
        <v>19.899999999999999</v>
      </c>
      <c r="C248" s="57"/>
      <c r="D248" s="146">
        <v>26200</v>
      </c>
      <c r="E248" s="145"/>
      <c r="F248" s="146">
        <f t="shared" si="10"/>
        <v>22081</v>
      </c>
      <c r="G248" s="159">
        <f t="shared" si="11"/>
        <v>15799</v>
      </c>
      <c r="H248" s="155">
        <v>612</v>
      </c>
    </row>
    <row r="249" spans="1:8">
      <c r="A249" s="126">
        <v>321</v>
      </c>
      <c r="B249" s="59">
        <f>ROUND(0.007*A249+17.63,2)</f>
        <v>19.88</v>
      </c>
      <c r="C249" s="57"/>
      <c r="D249" s="146">
        <v>26200</v>
      </c>
      <c r="E249" s="145"/>
      <c r="F249" s="146">
        <f t="shared" si="10"/>
        <v>22103</v>
      </c>
      <c r="G249" s="159">
        <f t="shared" si="11"/>
        <v>15815</v>
      </c>
      <c r="H249" s="155">
        <v>612</v>
      </c>
    </row>
    <row r="250" spans="1:8">
      <c r="A250" s="126">
        <v>322</v>
      </c>
      <c r="B250" s="59">
        <f t="shared" ref="B250:B313" si="13">ROUND(0.007*A250+17.63,2)</f>
        <v>19.88</v>
      </c>
      <c r="C250" s="57"/>
      <c r="D250" s="146">
        <v>26200</v>
      </c>
      <c r="E250" s="145"/>
      <c r="F250" s="146">
        <f t="shared" si="10"/>
        <v>22103</v>
      </c>
      <c r="G250" s="159">
        <f t="shared" si="11"/>
        <v>15815</v>
      </c>
      <c r="H250" s="155">
        <v>612</v>
      </c>
    </row>
    <row r="251" spans="1:8">
      <c r="A251" s="126">
        <v>323</v>
      </c>
      <c r="B251" s="59">
        <f t="shared" si="13"/>
        <v>19.89</v>
      </c>
      <c r="C251" s="57"/>
      <c r="D251" s="146">
        <v>26200</v>
      </c>
      <c r="E251" s="145"/>
      <c r="F251" s="146">
        <f t="shared" si="10"/>
        <v>22092</v>
      </c>
      <c r="G251" s="159">
        <f t="shared" si="11"/>
        <v>15807</v>
      </c>
      <c r="H251" s="155">
        <v>612</v>
      </c>
    </row>
    <row r="252" spans="1:8">
      <c r="A252" s="126">
        <v>324</v>
      </c>
      <c r="B252" s="59">
        <f t="shared" si="13"/>
        <v>19.899999999999999</v>
      </c>
      <c r="C252" s="57"/>
      <c r="D252" s="146">
        <v>26200</v>
      </c>
      <c r="E252" s="145"/>
      <c r="F252" s="146">
        <f t="shared" si="10"/>
        <v>22081</v>
      </c>
      <c r="G252" s="159">
        <f t="shared" si="11"/>
        <v>15799</v>
      </c>
      <c r="H252" s="155">
        <v>612</v>
      </c>
    </row>
    <row r="253" spans="1:8">
      <c r="A253" s="126">
        <v>325</v>
      </c>
      <c r="B253" s="59">
        <f t="shared" si="13"/>
        <v>19.91</v>
      </c>
      <c r="C253" s="57"/>
      <c r="D253" s="146">
        <v>26200</v>
      </c>
      <c r="E253" s="145"/>
      <c r="F253" s="146">
        <f t="shared" si="10"/>
        <v>22070</v>
      </c>
      <c r="G253" s="159">
        <f t="shared" si="11"/>
        <v>15791</v>
      </c>
      <c r="H253" s="155">
        <v>612</v>
      </c>
    </row>
    <row r="254" spans="1:8">
      <c r="A254" s="126">
        <v>326</v>
      </c>
      <c r="B254" s="59">
        <f t="shared" si="13"/>
        <v>19.91</v>
      </c>
      <c r="C254" s="57"/>
      <c r="D254" s="146">
        <v>26200</v>
      </c>
      <c r="E254" s="145"/>
      <c r="F254" s="146">
        <f t="shared" si="10"/>
        <v>22070</v>
      </c>
      <c r="G254" s="159">
        <f t="shared" si="11"/>
        <v>15791</v>
      </c>
      <c r="H254" s="155">
        <v>612</v>
      </c>
    </row>
    <row r="255" spans="1:8">
      <c r="A255" s="126">
        <v>327</v>
      </c>
      <c r="B255" s="59">
        <f t="shared" si="13"/>
        <v>19.920000000000002</v>
      </c>
      <c r="C255" s="57"/>
      <c r="D255" s="146">
        <v>26200</v>
      </c>
      <c r="E255" s="145"/>
      <c r="F255" s="146">
        <f t="shared" si="10"/>
        <v>22060</v>
      </c>
      <c r="G255" s="159">
        <f t="shared" si="11"/>
        <v>15783</v>
      </c>
      <c r="H255" s="155">
        <v>612</v>
      </c>
    </row>
    <row r="256" spans="1:8">
      <c r="A256" s="126">
        <v>328</v>
      </c>
      <c r="B256" s="59">
        <f t="shared" si="13"/>
        <v>19.93</v>
      </c>
      <c r="C256" s="57"/>
      <c r="D256" s="146">
        <v>26200</v>
      </c>
      <c r="E256" s="145"/>
      <c r="F256" s="146">
        <f t="shared" si="10"/>
        <v>22049</v>
      </c>
      <c r="G256" s="159">
        <f t="shared" si="11"/>
        <v>15775</v>
      </c>
      <c r="H256" s="155">
        <v>612</v>
      </c>
    </row>
    <row r="257" spans="1:8">
      <c r="A257" s="126">
        <v>329</v>
      </c>
      <c r="B257" s="59">
        <f t="shared" si="13"/>
        <v>19.93</v>
      </c>
      <c r="C257" s="57"/>
      <c r="D257" s="146">
        <v>26200</v>
      </c>
      <c r="E257" s="145"/>
      <c r="F257" s="146">
        <f t="shared" si="10"/>
        <v>22049</v>
      </c>
      <c r="G257" s="159">
        <f t="shared" si="11"/>
        <v>15775</v>
      </c>
      <c r="H257" s="155">
        <v>612</v>
      </c>
    </row>
    <row r="258" spans="1:8">
      <c r="A258" s="126">
        <v>330</v>
      </c>
      <c r="B258" s="59">
        <f t="shared" si="13"/>
        <v>19.940000000000001</v>
      </c>
      <c r="C258" s="57"/>
      <c r="D258" s="146">
        <v>26200</v>
      </c>
      <c r="E258" s="145"/>
      <c r="F258" s="146">
        <f t="shared" si="10"/>
        <v>22038</v>
      </c>
      <c r="G258" s="159">
        <f t="shared" si="11"/>
        <v>15767</v>
      </c>
      <c r="H258" s="155">
        <v>612</v>
      </c>
    </row>
    <row r="259" spans="1:8">
      <c r="A259" s="126">
        <v>331</v>
      </c>
      <c r="B259" s="59">
        <f t="shared" si="13"/>
        <v>19.95</v>
      </c>
      <c r="C259" s="57"/>
      <c r="D259" s="146">
        <v>26200</v>
      </c>
      <c r="E259" s="145"/>
      <c r="F259" s="146">
        <f t="shared" si="10"/>
        <v>22027</v>
      </c>
      <c r="G259" s="159">
        <f t="shared" si="11"/>
        <v>15759</v>
      </c>
      <c r="H259" s="155">
        <v>612</v>
      </c>
    </row>
    <row r="260" spans="1:8">
      <c r="A260" s="126">
        <v>332</v>
      </c>
      <c r="B260" s="59">
        <f t="shared" si="13"/>
        <v>19.95</v>
      </c>
      <c r="C260" s="57"/>
      <c r="D260" s="146">
        <v>26200</v>
      </c>
      <c r="E260" s="145"/>
      <c r="F260" s="146">
        <f t="shared" si="10"/>
        <v>22027</v>
      </c>
      <c r="G260" s="159">
        <f t="shared" si="11"/>
        <v>15759</v>
      </c>
      <c r="H260" s="155">
        <v>612</v>
      </c>
    </row>
    <row r="261" spans="1:8">
      <c r="A261" s="126">
        <v>333</v>
      </c>
      <c r="B261" s="59">
        <f t="shared" si="13"/>
        <v>19.96</v>
      </c>
      <c r="C261" s="57"/>
      <c r="D261" s="146">
        <v>26200</v>
      </c>
      <c r="E261" s="145"/>
      <c r="F261" s="146">
        <f t="shared" si="10"/>
        <v>22017</v>
      </c>
      <c r="G261" s="159">
        <f t="shared" si="11"/>
        <v>15752</v>
      </c>
      <c r="H261" s="155">
        <v>612</v>
      </c>
    </row>
    <row r="262" spans="1:8">
      <c r="A262" s="126">
        <v>334</v>
      </c>
      <c r="B262" s="59">
        <f t="shared" si="13"/>
        <v>19.97</v>
      </c>
      <c r="C262" s="57"/>
      <c r="D262" s="146">
        <v>26200</v>
      </c>
      <c r="E262" s="145"/>
      <c r="F262" s="146">
        <f t="shared" si="10"/>
        <v>22006</v>
      </c>
      <c r="G262" s="159">
        <f t="shared" si="11"/>
        <v>15744</v>
      </c>
      <c r="H262" s="155">
        <v>612</v>
      </c>
    </row>
    <row r="263" spans="1:8">
      <c r="A263" s="126">
        <v>335</v>
      </c>
      <c r="B263" s="59">
        <f t="shared" si="13"/>
        <v>19.98</v>
      </c>
      <c r="C263" s="57"/>
      <c r="D263" s="146">
        <v>26200</v>
      </c>
      <c r="E263" s="145"/>
      <c r="F263" s="146">
        <f t="shared" si="10"/>
        <v>21995</v>
      </c>
      <c r="G263" s="159">
        <f t="shared" si="11"/>
        <v>15736</v>
      </c>
      <c r="H263" s="155">
        <v>612</v>
      </c>
    </row>
    <row r="264" spans="1:8">
      <c r="A264" s="126">
        <v>336</v>
      </c>
      <c r="B264" s="59">
        <f t="shared" si="13"/>
        <v>19.98</v>
      </c>
      <c r="C264" s="57"/>
      <c r="D264" s="146">
        <v>26200</v>
      </c>
      <c r="E264" s="145"/>
      <c r="F264" s="146">
        <f t="shared" si="10"/>
        <v>21995</v>
      </c>
      <c r="G264" s="159">
        <f t="shared" si="11"/>
        <v>15736</v>
      </c>
      <c r="H264" s="155">
        <v>612</v>
      </c>
    </row>
    <row r="265" spans="1:8">
      <c r="A265" s="126">
        <v>337</v>
      </c>
      <c r="B265" s="59">
        <f t="shared" si="13"/>
        <v>19.989999999999998</v>
      </c>
      <c r="C265" s="57"/>
      <c r="D265" s="146">
        <v>26200</v>
      </c>
      <c r="E265" s="145"/>
      <c r="F265" s="146">
        <f t="shared" si="10"/>
        <v>21985</v>
      </c>
      <c r="G265" s="159">
        <f t="shared" si="11"/>
        <v>15728</v>
      </c>
      <c r="H265" s="155">
        <v>612</v>
      </c>
    </row>
    <row r="266" spans="1:8">
      <c r="A266" s="126">
        <v>338</v>
      </c>
      <c r="B266" s="59">
        <f t="shared" si="13"/>
        <v>20</v>
      </c>
      <c r="C266" s="57"/>
      <c r="D266" s="146">
        <v>26200</v>
      </c>
      <c r="E266" s="145"/>
      <c r="F266" s="146">
        <f t="shared" si="10"/>
        <v>21974</v>
      </c>
      <c r="G266" s="159">
        <f t="shared" si="11"/>
        <v>15720</v>
      </c>
      <c r="H266" s="155">
        <v>612</v>
      </c>
    </row>
    <row r="267" spans="1:8">
      <c r="A267" s="126">
        <v>339</v>
      </c>
      <c r="B267" s="59">
        <f t="shared" si="13"/>
        <v>20</v>
      </c>
      <c r="C267" s="57"/>
      <c r="D267" s="146">
        <v>26200</v>
      </c>
      <c r="E267" s="145"/>
      <c r="F267" s="146">
        <f t="shared" si="10"/>
        <v>21974</v>
      </c>
      <c r="G267" s="159">
        <f t="shared" si="11"/>
        <v>15720</v>
      </c>
      <c r="H267" s="155">
        <v>612</v>
      </c>
    </row>
    <row r="268" spans="1:8">
      <c r="A268" s="126">
        <v>340</v>
      </c>
      <c r="B268" s="59">
        <f t="shared" si="13"/>
        <v>20.010000000000002</v>
      </c>
      <c r="C268" s="57"/>
      <c r="D268" s="146">
        <v>26200</v>
      </c>
      <c r="E268" s="145"/>
      <c r="F268" s="146">
        <f t="shared" si="10"/>
        <v>21963</v>
      </c>
      <c r="G268" s="159">
        <f t="shared" si="11"/>
        <v>15712</v>
      </c>
      <c r="H268" s="155">
        <v>612</v>
      </c>
    </row>
    <row r="269" spans="1:8">
      <c r="A269" s="126">
        <v>341</v>
      </c>
      <c r="B269" s="59">
        <f t="shared" si="13"/>
        <v>20.02</v>
      </c>
      <c r="C269" s="57"/>
      <c r="D269" s="146">
        <v>26200</v>
      </c>
      <c r="E269" s="145"/>
      <c r="F269" s="146">
        <f t="shared" si="10"/>
        <v>21953</v>
      </c>
      <c r="G269" s="159">
        <f t="shared" si="11"/>
        <v>15704</v>
      </c>
      <c r="H269" s="155">
        <v>612</v>
      </c>
    </row>
    <row r="270" spans="1:8">
      <c r="A270" s="126">
        <v>342</v>
      </c>
      <c r="B270" s="59">
        <f t="shared" si="13"/>
        <v>20.02</v>
      </c>
      <c r="C270" s="57"/>
      <c r="D270" s="146">
        <v>26200</v>
      </c>
      <c r="E270" s="145"/>
      <c r="F270" s="146">
        <f t="shared" si="10"/>
        <v>21953</v>
      </c>
      <c r="G270" s="159">
        <f t="shared" si="11"/>
        <v>15704</v>
      </c>
      <c r="H270" s="155">
        <v>612</v>
      </c>
    </row>
    <row r="271" spans="1:8">
      <c r="A271" s="126">
        <v>343</v>
      </c>
      <c r="B271" s="59">
        <f t="shared" si="13"/>
        <v>20.03</v>
      </c>
      <c r="C271" s="57"/>
      <c r="D271" s="146">
        <v>26200</v>
      </c>
      <c r="E271" s="145"/>
      <c r="F271" s="146">
        <f t="shared" si="10"/>
        <v>21942</v>
      </c>
      <c r="G271" s="159">
        <f t="shared" si="11"/>
        <v>15696</v>
      </c>
      <c r="H271" s="155">
        <v>612</v>
      </c>
    </row>
    <row r="272" spans="1:8">
      <c r="A272" s="126">
        <v>344</v>
      </c>
      <c r="B272" s="59">
        <f t="shared" si="13"/>
        <v>20.04</v>
      </c>
      <c r="C272" s="57"/>
      <c r="D272" s="146">
        <v>26200</v>
      </c>
      <c r="E272" s="145"/>
      <c r="F272" s="146">
        <f t="shared" si="10"/>
        <v>21931</v>
      </c>
      <c r="G272" s="159">
        <f t="shared" si="11"/>
        <v>15689</v>
      </c>
      <c r="H272" s="155">
        <v>612</v>
      </c>
    </row>
    <row r="273" spans="1:8">
      <c r="A273" s="126">
        <v>345</v>
      </c>
      <c r="B273" s="59">
        <f t="shared" si="13"/>
        <v>20.05</v>
      </c>
      <c r="C273" s="57"/>
      <c r="D273" s="146">
        <v>26200</v>
      </c>
      <c r="E273" s="145"/>
      <c r="F273" s="146">
        <f t="shared" ref="F273:F336" si="14">ROUND(12*1.3589*(1/B273*D273)+H273,0)</f>
        <v>21921</v>
      </c>
      <c r="G273" s="159">
        <f t="shared" ref="G273:G336" si="15">ROUND(12*(1/B273*D273),0)</f>
        <v>15681</v>
      </c>
      <c r="H273" s="155">
        <v>612</v>
      </c>
    </row>
    <row r="274" spans="1:8">
      <c r="A274" s="126">
        <v>346</v>
      </c>
      <c r="B274" s="59">
        <f t="shared" si="13"/>
        <v>20.05</v>
      </c>
      <c r="C274" s="57"/>
      <c r="D274" s="146">
        <v>26200</v>
      </c>
      <c r="E274" s="145"/>
      <c r="F274" s="146">
        <f t="shared" si="14"/>
        <v>21921</v>
      </c>
      <c r="G274" s="159">
        <f t="shared" si="15"/>
        <v>15681</v>
      </c>
      <c r="H274" s="155">
        <v>612</v>
      </c>
    </row>
    <row r="275" spans="1:8">
      <c r="A275" s="126">
        <v>347</v>
      </c>
      <c r="B275" s="59">
        <f t="shared" si="13"/>
        <v>20.059999999999999</v>
      </c>
      <c r="C275" s="57"/>
      <c r="D275" s="146">
        <v>26200</v>
      </c>
      <c r="E275" s="145"/>
      <c r="F275" s="146">
        <f t="shared" si="14"/>
        <v>21910</v>
      </c>
      <c r="G275" s="159">
        <f t="shared" si="15"/>
        <v>15673</v>
      </c>
      <c r="H275" s="155">
        <v>612</v>
      </c>
    </row>
    <row r="276" spans="1:8">
      <c r="A276" s="126">
        <v>348</v>
      </c>
      <c r="B276" s="59">
        <f t="shared" si="13"/>
        <v>20.07</v>
      </c>
      <c r="C276" s="57"/>
      <c r="D276" s="146">
        <v>26200</v>
      </c>
      <c r="E276" s="145"/>
      <c r="F276" s="146">
        <f t="shared" si="14"/>
        <v>21899</v>
      </c>
      <c r="G276" s="159">
        <f t="shared" si="15"/>
        <v>15665</v>
      </c>
      <c r="H276" s="155">
        <v>612</v>
      </c>
    </row>
    <row r="277" spans="1:8">
      <c r="A277" s="126">
        <v>349</v>
      </c>
      <c r="B277" s="59">
        <f t="shared" si="13"/>
        <v>20.07</v>
      </c>
      <c r="C277" s="57"/>
      <c r="D277" s="146">
        <v>26200</v>
      </c>
      <c r="E277" s="145"/>
      <c r="F277" s="146">
        <f t="shared" si="14"/>
        <v>21899</v>
      </c>
      <c r="G277" s="159">
        <f t="shared" si="15"/>
        <v>15665</v>
      </c>
      <c r="H277" s="155">
        <v>612</v>
      </c>
    </row>
    <row r="278" spans="1:8">
      <c r="A278" s="126">
        <v>350</v>
      </c>
      <c r="B278" s="59">
        <f t="shared" si="13"/>
        <v>20.079999999999998</v>
      </c>
      <c r="C278" s="57"/>
      <c r="D278" s="146">
        <v>26200</v>
      </c>
      <c r="E278" s="145"/>
      <c r="F278" s="146">
        <f t="shared" si="14"/>
        <v>21889</v>
      </c>
      <c r="G278" s="159">
        <f t="shared" si="15"/>
        <v>15657</v>
      </c>
      <c r="H278" s="155">
        <v>612</v>
      </c>
    </row>
    <row r="279" spans="1:8">
      <c r="A279" s="126">
        <v>351</v>
      </c>
      <c r="B279" s="59">
        <f t="shared" si="13"/>
        <v>20.09</v>
      </c>
      <c r="C279" s="57"/>
      <c r="D279" s="146">
        <v>26200</v>
      </c>
      <c r="E279" s="145"/>
      <c r="F279" s="146">
        <f t="shared" si="14"/>
        <v>21878</v>
      </c>
      <c r="G279" s="159">
        <f t="shared" si="15"/>
        <v>15650</v>
      </c>
      <c r="H279" s="155">
        <v>612</v>
      </c>
    </row>
    <row r="280" spans="1:8">
      <c r="A280" s="126">
        <v>352</v>
      </c>
      <c r="B280" s="59">
        <f t="shared" si="13"/>
        <v>20.09</v>
      </c>
      <c r="C280" s="57"/>
      <c r="D280" s="146">
        <v>26200</v>
      </c>
      <c r="E280" s="145"/>
      <c r="F280" s="146">
        <f t="shared" si="14"/>
        <v>21878</v>
      </c>
      <c r="G280" s="159">
        <f t="shared" si="15"/>
        <v>15650</v>
      </c>
      <c r="H280" s="155">
        <v>612</v>
      </c>
    </row>
    <row r="281" spans="1:8">
      <c r="A281" s="126">
        <v>353</v>
      </c>
      <c r="B281" s="59">
        <f t="shared" si="13"/>
        <v>20.100000000000001</v>
      </c>
      <c r="C281" s="57"/>
      <c r="D281" s="146">
        <v>26200</v>
      </c>
      <c r="E281" s="145"/>
      <c r="F281" s="146">
        <f t="shared" si="14"/>
        <v>21868</v>
      </c>
      <c r="G281" s="159">
        <f t="shared" si="15"/>
        <v>15642</v>
      </c>
      <c r="H281" s="155">
        <v>612</v>
      </c>
    </row>
    <row r="282" spans="1:8">
      <c r="A282" s="126">
        <v>354</v>
      </c>
      <c r="B282" s="59">
        <f t="shared" si="13"/>
        <v>20.11</v>
      </c>
      <c r="C282" s="57"/>
      <c r="D282" s="146">
        <v>26200</v>
      </c>
      <c r="E282" s="145"/>
      <c r="F282" s="146">
        <f t="shared" si="14"/>
        <v>21857</v>
      </c>
      <c r="G282" s="159">
        <f t="shared" si="15"/>
        <v>15634</v>
      </c>
      <c r="H282" s="155">
        <v>612</v>
      </c>
    </row>
    <row r="283" spans="1:8">
      <c r="A283" s="126">
        <v>355</v>
      </c>
      <c r="B283" s="59">
        <f t="shared" si="13"/>
        <v>20.12</v>
      </c>
      <c r="C283" s="57"/>
      <c r="D283" s="146">
        <v>26200</v>
      </c>
      <c r="E283" s="145"/>
      <c r="F283" s="146">
        <f t="shared" si="14"/>
        <v>21847</v>
      </c>
      <c r="G283" s="159">
        <f t="shared" si="15"/>
        <v>15626</v>
      </c>
      <c r="H283" s="155">
        <v>612</v>
      </c>
    </row>
    <row r="284" spans="1:8">
      <c r="A284" s="126">
        <v>356</v>
      </c>
      <c r="B284" s="59">
        <f t="shared" si="13"/>
        <v>20.12</v>
      </c>
      <c r="C284" s="57"/>
      <c r="D284" s="146">
        <v>26200</v>
      </c>
      <c r="E284" s="145"/>
      <c r="F284" s="146">
        <f t="shared" si="14"/>
        <v>21847</v>
      </c>
      <c r="G284" s="159">
        <f t="shared" si="15"/>
        <v>15626</v>
      </c>
      <c r="H284" s="155">
        <v>612</v>
      </c>
    </row>
    <row r="285" spans="1:8">
      <c r="A285" s="126">
        <v>357</v>
      </c>
      <c r="B285" s="59">
        <f t="shared" si="13"/>
        <v>20.13</v>
      </c>
      <c r="C285" s="57"/>
      <c r="D285" s="146">
        <v>26200</v>
      </c>
      <c r="E285" s="145"/>
      <c r="F285" s="146">
        <f t="shared" si="14"/>
        <v>21836</v>
      </c>
      <c r="G285" s="159">
        <f t="shared" si="15"/>
        <v>15618</v>
      </c>
      <c r="H285" s="155">
        <v>612</v>
      </c>
    </row>
    <row r="286" spans="1:8">
      <c r="A286" s="126">
        <v>358</v>
      </c>
      <c r="B286" s="59">
        <f t="shared" si="13"/>
        <v>20.14</v>
      </c>
      <c r="C286" s="57"/>
      <c r="D286" s="146">
        <v>26200</v>
      </c>
      <c r="E286" s="145"/>
      <c r="F286" s="146">
        <f t="shared" si="14"/>
        <v>21825</v>
      </c>
      <c r="G286" s="159">
        <f t="shared" si="15"/>
        <v>15611</v>
      </c>
      <c r="H286" s="155">
        <v>612</v>
      </c>
    </row>
    <row r="287" spans="1:8">
      <c r="A287" s="126">
        <v>359</v>
      </c>
      <c r="B287" s="59">
        <f t="shared" si="13"/>
        <v>20.14</v>
      </c>
      <c r="C287" s="57"/>
      <c r="D287" s="146">
        <v>26200</v>
      </c>
      <c r="E287" s="145"/>
      <c r="F287" s="146">
        <f t="shared" si="14"/>
        <v>21825</v>
      </c>
      <c r="G287" s="159">
        <f t="shared" si="15"/>
        <v>15611</v>
      </c>
      <c r="H287" s="155">
        <v>612</v>
      </c>
    </row>
    <row r="288" spans="1:8">
      <c r="A288" s="126">
        <v>360</v>
      </c>
      <c r="B288" s="59">
        <f t="shared" si="13"/>
        <v>20.149999999999999</v>
      </c>
      <c r="C288" s="57"/>
      <c r="D288" s="146">
        <v>26200</v>
      </c>
      <c r="E288" s="145"/>
      <c r="F288" s="146">
        <f t="shared" si="14"/>
        <v>21815</v>
      </c>
      <c r="G288" s="159">
        <f t="shared" si="15"/>
        <v>15603</v>
      </c>
      <c r="H288" s="155">
        <v>612</v>
      </c>
    </row>
    <row r="289" spans="1:8">
      <c r="A289" s="126">
        <v>361</v>
      </c>
      <c r="B289" s="59">
        <f t="shared" si="13"/>
        <v>20.16</v>
      </c>
      <c r="C289" s="57"/>
      <c r="D289" s="146">
        <v>26200</v>
      </c>
      <c r="E289" s="145"/>
      <c r="F289" s="146">
        <f t="shared" si="14"/>
        <v>21804</v>
      </c>
      <c r="G289" s="159">
        <f t="shared" si="15"/>
        <v>15595</v>
      </c>
      <c r="H289" s="155">
        <v>612</v>
      </c>
    </row>
    <row r="290" spans="1:8">
      <c r="A290" s="126">
        <v>362</v>
      </c>
      <c r="B290" s="59">
        <f t="shared" si="13"/>
        <v>20.16</v>
      </c>
      <c r="C290" s="57"/>
      <c r="D290" s="146">
        <v>26200</v>
      </c>
      <c r="E290" s="145"/>
      <c r="F290" s="146">
        <f t="shared" si="14"/>
        <v>21804</v>
      </c>
      <c r="G290" s="159">
        <f t="shared" si="15"/>
        <v>15595</v>
      </c>
      <c r="H290" s="155">
        <v>612</v>
      </c>
    </row>
    <row r="291" spans="1:8">
      <c r="A291" s="126">
        <v>363</v>
      </c>
      <c r="B291" s="59">
        <f t="shared" si="13"/>
        <v>20.170000000000002</v>
      </c>
      <c r="C291" s="57"/>
      <c r="D291" s="146">
        <v>26200</v>
      </c>
      <c r="E291" s="145"/>
      <c r="F291" s="146">
        <f t="shared" si="14"/>
        <v>21794</v>
      </c>
      <c r="G291" s="159">
        <f t="shared" si="15"/>
        <v>15588</v>
      </c>
      <c r="H291" s="155">
        <v>612</v>
      </c>
    </row>
    <row r="292" spans="1:8">
      <c r="A292" s="126">
        <v>364</v>
      </c>
      <c r="B292" s="59">
        <f t="shared" si="13"/>
        <v>20.18</v>
      </c>
      <c r="C292" s="57"/>
      <c r="D292" s="146">
        <v>26200</v>
      </c>
      <c r="E292" s="145"/>
      <c r="F292" s="146">
        <f t="shared" si="14"/>
        <v>21783</v>
      </c>
      <c r="G292" s="159">
        <f t="shared" si="15"/>
        <v>15580</v>
      </c>
      <c r="H292" s="155">
        <v>612</v>
      </c>
    </row>
    <row r="293" spans="1:8">
      <c r="A293" s="126">
        <v>365</v>
      </c>
      <c r="B293" s="59">
        <f t="shared" si="13"/>
        <v>20.190000000000001</v>
      </c>
      <c r="C293" s="57"/>
      <c r="D293" s="146">
        <v>26200</v>
      </c>
      <c r="E293" s="145"/>
      <c r="F293" s="146">
        <f t="shared" si="14"/>
        <v>21773</v>
      </c>
      <c r="G293" s="159">
        <f t="shared" si="15"/>
        <v>15572</v>
      </c>
      <c r="H293" s="155">
        <v>612</v>
      </c>
    </row>
    <row r="294" spans="1:8">
      <c r="A294" s="126">
        <v>366</v>
      </c>
      <c r="B294" s="59">
        <f t="shared" si="13"/>
        <v>20.190000000000001</v>
      </c>
      <c r="C294" s="57"/>
      <c r="D294" s="146">
        <v>26200</v>
      </c>
      <c r="E294" s="145"/>
      <c r="F294" s="146">
        <f t="shared" si="14"/>
        <v>21773</v>
      </c>
      <c r="G294" s="159">
        <f t="shared" si="15"/>
        <v>15572</v>
      </c>
      <c r="H294" s="155">
        <v>612</v>
      </c>
    </row>
    <row r="295" spans="1:8">
      <c r="A295" s="126">
        <v>367</v>
      </c>
      <c r="B295" s="59">
        <f t="shared" si="13"/>
        <v>20.2</v>
      </c>
      <c r="C295" s="57"/>
      <c r="D295" s="146">
        <v>26200</v>
      </c>
      <c r="E295" s="145"/>
      <c r="F295" s="146">
        <f t="shared" si="14"/>
        <v>21762</v>
      </c>
      <c r="G295" s="159">
        <f t="shared" si="15"/>
        <v>15564</v>
      </c>
      <c r="H295" s="155">
        <v>612</v>
      </c>
    </row>
    <row r="296" spans="1:8">
      <c r="A296" s="126">
        <v>368</v>
      </c>
      <c r="B296" s="59">
        <f t="shared" si="13"/>
        <v>20.21</v>
      </c>
      <c r="C296" s="57"/>
      <c r="D296" s="146">
        <v>26200</v>
      </c>
      <c r="E296" s="145"/>
      <c r="F296" s="146">
        <f t="shared" si="14"/>
        <v>21752</v>
      </c>
      <c r="G296" s="159">
        <f t="shared" si="15"/>
        <v>15557</v>
      </c>
      <c r="H296" s="155">
        <v>612</v>
      </c>
    </row>
    <row r="297" spans="1:8">
      <c r="A297" s="126">
        <v>369</v>
      </c>
      <c r="B297" s="59">
        <f t="shared" si="13"/>
        <v>20.21</v>
      </c>
      <c r="C297" s="57"/>
      <c r="D297" s="146">
        <v>26200</v>
      </c>
      <c r="E297" s="145"/>
      <c r="F297" s="146">
        <f t="shared" si="14"/>
        <v>21752</v>
      </c>
      <c r="G297" s="159">
        <f t="shared" si="15"/>
        <v>15557</v>
      </c>
      <c r="H297" s="155">
        <v>612</v>
      </c>
    </row>
    <row r="298" spans="1:8">
      <c r="A298" s="126">
        <v>370</v>
      </c>
      <c r="B298" s="59">
        <f t="shared" si="13"/>
        <v>20.22</v>
      </c>
      <c r="C298" s="57"/>
      <c r="D298" s="146">
        <v>26200</v>
      </c>
      <c r="E298" s="145"/>
      <c r="F298" s="146">
        <f t="shared" si="14"/>
        <v>21741</v>
      </c>
      <c r="G298" s="159">
        <f t="shared" si="15"/>
        <v>15549</v>
      </c>
      <c r="H298" s="155">
        <v>612</v>
      </c>
    </row>
    <row r="299" spans="1:8">
      <c r="A299" s="126">
        <v>371</v>
      </c>
      <c r="B299" s="59">
        <f t="shared" si="13"/>
        <v>20.23</v>
      </c>
      <c r="C299" s="57"/>
      <c r="D299" s="146">
        <v>26200</v>
      </c>
      <c r="E299" s="145"/>
      <c r="F299" s="146">
        <f t="shared" si="14"/>
        <v>21731</v>
      </c>
      <c r="G299" s="159">
        <f t="shared" si="15"/>
        <v>15541</v>
      </c>
      <c r="H299" s="155">
        <v>612</v>
      </c>
    </row>
    <row r="300" spans="1:8">
      <c r="A300" s="126">
        <v>372</v>
      </c>
      <c r="B300" s="59">
        <f t="shared" si="13"/>
        <v>20.23</v>
      </c>
      <c r="C300" s="57"/>
      <c r="D300" s="146">
        <v>26200</v>
      </c>
      <c r="E300" s="145"/>
      <c r="F300" s="146">
        <f t="shared" si="14"/>
        <v>21731</v>
      </c>
      <c r="G300" s="159">
        <f t="shared" si="15"/>
        <v>15541</v>
      </c>
      <c r="H300" s="155">
        <v>612</v>
      </c>
    </row>
    <row r="301" spans="1:8">
      <c r="A301" s="126">
        <v>373</v>
      </c>
      <c r="B301" s="59">
        <f t="shared" si="13"/>
        <v>20.239999999999998</v>
      </c>
      <c r="C301" s="57"/>
      <c r="D301" s="146">
        <v>26200</v>
      </c>
      <c r="E301" s="145"/>
      <c r="F301" s="146">
        <f t="shared" si="14"/>
        <v>21721</v>
      </c>
      <c r="G301" s="159">
        <f t="shared" si="15"/>
        <v>15534</v>
      </c>
      <c r="H301" s="155">
        <v>612</v>
      </c>
    </row>
    <row r="302" spans="1:8">
      <c r="A302" s="126">
        <v>374</v>
      </c>
      <c r="B302" s="59">
        <f t="shared" si="13"/>
        <v>20.25</v>
      </c>
      <c r="C302" s="57"/>
      <c r="D302" s="146">
        <v>26200</v>
      </c>
      <c r="E302" s="145"/>
      <c r="F302" s="146">
        <f t="shared" si="14"/>
        <v>21710</v>
      </c>
      <c r="G302" s="159">
        <f t="shared" si="15"/>
        <v>15526</v>
      </c>
      <c r="H302" s="155">
        <v>612</v>
      </c>
    </row>
    <row r="303" spans="1:8">
      <c r="A303" s="126">
        <v>375</v>
      </c>
      <c r="B303" s="59">
        <f t="shared" si="13"/>
        <v>20.260000000000002</v>
      </c>
      <c r="C303" s="57"/>
      <c r="D303" s="146">
        <v>26200</v>
      </c>
      <c r="E303" s="145"/>
      <c r="F303" s="146">
        <f t="shared" si="14"/>
        <v>21700</v>
      </c>
      <c r="G303" s="159">
        <f t="shared" si="15"/>
        <v>15518</v>
      </c>
      <c r="H303" s="155">
        <v>612</v>
      </c>
    </row>
    <row r="304" spans="1:8">
      <c r="A304" s="126">
        <v>376</v>
      </c>
      <c r="B304" s="59">
        <f t="shared" si="13"/>
        <v>20.260000000000002</v>
      </c>
      <c r="C304" s="57"/>
      <c r="D304" s="146">
        <v>26200</v>
      </c>
      <c r="E304" s="145"/>
      <c r="F304" s="146">
        <f t="shared" si="14"/>
        <v>21700</v>
      </c>
      <c r="G304" s="159">
        <f t="shared" si="15"/>
        <v>15518</v>
      </c>
      <c r="H304" s="155">
        <v>612</v>
      </c>
    </row>
    <row r="305" spans="1:8">
      <c r="A305" s="126">
        <v>377</v>
      </c>
      <c r="B305" s="59">
        <f t="shared" si="13"/>
        <v>20.27</v>
      </c>
      <c r="C305" s="57"/>
      <c r="D305" s="146">
        <v>26200</v>
      </c>
      <c r="E305" s="145"/>
      <c r="F305" s="146">
        <f t="shared" si="14"/>
        <v>21689</v>
      </c>
      <c r="G305" s="159">
        <f t="shared" si="15"/>
        <v>15511</v>
      </c>
      <c r="H305" s="155">
        <v>612</v>
      </c>
    </row>
    <row r="306" spans="1:8">
      <c r="A306" s="126">
        <v>378</v>
      </c>
      <c r="B306" s="59">
        <f t="shared" si="13"/>
        <v>20.28</v>
      </c>
      <c r="C306" s="57"/>
      <c r="D306" s="146">
        <v>26200</v>
      </c>
      <c r="E306" s="145"/>
      <c r="F306" s="146">
        <f t="shared" si="14"/>
        <v>21679</v>
      </c>
      <c r="G306" s="159">
        <f t="shared" si="15"/>
        <v>15503</v>
      </c>
      <c r="H306" s="155">
        <v>612</v>
      </c>
    </row>
    <row r="307" spans="1:8">
      <c r="A307" s="126">
        <v>379</v>
      </c>
      <c r="B307" s="59">
        <f t="shared" si="13"/>
        <v>20.28</v>
      </c>
      <c r="C307" s="57"/>
      <c r="D307" s="146">
        <v>26200</v>
      </c>
      <c r="E307" s="145"/>
      <c r="F307" s="146">
        <f t="shared" si="14"/>
        <v>21679</v>
      </c>
      <c r="G307" s="159">
        <f t="shared" si="15"/>
        <v>15503</v>
      </c>
      <c r="H307" s="155">
        <v>612</v>
      </c>
    </row>
    <row r="308" spans="1:8">
      <c r="A308" s="126">
        <v>380</v>
      </c>
      <c r="B308" s="59">
        <f t="shared" si="13"/>
        <v>20.29</v>
      </c>
      <c r="C308" s="57"/>
      <c r="D308" s="146">
        <v>26200</v>
      </c>
      <c r="E308" s="145"/>
      <c r="F308" s="146">
        <f t="shared" si="14"/>
        <v>21669</v>
      </c>
      <c r="G308" s="159">
        <f t="shared" si="15"/>
        <v>15495</v>
      </c>
      <c r="H308" s="155">
        <v>612</v>
      </c>
    </row>
    <row r="309" spans="1:8">
      <c r="A309" s="126">
        <v>381</v>
      </c>
      <c r="B309" s="59">
        <f t="shared" si="13"/>
        <v>20.3</v>
      </c>
      <c r="C309" s="57"/>
      <c r="D309" s="146">
        <v>26200</v>
      </c>
      <c r="E309" s="145"/>
      <c r="F309" s="146">
        <f t="shared" si="14"/>
        <v>21658</v>
      </c>
      <c r="G309" s="159">
        <f t="shared" si="15"/>
        <v>15488</v>
      </c>
      <c r="H309" s="155">
        <v>612</v>
      </c>
    </row>
    <row r="310" spans="1:8">
      <c r="A310" s="126">
        <v>382</v>
      </c>
      <c r="B310" s="59">
        <f t="shared" si="13"/>
        <v>20.3</v>
      </c>
      <c r="C310" s="57"/>
      <c r="D310" s="146">
        <v>26200</v>
      </c>
      <c r="E310" s="145"/>
      <c r="F310" s="146">
        <f t="shared" si="14"/>
        <v>21658</v>
      </c>
      <c r="G310" s="159">
        <f t="shared" si="15"/>
        <v>15488</v>
      </c>
      <c r="H310" s="155">
        <v>612</v>
      </c>
    </row>
    <row r="311" spans="1:8">
      <c r="A311" s="126">
        <v>383</v>
      </c>
      <c r="B311" s="59">
        <f t="shared" si="13"/>
        <v>20.309999999999999</v>
      </c>
      <c r="C311" s="57"/>
      <c r="D311" s="146">
        <v>26200</v>
      </c>
      <c r="E311" s="145"/>
      <c r="F311" s="146">
        <f t="shared" si="14"/>
        <v>21648</v>
      </c>
      <c r="G311" s="159">
        <f t="shared" si="15"/>
        <v>15480</v>
      </c>
      <c r="H311" s="155">
        <v>612</v>
      </c>
    </row>
    <row r="312" spans="1:8">
      <c r="A312" s="126">
        <v>384</v>
      </c>
      <c r="B312" s="59">
        <f t="shared" si="13"/>
        <v>20.32</v>
      </c>
      <c r="C312" s="57"/>
      <c r="D312" s="146">
        <v>26200</v>
      </c>
      <c r="E312" s="145"/>
      <c r="F312" s="146">
        <f t="shared" si="14"/>
        <v>21638</v>
      </c>
      <c r="G312" s="159">
        <f t="shared" si="15"/>
        <v>15472</v>
      </c>
      <c r="H312" s="155">
        <v>612</v>
      </c>
    </row>
    <row r="313" spans="1:8">
      <c r="A313" s="126">
        <v>385</v>
      </c>
      <c r="B313" s="59">
        <f t="shared" si="13"/>
        <v>20.329999999999998</v>
      </c>
      <c r="C313" s="57"/>
      <c r="D313" s="146">
        <v>26200</v>
      </c>
      <c r="E313" s="145"/>
      <c r="F313" s="146">
        <f t="shared" si="14"/>
        <v>21627</v>
      </c>
      <c r="G313" s="159">
        <f t="shared" si="15"/>
        <v>15465</v>
      </c>
      <c r="H313" s="155">
        <v>612</v>
      </c>
    </row>
    <row r="314" spans="1:8">
      <c r="A314" s="126">
        <v>386</v>
      </c>
      <c r="B314" s="59">
        <f t="shared" ref="B314:B327" si="16">ROUND(0.007*A314+17.63,2)</f>
        <v>20.329999999999998</v>
      </c>
      <c r="C314" s="57"/>
      <c r="D314" s="146">
        <v>26200</v>
      </c>
      <c r="E314" s="145"/>
      <c r="F314" s="146">
        <f t="shared" si="14"/>
        <v>21627</v>
      </c>
      <c r="G314" s="159">
        <f t="shared" si="15"/>
        <v>15465</v>
      </c>
      <c r="H314" s="155">
        <v>612</v>
      </c>
    </row>
    <row r="315" spans="1:8">
      <c r="A315" s="126">
        <v>387</v>
      </c>
      <c r="B315" s="59">
        <f t="shared" si="16"/>
        <v>20.34</v>
      </c>
      <c r="C315" s="57"/>
      <c r="D315" s="146">
        <v>26200</v>
      </c>
      <c r="E315" s="145"/>
      <c r="F315" s="146">
        <f t="shared" si="14"/>
        <v>21617</v>
      </c>
      <c r="G315" s="159">
        <f t="shared" si="15"/>
        <v>15457</v>
      </c>
      <c r="H315" s="155">
        <v>612</v>
      </c>
    </row>
    <row r="316" spans="1:8">
      <c r="A316" s="126">
        <v>388</v>
      </c>
      <c r="B316" s="59">
        <f t="shared" si="16"/>
        <v>20.350000000000001</v>
      </c>
      <c r="C316" s="57"/>
      <c r="D316" s="146">
        <v>26200</v>
      </c>
      <c r="E316" s="145"/>
      <c r="F316" s="146">
        <f t="shared" si="14"/>
        <v>21607</v>
      </c>
      <c r="G316" s="159">
        <f t="shared" si="15"/>
        <v>15450</v>
      </c>
      <c r="H316" s="155">
        <v>612</v>
      </c>
    </row>
    <row r="317" spans="1:8">
      <c r="A317" s="126">
        <v>389</v>
      </c>
      <c r="B317" s="59">
        <f t="shared" si="16"/>
        <v>20.350000000000001</v>
      </c>
      <c r="C317" s="57"/>
      <c r="D317" s="146">
        <v>26200</v>
      </c>
      <c r="E317" s="145"/>
      <c r="F317" s="146">
        <f t="shared" si="14"/>
        <v>21607</v>
      </c>
      <c r="G317" s="159">
        <f t="shared" si="15"/>
        <v>15450</v>
      </c>
      <c r="H317" s="155">
        <v>612</v>
      </c>
    </row>
    <row r="318" spans="1:8">
      <c r="A318" s="126">
        <v>390</v>
      </c>
      <c r="B318" s="59">
        <f t="shared" si="16"/>
        <v>20.36</v>
      </c>
      <c r="C318" s="57"/>
      <c r="D318" s="146">
        <v>26200</v>
      </c>
      <c r="E318" s="145"/>
      <c r="F318" s="146">
        <f t="shared" si="14"/>
        <v>21596</v>
      </c>
      <c r="G318" s="159">
        <f t="shared" si="15"/>
        <v>15442</v>
      </c>
      <c r="H318" s="155">
        <v>612</v>
      </c>
    </row>
    <row r="319" spans="1:8">
      <c r="A319" s="126">
        <v>391</v>
      </c>
      <c r="B319" s="59">
        <f t="shared" si="16"/>
        <v>20.37</v>
      </c>
      <c r="C319" s="57"/>
      <c r="D319" s="146">
        <v>26200</v>
      </c>
      <c r="E319" s="145"/>
      <c r="F319" s="146">
        <f t="shared" si="14"/>
        <v>21586</v>
      </c>
      <c r="G319" s="159">
        <f t="shared" si="15"/>
        <v>15434</v>
      </c>
      <c r="H319" s="155">
        <v>612</v>
      </c>
    </row>
    <row r="320" spans="1:8">
      <c r="A320" s="126">
        <v>392</v>
      </c>
      <c r="B320" s="59">
        <f t="shared" si="16"/>
        <v>20.37</v>
      </c>
      <c r="C320" s="57"/>
      <c r="D320" s="146">
        <v>26200</v>
      </c>
      <c r="E320" s="145"/>
      <c r="F320" s="146">
        <f t="shared" si="14"/>
        <v>21586</v>
      </c>
      <c r="G320" s="159">
        <f t="shared" si="15"/>
        <v>15434</v>
      </c>
      <c r="H320" s="155">
        <v>612</v>
      </c>
    </row>
    <row r="321" spans="1:8">
      <c r="A321" s="126">
        <v>393</v>
      </c>
      <c r="B321" s="59">
        <f t="shared" si="16"/>
        <v>20.38</v>
      </c>
      <c r="C321" s="57"/>
      <c r="D321" s="146">
        <v>26200</v>
      </c>
      <c r="E321" s="145"/>
      <c r="F321" s="146">
        <f t="shared" si="14"/>
        <v>21576</v>
      </c>
      <c r="G321" s="159">
        <f t="shared" si="15"/>
        <v>15427</v>
      </c>
      <c r="H321" s="155">
        <v>612</v>
      </c>
    </row>
    <row r="322" spans="1:8">
      <c r="A322" s="126">
        <v>394</v>
      </c>
      <c r="B322" s="59">
        <f t="shared" si="16"/>
        <v>20.39</v>
      </c>
      <c r="C322" s="57"/>
      <c r="D322" s="146">
        <v>26200</v>
      </c>
      <c r="E322" s="145"/>
      <c r="F322" s="146">
        <f t="shared" si="14"/>
        <v>21565</v>
      </c>
      <c r="G322" s="159">
        <f t="shared" si="15"/>
        <v>15419</v>
      </c>
      <c r="H322" s="155">
        <v>612</v>
      </c>
    </row>
    <row r="323" spans="1:8">
      <c r="A323" s="126">
        <v>395</v>
      </c>
      <c r="B323" s="59">
        <f t="shared" si="16"/>
        <v>20.399999999999999</v>
      </c>
      <c r="C323" s="57"/>
      <c r="D323" s="146">
        <v>26200</v>
      </c>
      <c r="E323" s="145"/>
      <c r="F323" s="146">
        <f t="shared" si="14"/>
        <v>21555</v>
      </c>
      <c r="G323" s="159">
        <f t="shared" si="15"/>
        <v>15412</v>
      </c>
      <c r="H323" s="155">
        <v>612</v>
      </c>
    </row>
    <row r="324" spans="1:8">
      <c r="A324" s="126">
        <v>396</v>
      </c>
      <c r="B324" s="59">
        <f t="shared" si="16"/>
        <v>20.399999999999999</v>
      </c>
      <c r="C324" s="57"/>
      <c r="D324" s="146">
        <v>26200</v>
      </c>
      <c r="E324" s="145"/>
      <c r="F324" s="146">
        <f t="shared" si="14"/>
        <v>21555</v>
      </c>
      <c r="G324" s="159">
        <f t="shared" si="15"/>
        <v>15412</v>
      </c>
      <c r="H324" s="155">
        <v>612</v>
      </c>
    </row>
    <row r="325" spans="1:8">
      <c r="A325" s="126">
        <v>397</v>
      </c>
      <c r="B325" s="59">
        <f t="shared" si="16"/>
        <v>20.41</v>
      </c>
      <c r="C325" s="57"/>
      <c r="D325" s="146">
        <v>26200</v>
      </c>
      <c r="E325" s="145"/>
      <c r="F325" s="146">
        <f t="shared" si="14"/>
        <v>21545</v>
      </c>
      <c r="G325" s="159">
        <f t="shared" si="15"/>
        <v>15404</v>
      </c>
      <c r="H325" s="155">
        <v>612</v>
      </c>
    </row>
    <row r="326" spans="1:8">
      <c r="A326" s="126">
        <v>398</v>
      </c>
      <c r="B326" s="59">
        <f t="shared" si="16"/>
        <v>20.420000000000002</v>
      </c>
      <c r="C326" s="57"/>
      <c r="D326" s="146">
        <v>26200</v>
      </c>
      <c r="E326" s="145"/>
      <c r="F326" s="146">
        <f t="shared" si="14"/>
        <v>21535</v>
      </c>
      <c r="G326" s="159">
        <f t="shared" si="15"/>
        <v>15397</v>
      </c>
      <c r="H326" s="155">
        <v>612</v>
      </c>
    </row>
    <row r="327" spans="1:8">
      <c r="A327" s="126">
        <v>399</v>
      </c>
      <c r="B327" s="59">
        <f t="shared" si="16"/>
        <v>20.420000000000002</v>
      </c>
      <c r="C327" s="57"/>
      <c r="D327" s="146">
        <v>26200</v>
      </c>
      <c r="E327" s="145"/>
      <c r="F327" s="146">
        <f t="shared" si="14"/>
        <v>21535</v>
      </c>
      <c r="G327" s="159">
        <f t="shared" si="15"/>
        <v>15397</v>
      </c>
      <c r="H327" s="155">
        <v>612</v>
      </c>
    </row>
    <row r="328" spans="1:8">
      <c r="A328" s="126">
        <v>400</v>
      </c>
      <c r="B328" s="59">
        <v>20.47</v>
      </c>
      <c r="C328" s="57"/>
      <c r="D328" s="146">
        <v>26200</v>
      </c>
      <c r="E328" s="145"/>
      <c r="F328" s="146">
        <f t="shared" si="14"/>
        <v>21483</v>
      </c>
      <c r="G328" s="159">
        <f t="shared" si="15"/>
        <v>15359</v>
      </c>
      <c r="H328" s="155">
        <v>612</v>
      </c>
    </row>
    <row r="329" spans="1:8">
      <c r="A329" s="126">
        <v>401</v>
      </c>
      <c r="B329" s="59">
        <v>20.47</v>
      </c>
      <c r="C329" s="57"/>
      <c r="D329" s="146">
        <v>26200</v>
      </c>
      <c r="E329" s="145"/>
      <c r="F329" s="146">
        <f t="shared" si="14"/>
        <v>21483</v>
      </c>
      <c r="G329" s="159">
        <f t="shared" si="15"/>
        <v>15359</v>
      </c>
      <c r="H329" s="155">
        <v>612</v>
      </c>
    </row>
    <row r="330" spans="1:8">
      <c r="A330" s="126">
        <v>402</v>
      </c>
      <c r="B330" s="59">
        <v>20.47</v>
      </c>
      <c r="C330" s="57"/>
      <c r="D330" s="146">
        <v>26200</v>
      </c>
      <c r="E330" s="145"/>
      <c r="F330" s="146">
        <f t="shared" si="14"/>
        <v>21483</v>
      </c>
      <c r="G330" s="159">
        <f t="shared" si="15"/>
        <v>15359</v>
      </c>
      <c r="H330" s="155">
        <v>612</v>
      </c>
    </row>
    <row r="331" spans="1:8">
      <c r="A331" s="126">
        <v>403</v>
      </c>
      <c r="B331" s="59">
        <v>20.47</v>
      </c>
      <c r="C331" s="57"/>
      <c r="D331" s="146">
        <v>26200</v>
      </c>
      <c r="E331" s="145"/>
      <c r="F331" s="146">
        <f t="shared" si="14"/>
        <v>21483</v>
      </c>
      <c r="G331" s="159">
        <f t="shared" si="15"/>
        <v>15359</v>
      </c>
      <c r="H331" s="155">
        <v>612</v>
      </c>
    </row>
    <row r="332" spans="1:8">
      <c r="A332" s="126">
        <v>404</v>
      </c>
      <c r="B332" s="59">
        <v>20.47</v>
      </c>
      <c r="C332" s="57"/>
      <c r="D332" s="146">
        <v>26200</v>
      </c>
      <c r="E332" s="145"/>
      <c r="F332" s="146">
        <f t="shared" si="14"/>
        <v>21483</v>
      </c>
      <c r="G332" s="159">
        <f t="shared" si="15"/>
        <v>15359</v>
      </c>
      <c r="H332" s="155">
        <v>612</v>
      </c>
    </row>
    <row r="333" spans="1:8">
      <c r="A333" s="126">
        <v>405</v>
      </c>
      <c r="B333" s="59">
        <v>20.47</v>
      </c>
      <c r="C333" s="57"/>
      <c r="D333" s="146">
        <v>26200</v>
      </c>
      <c r="E333" s="145"/>
      <c r="F333" s="146">
        <f t="shared" si="14"/>
        <v>21483</v>
      </c>
      <c r="G333" s="159">
        <f t="shared" si="15"/>
        <v>15359</v>
      </c>
      <c r="H333" s="155">
        <v>612</v>
      </c>
    </row>
    <row r="334" spans="1:8">
      <c r="A334" s="126">
        <v>406</v>
      </c>
      <c r="B334" s="59">
        <v>20.47</v>
      </c>
      <c r="C334" s="57"/>
      <c r="D334" s="146">
        <v>26200</v>
      </c>
      <c r="E334" s="145"/>
      <c r="F334" s="146">
        <f t="shared" si="14"/>
        <v>21483</v>
      </c>
      <c r="G334" s="159">
        <f t="shared" si="15"/>
        <v>15359</v>
      </c>
      <c r="H334" s="155">
        <v>612</v>
      </c>
    </row>
    <row r="335" spans="1:8">
      <c r="A335" s="126">
        <v>407</v>
      </c>
      <c r="B335" s="59">
        <v>20.47</v>
      </c>
      <c r="C335" s="57"/>
      <c r="D335" s="146">
        <v>26200</v>
      </c>
      <c r="E335" s="145"/>
      <c r="F335" s="146">
        <f t="shared" si="14"/>
        <v>21483</v>
      </c>
      <c r="G335" s="159">
        <f t="shared" si="15"/>
        <v>15359</v>
      </c>
      <c r="H335" s="155">
        <v>612</v>
      </c>
    </row>
    <row r="336" spans="1:8">
      <c r="A336" s="126">
        <v>408</v>
      </c>
      <c r="B336" s="59">
        <v>20.47</v>
      </c>
      <c r="C336" s="57"/>
      <c r="D336" s="146">
        <v>26200</v>
      </c>
      <c r="E336" s="145"/>
      <c r="F336" s="146">
        <f t="shared" si="14"/>
        <v>21483</v>
      </c>
      <c r="G336" s="159">
        <f t="shared" si="15"/>
        <v>15359</v>
      </c>
      <c r="H336" s="155">
        <v>612</v>
      </c>
    </row>
    <row r="337" spans="1:8">
      <c r="A337" s="126">
        <v>409</v>
      </c>
      <c r="B337" s="59">
        <v>20.47</v>
      </c>
      <c r="C337" s="57"/>
      <c r="D337" s="146">
        <v>26200</v>
      </c>
      <c r="E337" s="145"/>
      <c r="F337" s="146">
        <f t="shared" ref="F337:F398" si="17">ROUND(12*1.3589*(1/B337*D337)+H337,0)</f>
        <v>21483</v>
      </c>
      <c r="G337" s="159">
        <f t="shared" ref="G337:G398" si="18">ROUND(12*(1/B337*D337),0)</f>
        <v>15359</v>
      </c>
      <c r="H337" s="155">
        <v>612</v>
      </c>
    </row>
    <row r="338" spans="1:8">
      <c r="A338" s="126">
        <v>410</v>
      </c>
      <c r="B338" s="59">
        <v>20.47</v>
      </c>
      <c r="C338" s="57"/>
      <c r="D338" s="146">
        <v>26200</v>
      </c>
      <c r="E338" s="145"/>
      <c r="F338" s="146">
        <f t="shared" si="17"/>
        <v>21483</v>
      </c>
      <c r="G338" s="159">
        <f t="shared" si="18"/>
        <v>15359</v>
      </c>
      <c r="H338" s="155">
        <v>612</v>
      </c>
    </row>
    <row r="339" spans="1:8">
      <c r="A339" s="126">
        <v>411</v>
      </c>
      <c r="B339" s="59">
        <v>20.47</v>
      </c>
      <c r="C339" s="57"/>
      <c r="D339" s="146">
        <v>26200</v>
      </c>
      <c r="E339" s="145"/>
      <c r="F339" s="146">
        <f t="shared" si="17"/>
        <v>21483</v>
      </c>
      <c r="G339" s="159">
        <f t="shared" si="18"/>
        <v>15359</v>
      </c>
      <c r="H339" s="155">
        <v>612</v>
      </c>
    </row>
    <row r="340" spans="1:8">
      <c r="A340" s="126">
        <v>412</v>
      </c>
      <c r="B340" s="59">
        <v>20.47</v>
      </c>
      <c r="C340" s="57"/>
      <c r="D340" s="146">
        <v>26200</v>
      </c>
      <c r="E340" s="145"/>
      <c r="F340" s="146">
        <f t="shared" si="17"/>
        <v>21483</v>
      </c>
      <c r="G340" s="159">
        <f t="shared" si="18"/>
        <v>15359</v>
      </c>
      <c r="H340" s="155">
        <v>612</v>
      </c>
    </row>
    <row r="341" spans="1:8">
      <c r="A341" s="126">
        <v>413</v>
      </c>
      <c r="B341" s="59">
        <v>20.47</v>
      </c>
      <c r="C341" s="57"/>
      <c r="D341" s="146">
        <v>26200</v>
      </c>
      <c r="E341" s="145"/>
      <c r="F341" s="146">
        <f t="shared" si="17"/>
        <v>21483</v>
      </c>
      <c r="G341" s="159">
        <f t="shared" si="18"/>
        <v>15359</v>
      </c>
      <c r="H341" s="155">
        <v>612</v>
      </c>
    </row>
    <row r="342" spans="1:8">
      <c r="A342" s="126">
        <v>414</v>
      </c>
      <c r="B342" s="59">
        <v>20.47</v>
      </c>
      <c r="C342" s="57"/>
      <c r="D342" s="146">
        <v>26200</v>
      </c>
      <c r="E342" s="145"/>
      <c r="F342" s="146">
        <f t="shared" si="17"/>
        <v>21483</v>
      </c>
      <c r="G342" s="159">
        <f t="shared" si="18"/>
        <v>15359</v>
      </c>
      <c r="H342" s="155">
        <v>612</v>
      </c>
    </row>
    <row r="343" spans="1:8">
      <c r="A343" s="126">
        <v>415</v>
      </c>
      <c r="B343" s="59">
        <v>20.47</v>
      </c>
      <c r="C343" s="57"/>
      <c r="D343" s="146">
        <v>26200</v>
      </c>
      <c r="E343" s="145"/>
      <c r="F343" s="146">
        <f t="shared" si="17"/>
        <v>21483</v>
      </c>
      <c r="G343" s="159">
        <f t="shared" si="18"/>
        <v>15359</v>
      </c>
      <c r="H343" s="155">
        <v>612</v>
      </c>
    </row>
    <row r="344" spans="1:8">
      <c r="A344" s="126">
        <v>416</v>
      </c>
      <c r="B344" s="59">
        <v>20.47</v>
      </c>
      <c r="C344" s="57"/>
      <c r="D344" s="146">
        <v>26200</v>
      </c>
      <c r="E344" s="145"/>
      <c r="F344" s="146">
        <f t="shared" si="17"/>
        <v>21483</v>
      </c>
      <c r="G344" s="159">
        <f t="shared" si="18"/>
        <v>15359</v>
      </c>
      <c r="H344" s="155">
        <v>612</v>
      </c>
    </row>
    <row r="345" spans="1:8">
      <c r="A345" s="126">
        <v>417</v>
      </c>
      <c r="B345" s="59">
        <v>20.47</v>
      </c>
      <c r="C345" s="57"/>
      <c r="D345" s="146">
        <v>26200</v>
      </c>
      <c r="E345" s="145"/>
      <c r="F345" s="146">
        <f t="shared" si="17"/>
        <v>21483</v>
      </c>
      <c r="G345" s="159">
        <f t="shared" si="18"/>
        <v>15359</v>
      </c>
      <c r="H345" s="155">
        <v>612</v>
      </c>
    </row>
    <row r="346" spans="1:8">
      <c r="A346" s="126">
        <v>418</v>
      </c>
      <c r="B346" s="59">
        <v>20.47</v>
      </c>
      <c r="C346" s="57"/>
      <c r="D346" s="146">
        <v>26200</v>
      </c>
      <c r="E346" s="145"/>
      <c r="F346" s="146">
        <f t="shared" si="17"/>
        <v>21483</v>
      </c>
      <c r="G346" s="159">
        <f t="shared" si="18"/>
        <v>15359</v>
      </c>
      <c r="H346" s="155">
        <v>612</v>
      </c>
    </row>
    <row r="347" spans="1:8">
      <c r="A347" s="126">
        <v>419</v>
      </c>
      <c r="B347" s="59">
        <v>20.47</v>
      </c>
      <c r="C347" s="57"/>
      <c r="D347" s="146">
        <v>26200</v>
      </c>
      <c r="E347" s="145"/>
      <c r="F347" s="146">
        <f t="shared" si="17"/>
        <v>21483</v>
      </c>
      <c r="G347" s="159">
        <f t="shared" si="18"/>
        <v>15359</v>
      </c>
      <c r="H347" s="155">
        <v>612</v>
      </c>
    </row>
    <row r="348" spans="1:8">
      <c r="A348" s="126">
        <v>420</v>
      </c>
      <c r="B348" s="59">
        <v>20.47</v>
      </c>
      <c r="C348" s="57"/>
      <c r="D348" s="146">
        <v>26200</v>
      </c>
      <c r="E348" s="145"/>
      <c r="F348" s="146">
        <f t="shared" si="17"/>
        <v>21483</v>
      </c>
      <c r="G348" s="159">
        <f t="shared" si="18"/>
        <v>15359</v>
      </c>
      <c r="H348" s="155">
        <v>612</v>
      </c>
    </row>
    <row r="349" spans="1:8">
      <c r="A349" s="126">
        <v>421</v>
      </c>
      <c r="B349" s="59">
        <v>20.47</v>
      </c>
      <c r="C349" s="57"/>
      <c r="D349" s="146">
        <v>26200</v>
      </c>
      <c r="E349" s="145"/>
      <c r="F349" s="146">
        <f t="shared" si="17"/>
        <v>21483</v>
      </c>
      <c r="G349" s="159">
        <f t="shared" si="18"/>
        <v>15359</v>
      </c>
      <c r="H349" s="155">
        <v>612</v>
      </c>
    </row>
    <row r="350" spans="1:8">
      <c r="A350" s="126">
        <v>422</v>
      </c>
      <c r="B350" s="59">
        <v>20.47</v>
      </c>
      <c r="C350" s="57"/>
      <c r="D350" s="146">
        <v>26200</v>
      </c>
      <c r="E350" s="145"/>
      <c r="F350" s="146">
        <f t="shared" si="17"/>
        <v>21483</v>
      </c>
      <c r="G350" s="159">
        <f t="shared" si="18"/>
        <v>15359</v>
      </c>
      <c r="H350" s="155">
        <v>612</v>
      </c>
    </row>
    <row r="351" spans="1:8">
      <c r="A351" s="126">
        <v>423</v>
      </c>
      <c r="B351" s="59">
        <v>20.47</v>
      </c>
      <c r="C351" s="57"/>
      <c r="D351" s="146">
        <v>26200</v>
      </c>
      <c r="E351" s="145"/>
      <c r="F351" s="146">
        <f t="shared" si="17"/>
        <v>21483</v>
      </c>
      <c r="G351" s="159">
        <f t="shared" si="18"/>
        <v>15359</v>
      </c>
      <c r="H351" s="155">
        <v>612</v>
      </c>
    </row>
    <row r="352" spans="1:8">
      <c r="A352" s="126">
        <v>424</v>
      </c>
      <c r="B352" s="59">
        <v>20.47</v>
      </c>
      <c r="C352" s="57"/>
      <c r="D352" s="146">
        <v>26200</v>
      </c>
      <c r="E352" s="145"/>
      <c r="F352" s="146">
        <f t="shared" si="17"/>
        <v>21483</v>
      </c>
      <c r="G352" s="159">
        <f t="shared" si="18"/>
        <v>15359</v>
      </c>
      <c r="H352" s="155">
        <v>612</v>
      </c>
    </row>
    <row r="353" spans="1:8">
      <c r="A353" s="126">
        <v>425</v>
      </c>
      <c r="B353" s="59">
        <v>20.47</v>
      </c>
      <c r="C353" s="57"/>
      <c r="D353" s="146">
        <v>26200</v>
      </c>
      <c r="E353" s="145"/>
      <c r="F353" s="146">
        <f t="shared" si="17"/>
        <v>21483</v>
      </c>
      <c r="G353" s="159">
        <f t="shared" si="18"/>
        <v>15359</v>
      </c>
      <c r="H353" s="155">
        <v>612</v>
      </c>
    </row>
    <row r="354" spans="1:8">
      <c r="A354" s="126">
        <v>426</v>
      </c>
      <c r="B354" s="59">
        <v>20.47</v>
      </c>
      <c r="C354" s="57"/>
      <c r="D354" s="146">
        <v>26200</v>
      </c>
      <c r="E354" s="145"/>
      <c r="F354" s="146">
        <f t="shared" si="17"/>
        <v>21483</v>
      </c>
      <c r="G354" s="159">
        <f t="shared" si="18"/>
        <v>15359</v>
      </c>
      <c r="H354" s="155">
        <v>612</v>
      </c>
    </row>
    <row r="355" spans="1:8">
      <c r="A355" s="126">
        <v>427</v>
      </c>
      <c r="B355" s="59">
        <v>20.47</v>
      </c>
      <c r="C355" s="57"/>
      <c r="D355" s="146">
        <v>26200</v>
      </c>
      <c r="E355" s="145"/>
      <c r="F355" s="146">
        <f t="shared" si="17"/>
        <v>21483</v>
      </c>
      <c r="G355" s="159">
        <f t="shared" si="18"/>
        <v>15359</v>
      </c>
      <c r="H355" s="155">
        <v>612</v>
      </c>
    </row>
    <row r="356" spans="1:8">
      <c r="A356" s="126">
        <v>428</v>
      </c>
      <c r="B356" s="59">
        <v>20.47</v>
      </c>
      <c r="C356" s="57"/>
      <c r="D356" s="146">
        <v>26200</v>
      </c>
      <c r="E356" s="145"/>
      <c r="F356" s="146">
        <f t="shared" si="17"/>
        <v>21483</v>
      </c>
      <c r="G356" s="159">
        <f t="shared" si="18"/>
        <v>15359</v>
      </c>
      <c r="H356" s="155">
        <v>612</v>
      </c>
    </row>
    <row r="357" spans="1:8">
      <c r="A357" s="126">
        <v>429</v>
      </c>
      <c r="B357" s="59">
        <v>20.47</v>
      </c>
      <c r="C357" s="57"/>
      <c r="D357" s="146">
        <v>26200</v>
      </c>
      <c r="E357" s="145"/>
      <c r="F357" s="146">
        <f t="shared" si="17"/>
        <v>21483</v>
      </c>
      <c r="G357" s="159">
        <f t="shared" si="18"/>
        <v>15359</v>
      </c>
      <c r="H357" s="155">
        <v>612</v>
      </c>
    </row>
    <row r="358" spans="1:8">
      <c r="A358" s="126">
        <v>430</v>
      </c>
      <c r="B358" s="59">
        <v>20.47</v>
      </c>
      <c r="C358" s="57"/>
      <c r="D358" s="146">
        <v>26200</v>
      </c>
      <c r="E358" s="145"/>
      <c r="F358" s="146">
        <f t="shared" si="17"/>
        <v>21483</v>
      </c>
      <c r="G358" s="159">
        <f t="shared" si="18"/>
        <v>15359</v>
      </c>
      <c r="H358" s="155">
        <v>612</v>
      </c>
    </row>
    <row r="359" spans="1:8">
      <c r="A359" s="126">
        <v>431</v>
      </c>
      <c r="B359" s="59">
        <v>20.47</v>
      </c>
      <c r="C359" s="57"/>
      <c r="D359" s="146">
        <v>26200</v>
      </c>
      <c r="E359" s="145"/>
      <c r="F359" s="146">
        <f t="shared" si="17"/>
        <v>21483</v>
      </c>
      <c r="G359" s="159">
        <f t="shared" si="18"/>
        <v>15359</v>
      </c>
      <c r="H359" s="155">
        <v>612</v>
      </c>
    </row>
    <row r="360" spans="1:8">
      <c r="A360" s="126">
        <v>432</v>
      </c>
      <c r="B360" s="59">
        <v>20.47</v>
      </c>
      <c r="C360" s="57"/>
      <c r="D360" s="146">
        <v>26200</v>
      </c>
      <c r="E360" s="145"/>
      <c r="F360" s="146">
        <f t="shared" si="17"/>
        <v>21483</v>
      </c>
      <c r="G360" s="159">
        <f t="shared" si="18"/>
        <v>15359</v>
      </c>
      <c r="H360" s="155">
        <v>612</v>
      </c>
    </row>
    <row r="361" spans="1:8">
      <c r="A361" s="126">
        <v>433</v>
      </c>
      <c r="B361" s="59">
        <v>20.47</v>
      </c>
      <c r="C361" s="57"/>
      <c r="D361" s="146">
        <v>26200</v>
      </c>
      <c r="E361" s="145"/>
      <c r="F361" s="146">
        <f t="shared" si="17"/>
        <v>21483</v>
      </c>
      <c r="G361" s="159">
        <f t="shared" si="18"/>
        <v>15359</v>
      </c>
      <c r="H361" s="155">
        <v>612</v>
      </c>
    </row>
    <row r="362" spans="1:8">
      <c r="A362" s="126">
        <v>434</v>
      </c>
      <c r="B362" s="59">
        <v>20.47</v>
      </c>
      <c r="C362" s="57"/>
      <c r="D362" s="146">
        <v>26200</v>
      </c>
      <c r="E362" s="145"/>
      <c r="F362" s="146">
        <f t="shared" si="17"/>
        <v>21483</v>
      </c>
      <c r="G362" s="159">
        <f t="shared" si="18"/>
        <v>15359</v>
      </c>
      <c r="H362" s="155">
        <v>612</v>
      </c>
    </row>
    <row r="363" spans="1:8">
      <c r="A363" s="126">
        <v>435</v>
      </c>
      <c r="B363" s="59">
        <v>20.47</v>
      </c>
      <c r="C363" s="57"/>
      <c r="D363" s="146">
        <v>26200</v>
      </c>
      <c r="E363" s="145"/>
      <c r="F363" s="146">
        <f t="shared" si="17"/>
        <v>21483</v>
      </c>
      <c r="G363" s="159">
        <f t="shared" si="18"/>
        <v>15359</v>
      </c>
      <c r="H363" s="155">
        <v>612</v>
      </c>
    </row>
    <row r="364" spans="1:8">
      <c r="A364" s="126">
        <v>436</v>
      </c>
      <c r="B364" s="59">
        <v>20.47</v>
      </c>
      <c r="C364" s="57"/>
      <c r="D364" s="146">
        <v>26200</v>
      </c>
      <c r="E364" s="145"/>
      <c r="F364" s="146">
        <f t="shared" si="17"/>
        <v>21483</v>
      </c>
      <c r="G364" s="159">
        <f t="shared" si="18"/>
        <v>15359</v>
      </c>
      <c r="H364" s="155">
        <v>612</v>
      </c>
    </row>
    <row r="365" spans="1:8">
      <c r="A365" s="126">
        <v>437</v>
      </c>
      <c r="B365" s="59">
        <v>20.47</v>
      </c>
      <c r="C365" s="57"/>
      <c r="D365" s="146">
        <v>26200</v>
      </c>
      <c r="E365" s="145"/>
      <c r="F365" s="146">
        <f t="shared" si="17"/>
        <v>21483</v>
      </c>
      <c r="G365" s="159">
        <f t="shared" si="18"/>
        <v>15359</v>
      </c>
      <c r="H365" s="155">
        <v>612</v>
      </c>
    </row>
    <row r="366" spans="1:8">
      <c r="A366" s="126">
        <v>438</v>
      </c>
      <c r="B366" s="59">
        <v>20.47</v>
      </c>
      <c r="C366" s="57"/>
      <c r="D366" s="146">
        <v>26200</v>
      </c>
      <c r="E366" s="145"/>
      <c r="F366" s="146">
        <f t="shared" si="17"/>
        <v>21483</v>
      </c>
      <c r="G366" s="159">
        <f t="shared" si="18"/>
        <v>15359</v>
      </c>
      <c r="H366" s="155">
        <v>612</v>
      </c>
    </row>
    <row r="367" spans="1:8">
      <c r="A367" s="126">
        <v>439</v>
      </c>
      <c r="B367" s="59">
        <v>20.47</v>
      </c>
      <c r="C367" s="57"/>
      <c r="D367" s="146">
        <v>26200</v>
      </c>
      <c r="E367" s="145"/>
      <c r="F367" s="146">
        <f t="shared" si="17"/>
        <v>21483</v>
      </c>
      <c r="G367" s="159">
        <f t="shared" si="18"/>
        <v>15359</v>
      </c>
      <c r="H367" s="155">
        <v>612</v>
      </c>
    </row>
    <row r="368" spans="1:8">
      <c r="A368" s="126">
        <v>440</v>
      </c>
      <c r="B368" s="59">
        <v>20.47</v>
      </c>
      <c r="C368" s="57"/>
      <c r="D368" s="146">
        <v>26200</v>
      </c>
      <c r="E368" s="145"/>
      <c r="F368" s="146">
        <f t="shared" si="17"/>
        <v>21483</v>
      </c>
      <c r="G368" s="159">
        <f t="shared" si="18"/>
        <v>15359</v>
      </c>
      <c r="H368" s="155">
        <v>612</v>
      </c>
    </row>
    <row r="369" spans="1:8">
      <c r="A369" s="126">
        <v>441</v>
      </c>
      <c r="B369" s="59">
        <v>20.47</v>
      </c>
      <c r="C369" s="57"/>
      <c r="D369" s="146">
        <v>26200</v>
      </c>
      <c r="E369" s="145"/>
      <c r="F369" s="146">
        <f t="shared" si="17"/>
        <v>21483</v>
      </c>
      <c r="G369" s="159">
        <f t="shared" si="18"/>
        <v>15359</v>
      </c>
      <c r="H369" s="155">
        <v>612</v>
      </c>
    </row>
    <row r="370" spans="1:8">
      <c r="A370" s="126">
        <v>442</v>
      </c>
      <c r="B370" s="59">
        <v>20.47</v>
      </c>
      <c r="C370" s="57"/>
      <c r="D370" s="146">
        <v>26200</v>
      </c>
      <c r="E370" s="145"/>
      <c r="F370" s="146">
        <f t="shared" si="17"/>
        <v>21483</v>
      </c>
      <c r="G370" s="159">
        <f t="shared" si="18"/>
        <v>15359</v>
      </c>
      <c r="H370" s="155">
        <v>612</v>
      </c>
    </row>
    <row r="371" spans="1:8">
      <c r="A371" s="126">
        <v>443</v>
      </c>
      <c r="B371" s="59">
        <v>20.47</v>
      </c>
      <c r="C371" s="57"/>
      <c r="D371" s="146">
        <v>26200</v>
      </c>
      <c r="E371" s="145"/>
      <c r="F371" s="146">
        <f t="shared" si="17"/>
        <v>21483</v>
      </c>
      <c r="G371" s="159">
        <f t="shared" si="18"/>
        <v>15359</v>
      </c>
      <c r="H371" s="155">
        <v>612</v>
      </c>
    </row>
    <row r="372" spans="1:8">
      <c r="A372" s="126">
        <v>444</v>
      </c>
      <c r="B372" s="59">
        <v>20.47</v>
      </c>
      <c r="C372" s="57"/>
      <c r="D372" s="146">
        <v>26200</v>
      </c>
      <c r="E372" s="145"/>
      <c r="F372" s="146">
        <f t="shared" si="17"/>
        <v>21483</v>
      </c>
      <c r="G372" s="159">
        <f t="shared" si="18"/>
        <v>15359</v>
      </c>
      <c r="H372" s="155">
        <v>612</v>
      </c>
    </row>
    <row r="373" spans="1:8">
      <c r="A373" s="126">
        <v>445</v>
      </c>
      <c r="B373" s="59">
        <v>20.47</v>
      </c>
      <c r="C373" s="57"/>
      <c r="D373" s="146">
        <v>26200</v>
      </c>
      <c r="E373" s="145"/>
      <c r="F373" s="146">
        <f t="shared" si="17"/>
        <v>21483</v>
      </c>
      <c r="G373" s="159">
        <f t="shared" si="18"/>
        <v>15359</v>
      </c>
      <c r="H373" s="155">
        <v>612</v>
      </c>
    </row>
    <row r="374" spans="1:8">
      <c r="A374" s="126">
        <v>446</v>
      </c>
      <c r="B374" s="59">
        <v>20.47</v>
      </c>
      <c r="C374" s="57"/>
      <c r="D374" s="146">
        <v>26200</v>
      </c>
      <c r="E374" s="145"/>
      <c r="F374" s="146">
        <f t="shared" si="17"/>
        <v>21483</v>
      </c>
      <c r="G374" s="159">
        <f t="shared" si="18"/>
        <v>15359</v>
      </c>
      <c r="H374" s="155">
        <v>612</v>
      </c>
    </row>
    <row r="375" spans="1:8">
      <c r="A375" s="126">
        <v>447</v>
      </c>
      <c r="B375" s="59">
        <v>20.47</v>
      </c>
      <c r="C375" s="57"/>
      <c r="D375" s="146">
        <v>26200</v>
      </c>
      <c r="E375" s="145"/>
      <c r="F375" s="146">
        <f t="shared" si="17"/>
        <v>21483</v>
      </c>
      <c r="G375" s="159">
        <f t="shared" si="18"/>
        <v>15359</v>
      </c>
      <c r="H375" s="155">
        <v>612</v>
      </c>
    </row>
    <row r="376" spans="1:8">
      <c r="A376" s="126">
        <v>448</v>
      </c>
      <c r="B376" s="59">
        <v>20.47</v>
      </c>
      <c r="C376" s="57"/>
      <c r="D376" s="146">
        <v>26200</v>
      </c>
      <c r="E376" s="145"/>
      <c r="F376" s="146">
        <f t="shared" si="17"/>
        <v>21483</v>
      </c>
      <c r="G376" s="159">
        <f t="shared" si="18"/>
        <v>15359</v>
      </c>
      <c r="H376" s="155">
        <v>612</v>
      </c>
    </row>
    <row r="377" spans="1:8">
      <c r="A377" s="126">
        <v>449</v>
      </c>
      <c r="B377" s="59">
        <v>20.47</v>
      </c>
      <c r="C377" s="57"/>
      <c r="D377" s="146">
        <v>26200</v>
      </c>
      <c r="E377" s="145"/>
      <c r="F377" s="146">
        <f t="shared" si="17"/>
        <v>21483</v>
      </c>
      <c r="G377" s="159">
        <f t="shared" si="18"/>
        <v>15359</v>
      </c>
      <c r="H377" s="155">
        <v>612</v>
      </c>
    </row>
    <row r="378" spans="1:8">
      <c r="A378" s="126">
        <v>450</v>
      </c>
      <c r="B378" s="59">
        <v>20.47</v>
      </c>
      <c r="C378" s="57"/>
      <c r="D378" s="146">
        <v>26200</v>
      </c>
      <c r="E378" s="145"/>
      <c r="F378" s="146">
        <f t="shared" si="17"/>
        <v>21483</v>
      </c>
      <c r="G378" s="159">
        <f t="shared" si="18"/>
        <v>15359</v>
      </c>
      <c r="H378" s="155">
        <v>612</v>
      </c>
    </row>
    <row r="379" spans="1:8">
      <c r="A379" s="126">
        <v>451</v>
      </c>
      <c r="B379" s="59">
        <v>20.47</v>
      </c>
      <c r="C379" s="57"/>
      <c r="D379" s="146">
        <v>26200</v>
      </c>
      <c r="E379" s="145"/>
      <c r="F379" s="146">
        <f t="shared" si="17"/>
        <v>21483</v>
      </c>
      <c r="G379" s="159">
        <f t="shared" si="18"/>
        <v>15359</v>
      </c>
      <c r="H379" s="155">
        <v>612</v>
      </c>
    </row>
    <row r="380" spans="1:8">
      <c r="A380" s="126">
        <v>452</v>
      </c>
      <c r="B380" s="59">
        <v>20.47</v>
      </c>
      <c r="C380" s="57"/>
      <c r="D380" s="146">
        <v>26200</v>
      </c>
      <c r="E380" s="145"/>
      <c r="F380" s="146">
        <f t="shared" si="17"/>
        <v>21483</v>
      </c>
      <c r="G380" s="159">
        <f t="shared" si="18"/>
        <v>15359</v>
      </c>
      <c r="H380" s="155">
        <v>612</v>
      </c>
    </row>
    <row r="381" spans="1:8">
      <c r="A381" s="126">
        <v>453</v>
      </c>
      <c r="B381" s="59">
        <v>20.47</v>
      </c>
      <c r="C381" s="57"/>
      <c r="D381" s="146">
        <v>26200</v>
      </c>
      <c r="E381" s="145"/>
      <c r="F381" s="146">
        <f t="shared" si="17"/>
        <v>21483</v>
      </c>
      <c r="G381" s="159">
        <f t="shared" si="18"/>
        <v>15359</v>
      </c>
      <c r="H381" s="155">
        <v>612</v>
      </c>
    </row>
    <row r="382" spans="1:8">
      <c r="A382" s="126">
        <v>454</v>
      </c>
      <c r="B382" s="59">
        <v>20.47</v>
      </c>
      <c r="C382" s="57"/>
      <c r="D382" s="146">
        <v>26200</v>
      </c>
      <c r="E382" s="145"/>
      <c r="F382" s="146">
        <f t="shared" si="17"/>
        <v>21483</v>
      </c>
      <c r="G382" s="159">
        <f t="shared" si="18"/>
        <v>15359</v>
      </c>
      <c r="H382" s="155">
        <v>612</v>
      </c>
    </row>
    <row r="383" spans="1:8">
      <c r="A383" s="126">
        <v>455</v>
      </c>
      <c r="B383" s="59">
        <v>20.47</v>
      </c>
      <c r="C383" s="57"/>
      <c r="D383" s="146">
        <v>26200</v>
      </c>
      <c r="E383" s="145"/>
      <c r="F383" s="146">
        <f t="shared" si="17"/>
        <v>21483</v>
      </c>
      <c r="G383" s="159">
        <f t="shared" si="18"/>
        <v>15359</v>
      </c>
      <c r="H383" s="155">
        <v>612</v>
      </c>
    </row>
    <row r="384" spans="1:8">
      <c r="A384" s="126">
        <v>456</v>
      </c>
      <c r="B384" s="59">
        <v>20.47</v>
      </c>
      <c r="C384" s="57"/>
      <c r="D384" s="146">
        <v>26200</v>
      </c>
      <c r="E384" s="145"/>
      <c r="F384" s="146">
        <f t="shared" si="17"/>
        <v>21483</v>
      </c>
      <c r="G384" s="159">
        <f t="shared" si="18"/>
        <v>15359</v>
      </c>
      <c r="H384" s="155">
        <v>612</v>
      </c>
    </row>
    <row r="385" spans="1:8">
      <c r="A385" s="126">
        <v>457</v>
      </c>
      <c r="B385" s="59">
        <v>20.47</v>
      </c>
      <c r="C385" s="57"/>
      <c r="D385" s="146">
        <v>26200</v>
      </c>
      <c r="E385" s="145"/>
      <c r="F385" s="146">
        <f t="shared" si="17"/>
        <v>21483</v>
      </c>
      <c r="G385" s="159">
        <f t="shared" si="18"/>
        <v>15359</v>
      </c>
      <c r="H385" s="155">
        <v>612</v>
      </c>
    </row>
    <row r="386" spans="1:8">
      <c r="A386" s="126">
        <v>458</v>
      </c>
      <c r="B386" s="59">
        <v>20.47</v>
      </c>
      <c r="C386" s="57"/>
      <c r="D386" s="146">
        <v>26200</v>
      </c>
      <c r="E386" s="145"/>
      <c r="F386" s="146">
        <f t="shared" si="17"/>
        <v>21483</v>
      </c>
      <c r="G386" s="159">
        <f t="shared" si="18"/>
        <v>15359</v>
      </c>
      <c r="H386" s="155">
        <v>612</v>
      </c>
    </row>
    <row r="387" spans="1:8">
      <c r="A387" s="126">
        <v>459</v>
      </c>
      <c r="B387" s="59">
        <v>20.47</v>
      </c>
      <c r="C387" s="57"/>
      <c r="D387" s="146">
        <v>26200</v>
      </c>
      <c r="E387" s="145"/>
      <c r="F387" s="146">
        <f t="shared" si="17"/>
        <v>21483</v>
      </c>
      <c r="G387" s="159">
        <f t="shared" si="18"/>
        <v>15359</v>
      </c>
      <c r="H387" s="155">
        <v>612</v>
      </c>
    </row>
    <row r="388" spans="1:8">
      <c r="A388" s="126">
        <v>460</v>
      </c>
      <c r="B388" s="59">
        <v>20.47</v>
      </c>
      <c r="C388" s="57"/>
      <c r="D388" s="146">
        <v>26200</v>
      </c>
      <c r="E388" s="145"/>
      <c r="F388" s="146">
        <f t="shared" si="17"/>
        <v>21483</v>
      </c>
      <c r="G388" s="159">
        <f t="shared" si="18"/>
        <v>15359</v>
      </c>
      <c r="H388" s="155">
        <v>612</v>
      </c>
    </row>
    <row r="389" spans="1:8">
      <c r="A389" s="126">
        <v>461</v>
      </c>
      <c r="B389" s="59">
        <v>20.47</v>
      </c>
      <c r="C389" s="57"/>
      <c r="D389" s="146">
        <v>26200</v>
      </c>
      <c r="E389" s="145"/>
      <c r="F389" s="146">
        <f t="shared" si="17"/>
        <v>21483</v>
      </c>
      <c r="G389" s="159">
        <f t="shared" si="18"/>
        <v>15359</v>
      </c>
      <c r="H389" s="155">
        <v>612</v>
      </c>
    </row>
    <row r="390" spans="1:8">
      <c r="A390" s="126">
        <v>462</v>
      </c>
      <c r="B390" s="59">
        <v>20.47</v>
      </c>
      <c r="C390" s="57"/>
      <c r="D390" s="146">
        <v>26200</v>
      </c>
      <c r="E390" s="145"/>
      <c r="F390" s="146">
        <f t="shared" si="17"/>
        <v>21483</v>
      </c>
      <c r="G390" s="159">
        <f t="shared" si="18"/>
        <v>15359</v>
      </c>
      <c r="H390" s="155">
        <v>612</v>
      </c>
    </row>
    <row r="391" spans="1:8">
      <c r="A391" s="126">
        <v>463</v>
      </c>
      <c r="B391" s="59">
        <v>20.47</v>
      </c>
      <c r="C391" s="57"/>
      <c r="D391" s="146">
        <v>26200</v>
      </c>
      <c r="E391" s="145"/>
      <c r="F391" s="146">
        <f t="shared" si="17"/>
        <v>21483</v>
      </c>
      <c r="G391" s="159">
        <f t="shared" si="18"/>
        <v>15359</v>
      </c>
      <c r="H391" s="155">
        <v>612</v>
      </c>
    </row>
    <row r="392" spans="1:8">
      <c r="A392" s="126">
        <v>464</v>
      </c>
      <c r="B392" s="59">
        <v>20.47</v>
      </c>
      <c r="C392" s="57"/>
      <c r="D392" s="146">
        <v>26200</v>
      </c>
      <c r="E392" s="145"/>
      <c r="F392" s="146">
        <f t="shared" si="17"/>
        <v>21483</v>
      </c>
      <c r="G392" s="159">
        <f t="shared" si="18"/>
        <v>15359</v>
      </c>
      <c r="H392" s="155">
        <v>612</v>
      </c>
    </row>
    <row r="393" spans="1:8">
      <c r="A393" s="126">
        <v>465</v>
      </c>
      <c r="B393" s="59">
        <v>20.47</v>
      </c>
      <c r="C393" s="57"/>
      <c r="D393" s="146">
        <v>26200</v>
      </c>
      <c r="E393" s="145"/>
      <c r="F393" s="146">
        <f t="shared" si="17"/>
        <v>21483</v>
      </c>
      <c r="G393" s="159">
        <f t="shared" si="18"/>
        <v>15359</v>
      </c>
      <c r="H393" s="155">
        <v>612</v>
      </c>
    </row>
    <row r="394" spans="1:8">
      <c r="A394" s="126">
        <v>466</v>
      </c>
      <c r="B394" s="59">
        <v>20.47</v>
      </c>
      <c r="C394" s="57"/>
      <c r="D394" s="146">
        <v>26200</v>
      </c>
      <c r="E394" s="145"/>
      <c r="F394" s="146">
        <f t="shared" si="17"/>
        <v>21483</v>
      </c>
      <c r="G394" s="159">
        <f t="shared" si="18"/>
        <v>15359</v>
      </c>
      <c r="H394" s="155">
        <v>612</v>
      </c>
    </row>
    <row r="395" spans="1:8">
      <c r="A395" s="126">
        <v>467</v>
      </c>
      <c r="B395" s="59">
        <v>20.47</v>
      </c>
      <c r="C395" s="57"/>
      <c r="D395" s="146">
        <v>26200</v>
      </c>
      <c r="E395" s="145"/>
      <c r="F395" s="146">
        <f t="shared" si="17"/>
        <v>21483</v>
      </c>
      <c r="G395" s="159">
        <f t="shared" si="18"/>
        <v>15359</v>
      </c>
      <c r="H395" s="155">
        <v>612</v>
      </c>
    </row>
    <row r="396" spans="1:8">
      <c r="A396" s="126">
        <v>468</v>
      </c>
      <c r="B396" s="59">
        <v>20.47</v>
      </c>
      <c r="C396" s="57"/>
      <c r="D396" s="146">
        <v>26200</v>
      </c>
      <c r="E396" s="145"/>
      <c r="F396" s="146">
        <f t="shared" si="17"/>
        <v>21483</v>
      </c>
      <c r="G396" s="159">
        <f t="shared" si="18"/>
        <v>15359</v>
      </c>
      <c r="H396" s="155">
        <v>612</v>
      </c>
    </row>
    <row r="397" spans="1:8">
      <c r="A397" s="126">
        <v>469</v>
      </c>
      <c r="B397" s="59">
        <v>20.47</v>
      </c>
      <c r="C397" s="57"/>
      <c r="D397" s="146">
        <v>26200</v>
      </c>
      <c r="E397" s="145"/>
      <c r="F397" s="146">
        <f t="shared" si="17"/>
        <v>21483</v>
      </c>
      <c r="G397" s="159">
        <f t="shared" si="18"/>
        <v>15359</v>
      </c>
      <c r="H397" s="155">
        <v>612</v>
      </c>
    </row>
    <row r="398" spans="1:8" ht="13.5" thickBot="1">
      <c r="A398" s="97">
        <v>470</v>
      </c>
      <c r="B398" s="66">
        <v>20.47</v>
      </c>
      <c r="C398" s="70"/>
      <c r="D398" s="152">
        <v>26200</v>
      </c>
      <c r="E398" s="149"/>
      <c r="F398" s="152">
        <f t="shared" si="17"/>
        <v>21483</v>
      </c>
      <c r="G398" s="161">
        <f t="shared" si="18"/>
        <v>15359</v>
      </c>
      <c r="H398" s="149">
        <v>612</v>
      </c>
    </row>
    <row r="399" spans="1:8">
      <c r="A399" s="68"/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kraje&amp;R21. 2. 2013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I477"/>
  <sheetViews>
    <sheetView workbookViewId="0">
      <pane ySplit="15" topLeftCell="A16" activePane="bottomLeft" state="frozenSplit"/>
      <selection activeCell="J36" sqref="J36"/>
      <selection pane="bottomLeft" activeCell="J36" sqref="J36"/>
    </sheetView>
  </sheetViews>
  <sheetFormatPr defaultRowHeight="12.75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>
      <c r="H1" t="s">
        <v>17</v>
      </c>
    </row>
    <row r="2" spans="1:9" ht="4.5" customHeight="1"/>
    <row r="3" spans="1:9" ht="20.25">
      <c r="A3" s="32" t="s">
        <v>678</v>
      </c>
      <c r="C3" s="28"/>
      <c r="D3" s="28"/>
      <c r="E3" s="28"/>
      <c r="F3" s="29"/>
      <c r="G3" s="29"/>
      <c r="H3" s="30"/>
      <c r="I3" s="30"/>
    </row>
    <row r="4" spans="1:9" ht="15">
      <c r="A4" s="60" t="s">
        <v>51</v>
      </c>
      <c r="B4" s="34"/>
      <c r="C4" s="34"/>
      <c r="D4" s="34"/>
      <c r="E4" s="34"/>
      <c r="F4" s="34"/>
      <c r="G4" s="34"/>
      <c r="I4" s="30"/>
    </row>
    <row r="5" spans="1:9" ht="5.25" customHeight="1">
      <c r="A5" s="60"/>
      <c r="B5" s="34"/>
      <c r="C5" s="34"/>
      <c r="D5" s="34"/>
      <c r="E5" s="34"/>
      <c r="F5" s="34"/>
      <c r="G5" s="34"/>
      <c r="I5" s="30"/>
    </row>
    <row r="6" spans="1:9" ht="15.75">
      <c r="A6" s="35"/>
      <c r="B6" s="36"/>
      <c r="C6" s="37" t="s">
        <v>52</v>
      </c>
      <c r="E6" s="38" t="s">
        <v>159</v>
      </c>
      <c r="I6" s="30"/>
    </row>
    <row r="7" spans="1:9" ht="15.75">
      <c r="A7" s="39" t="s">
        <v>229</v>
      </c>
      <c r="B7" s="36"/>
      <c r="C7" s="61">
        <v>9.75</v>
      </c>
      <c r="D7" s="62"/>
      <c r="E7" s="61"/>
      <c r="I7" s="30"/>
    </row>
    <row r="8" spans="1:9" ht="15.75">
      <c r="A8" s="39" t="s">
        <v>230</v>
      </c>
      <c r="B8" s="36"/>
      <c r="C8" s="61" t="s">
        <v>234</v>
      </c>
      <c r="D8" s="62"/>
      <c r="E8" s="61"/>
      <c r="I8" s="30"/>
    </row>
    <row r="9" spans="1:9" ht="15.75">
      <c r="A9" s="39" t="s">
        <v>53</v>
      </c>
      <c r="B9" s="36"/>
      <c r="C9" s="61" t="s">
        <v>235</v>
      </c>
      <c r="D9" s="62"/>
      <c r="E9" s="61"/>
      <c r="I9" s="30"/>
    </row>
    <row r="10" spans="1:9" ht="15.75">
      <c r="A10" s="39" t="s">
        <v>54</v>
      </c>
      <c r="B10" s="36"/>
      <c r="C10" s="61" t="s">
        <v>236</v>
      </c>
      <c r="D10" s="62"/>
      <c r="E10" s="61"/>
      <c r="I10" s="30"/>
    </row>
    <row r="11" spans="1:9" ht="15.75">
      <c r="A11" s="39" t="s">
        <v>55</v>
      </c>
      <c r="B11" s="36"/>
      <c r="C11" s="61" t="s">
        <v>237</v>
      </c>
      <c r="D11" s="62"/>
      <c r="E11" s="61"/>
      <c r="I11" s="30"/>
    </row>
    <row r="12" spans="1:9" ht="15.75">
      <c r="A12" s="39" t="s">
        <v>225</v>
      </c>
      <c r="B12" s="36"/>
      <c r="C12" s="61">
        <v>14.19</v>
      </c>
      <c r="D12" s="62"/>
      <c r="E12" s="61"/>
      <c r="I12" s="30"/>
    </row>
    <row r="13" spans="1:9" ht="6" customHeight="1" thickBot="1">
      <c r="A13" s="504"/>
      <c r="B13" s="504"/>
      <c r="C13" s="46"/>
      <c r="D13" s="47"/>
      <c r="E13" s="48"/>
      <c r="F13" s="48"/>
      <c r="G13" s="48"/>
      <c r="I13" s="30"/>
    </row>
    <row r="14" spans="1:9" ht="15.75">
      <c r="A14" s="31"/>
      <c r="B14" s="49" t="s">
        <v>197</v>
      </c>
      <c r="C14" s="50"/>
      <c r="D14" s="49" t="s">
        <v>198</v>
      </c>
      <c r="E14" s="50"/>
      <c r="F14" s="51" t="s">
        <v>199</v>
      </c>
      <c r="G14" s="505" t="s">
        <v>200</v>
      </c>
      <c r="H14" s="506"/>
    </row>
    <row r="15" spans="1:9" ht="45.75" thickBot="1">
      <c r="A15" s="52" t="s">
        <v>31</v>
      </c>
      <c r="B15" s="53" t="s">
        <v>158</v>
      </c>
      <c r="C15" s="54" t="s">
        <v>159</v>
      </c>
      <c r="D15" s="55" t="s">
        <v>201</v>
      </c>
      <c r="E15" s="56" t="s">
        <v>202</v>
      </c>
      <c r="F15" s="163" t="s">
        <v>199</v>
      </c>
      <c r="G15" s="160" t="s">
        <v>627</v>
      </c>
      <c r="H15" s="164" t="s">
        <v>204</v>
      </c>
    </row>
    <row r="16" spans="1:9">
      <c r="A16" s="166" t="s">
        <v>245</v>
      </c>
      <c r="B16" s="167">
        <v>9.75</v>
      </c>
      <c r="C16" s="168"/>
      <c r="D16" s="180">
        <v>26200</v>
      </c>
      <c r="E16" s="169"/>
      <c r="F16" s="180">
        <f>ROUND(12*1.3589*(1/B16*D16)+H16,0)</f>
        <v>44391</v>
      </c>
      <c r="G16" s="181">
        <f t="shared" ref="G16:G17" si="0">ROUND(12*(1/B16*D16),0)</f>
        <v>32246</v>
      </c>
      <c r="H16" s="182">
        <v>572</v>
      </c>
    </row>
    <row r="17" spans="1:8">
      <c r="A17" s="166">
        <v>70</v>
      </c>
      <c r="B17" s="167">
        <f>ROUND(-0.00000887*POWER(A17,3)+0.0009011*POWER(A17,2)+0.119111*A17+0.1,2)</f>
        <v>9.81</v>
      </c>
      <c r="C17" s="168"/>
      <c r="D17" s="170">
        <v>26200</v>
      </c>
      <c r="E17" s="169"/>
      <c r="F17" s="170">
        <f t="shared" ref="F17:F80" si="1">ROUND(12*1.3589*(1/B17*D17)+H17,0)</f>
        <v>44123</v>
      </c>
      <c r="G17" s="183">
        <f t="shared" si="0"/>
        <v>32049</v>
      </c>
      <c r="H17" s="177">
        <v>572</v>
      </c>
    </row>
    <row r="18" spans="1:8">
      <c r="A18" s="166">
        <v>71</v>
      </c>
      <c r="B18" s="167">
        <f t="shared" ref="B18:B62" si="2">ROUND(-0.00000887*POWER(A18,3)+0.0009011*POWER(A18,2)+0.119111*A18+0.1,2)</f>
        <v>9.92</v>
      </c>
      <c r="C18" s="168"/>
      <c r="D18" s="170">
        <v>26200</v>
      </c>
      <c r="E18" s="169"/>
      <c r="F18" s="170">
        <f t="shared" si="1"/>
        <v>43640</v>
      </c>
      <c r="G18" s="183">
        <f t="shared" ref="G18:G80" si="3">ROUND(12*(1/B18*D18),0)</f>
        <v>31694</v>
      </c>
      <c r="H18" s="177">
        <v>572</v>
      </c>
    </row>
    <row r="19" spans="1:8">
      <c r="A19" s="166">
        <v>72</v>
      </c>
      <c r="B19" s="167">
        <f t="shared" si="2"/>
        <v>10.039999999999999</v>
      </c>
      <c r="C19" s="168"/>
      <c r="D19" s="170">
        <v>26200</v>
      </c>
      <c r="E19" s="169"/>
      <c r="F19" s="170">
        <f t="shared" si="1"/>
        <v>43126</v>
      </c>
      <c r="G19" s="183">
        <f t="shared" si="3"/>
        <v>31315</v>
      </c>
      <c r="H19" s="177">
        <v>572</v>
      </c>
    </row>
    <row r="20" spans="1:8">
      <c r="A20" s="166">
        <v>73</v>
      </c>
      <c r="B20" s="167">
        <f t="shared" si="2"/>
        <v>10.15</v>
      </c>
      <c r="C20" s="168"/>
      <c r="D20" s="170">
        <v>26200</v>
      </c>
      <c r="E20" s="169"/>
      <c r="F20" s="170">
        <f t="shared" si="1"/>
        <v>42664</v>
      </c>
      <c r="G20" s="183">
        <f t="shared" si="3"/>
        <v>30975</v>
      </c>
      <c r="H20" s="177">
        <v>572</v>
      </c>
    </row>
    <row r="21" spans="1:8">
      <c r="A21" s="166">
        <v>74</v>
      </c>
      <c r="B21" s="167">
        <f t="shared" si="2"/>
        <v>10.25</v>
      </c>
      <c r="C21" s="168"/>
      <c r="D21" s="170">
        <v>26200</v>
      </c>
      <c r="E21" s="169"/>
      <c r="F21" s="170">
        <f t="shared" si="1"/>
        <v>42254</v>
      </c>
      <c r="G21" s="183">
        <f t="shared" si="3"/>
        <v>30673</v>
      </c>
      <c r="H21" s="177">
        <v>572</v>
      </c>
    </row>
    <row r="22" spans="1:8">
      <c r="A22" s="166">
        <v>75</v>
      </c>
      <c r="B22" s="167">
        <f t="shared" si="2"/>
        <v>10.36</v>
      </c>
      <c r="C22" s="168"/>
      <c r="D22" s="170">
        <v>26200</v>
      </c>
      <c r="E22" s="169"/>
      <c r="F22" s="170">
        <f t="shared" si="1"/>
        <v>41811</v>
      </c>
      <c r="G22" s="183">
        <f t="shared" si="3"/>
        <v>30347</v>
      </c>
      <c r="H22" s="177">
        <v>572</v>
      </c>
    </row>
    <row r="23" spans="1:8">
      <c r="A23" s="166">
        <v>76</v>
      </c>
      <c r="B23" s="167">
        <f t="shared" si="2"/>
        <v>10.46</v>
      </c>
      <c r="C23" s="168"/>
      <c r="D23" s="170">
        <v>26200</v>
      </c>
      <c r="E23" s="169"/>
      <c r="F23" s="170">
        <f t="shared" si="1"/>
        <v>41417</v>
      </c>
      <c r="G23" s="183">
        <f t="shared" si="3"/>
        <v>30057</v>
      </c>
      <c r="H23" s="177">
        <v>572</v>
      </c>
    </row>
    <row r="24" spans="1:8">
      <c r="A24" s="166">
        <v>77</v>
      </c>
      <c r="B24" s="167">
        <f t="shared" si="2"/>
        <v>10.56</v>
      </c>
      <c r="C24" s="168"/>
      <c r="D24" s="170">
        <v>26200</v>
      </c>
      <c r="E24" s="169"/>
      <c r="F24" s="170">
        <f t="shared" si="1"/>
        <v>41030</v>
      </c>
      <c r="G24" s="183">
        <f t="shared" si="3"/>
        <v>29773</v>
      </c>
      <c r="H24" s="177">
        <v>572</v>
      </c>
    </row>
    <row r="25" spans="1:8">
      <c r="A25" s="166">
        <v>78</v>
      </c>
      <c r="B25" s="167">
        <f t="shared" si="2"/>
        <v>10.66</v>
      </c>
      <c r="C25" s="168"/>
      <c r="D25" s="170">
        <v>26200</v>
      </c>
      <c r="E25" s="169"/>
      <c r="F25" s="170">
        <f t="shared" si="1"/>
        <v>40651</v>
      </c>
      <c r="G25" s="183">
        <f t="shared" si="3"/>
        <v>29493</v>
      </c>
      <c r="H25" s="177">
        <v>572</v>
      </c>
    </row>
    <row r="26" spans="1:8">
      <c r="A26" s="166">
        <v>79</v>
      </c>
      <c r="B26" s="167">
        <f t="shared" si="2"/>
        <v>10.76</v>
      </c>
      <c r="C26" s="168"/>
      <c r="D26" s="170">
        <v>26200</v>
      </c>
      <c r="E26" s="169"/>
      <c r="F26" s="170">
        <f t="shared" si="1"/>
        <v>40278</v>
      </c>
      <c r="G26" s="183">
        <f t="shared" si="3"/>
        <v>29219</v>
      </c>
      <c r="H26" s="177">
        <v>572</v>
      </c>
    </row>
    <row r="27" spans="1:8">
      <c r="A27" s="166">
        <v>80</v>
      </c>
      <c r="B27" s="167">
        <f t="shared" si="2"/>
        <v>10.85</v>
      </c>
      <c r="C27" s="168"/>
      <c r="D27" s="170">
        <v>26200</v>
      </c>
      <c r="E27" s="169"/>
      <c r="F27" s="170">
        <f t="shared" si="1"/>
        <v>39949</v>
      </c>
      <c r="G27" s="183">
        <f t="shared" si="3"/>
        <v>28977</v>
      </c>
      <c r="H27" s="177">
        <v>572</v>
      </c>
    </row>
    <row r="28" spans="1:8">
      <c r="A28" s="166">
        <v>81</v>
      </c>
      <c r="B28" s="167">
        <f t="shared" si="2"/>
        <v>10.95</v>
      </c>
      <c r="C28" s="168"/>
      <c r="D28" s="170">
        <v>26200</v>
      </c>
      <c r="E28" s="169"/>
      <c r="F28" s="170">
        <f t="shared" si="1"/>
        <v>39589</v>
      </c>
      <c r="G28" s="183">
        <f t="shared" si="3"/>
        <v>28712</v>
      </c>
      <c r="H28" s="177">
        <v>572</v>
      </c>
    </row>
    <row r="29" spans="1:8">
      <c r="A29" s="166">
        <v>82</v>
      </c>
      <c r="B29" s="167">
        <f t="shared" si="2"/>
        <v>11.04</v>
      </c>
      <c r="C29" s="168"/>
      <c r="D29" s="170">
        <v>26200</v>
      </c>
      <c r="E29" s="169"/>
      <c r="F29" s="170">
        <f t="shared" si="1"/>
        <v>39271</v>
      </c>
      <c r="G29" s="183">
        <f t="shared" si="3"/>
        <v>28478</v>
      </c>
      <c r="H29" s="177">
        <v>572</v>
      </c>
    </row>
    <row r="30" spans="1:8">
      <c r="A30" s="166">
        <v>83</v>
      </c>
      <c r="B30" s="167">
        <f t="shared" si="2"/>
        <v>11.12</v>
      </c>
      <c r="C30" s="168"/>
      <c r="D30" s="170">
        <v>26200</v>
      </c>
      <c r="E30" s="169"/>
      <c r="F30" s="170">
        <f t="shared" si="1"/>
        <v>38993</v>
      </c>
      <c r="G30" s="183">
        <f t="shared" si="3"/>
        <v>28273</v>
      </c>
      <c r="H30" s="177">
        <v>572</v>
      </c>
    </row>
    <row r="31" spans="1:8">
      <c r="A31" s="166">
        <v>84</v>
      </c>
      <c r="B31" s="167">
        <f t="shared" si="2"/>
        <v>11.21</v>
      </c>
      <c r="C31" s="168"/>
      <c r="D31" s="170">
        <v>26200</v>
      </c>
      <c r="E31" s="169"/>
      <c r="F31" s="170">
        <f t="shared" si="1"/>
        <v>38684</v>
      </c>
      <c r="G31" s="183">
        <f t="shared" si="3"/>
        <v>28046</v>
      </c>
      <c r="H31" s="177">
        <v>572</v>
      </c>
    </row>
    <row r="32" spans="1:8">
      <c r="A32" s="166">
        <v>85</v>
      </c>
      <c r="B32" s="167">
        <f t="shared" si="2"/>
        <v>11.29</v>
      </c>
      <c r="C32" s="168"/>
      <c r="D32" s="170">
        <v>26200</v>
      </c>
      <c r="E32" s="169"/>
      <c r="F32" s="170">
        <f t="shared" si="1"/>
        <v>38414</v>
      </c>
      <c r="G32" s="183">
        <f t="shared" si="3"/>
        <v>27848</v>
      </c>
      <c r="H32" s="177">
        <v>572</v>
      </c>
    </row>
    <row r="33" spans="1:8">
      <c r="A33" s="166">
        <v>86</v>
      </c>
      <c r="B33" s="167">
        <f t="shared" si="2"/>
        <v>11.37</v>
      </c>
      <c r="C33" s="168"/>
      <c r="D33" s="170">
        <v>26200</v>
      </c>
      <c r="E33" s="169"/>
      <c r="F33" s="170">
        <f t="shared" si="1"/>
        <v>38148</v>
      </c>
      <c r="G33" s="183">
        <f t="shared" si="3"/>
        <v>27652</v>
      </c>
      <c r="H33" s="177">
        <v>572</v>
      </c>
    </row>
    <row r="34" spans="1:8">
      <c r="A34" s="166">
        <v>87</v>
      </c>
      <c r="B34" s="167">
        <f t="shared" si="2"/>
        <v>11.44</v>
      </c>
      <c r="C34" s="168"/>
      <c r="D34" s="170">
        <v>26200</v>
      </c>
      <c r="E34" s="169"/>
      <c r="F34" s="170">
        <f t="shared" si="1"/>
        <v>37918</v>
      </c>
      <c r="G34" s="183">
        <f t="shared" si="3"/>
        <v>27483</v>
      </c>
      <c r="H34" s="177">
        <v>572</v>
      </c>
    </row>
    <row r="35" spans="1:8">
      <c r="A35" s="166">
        <v>88</v>
      </c>
      <c r="B35" s="167">
        <f t="shared" si="2"/>
        <v>11.52</v>
      </c>
      <c r="C35" s="168"/>
      <c r="D35" s="170">
        <v>26200</v>
      </c>
      <c r="E35" s="169"/>
      <c r="F35" s="170">
        <f t="shared" si="1"/>
        <v>37659</v>
      </c>
      <c r="G35" s="183">
        <f t="shared" si="3"/>
        <v>27292</v>
      </c>
      <c r="H35" s="177">
        <v>572</v>
      </c>
    </row>
    <row r="36" spans="1:8">
      <c r="A36" s="166">
        <v>89</v>
      </c>
      <c r="B36" s="167">
        <f t="shared" si="2"/>
        <v>11.59</v>
      </c>
      <c r="C36" s="168"/>
      <c r="D36" s="170">
        <v>26200</v>
      </c>
      <c r="E36" s="169"/>
      <c r="F36" s="170">
        <f t="shared" si="1"/>
        <v>37435</v>
      </c>
      <c r="G36" s="183">
        <f t="shared" si="3"/>
        <v>27127</v>
      </c>
      <c r="H36" s="177">
        <v>572</v>
      </c>
    </row>
    <row r="37" spans="1:8">
      <c r="A37" s="166">
        <v>90</v>
      </c>
      <c r="B37" s="167">
        <f t="shared" si="2"/>
        <v>11.65</v>
      </c>
      <c r="C37" s="168"/>
      <c r="D37" s="170">
        <v>26200</v>
      </c>
      <c r="E37" s="169"/>
      <c r="F37" s="170">
        <f t="shared" si="1"/>
        <v>37245</v>
      </c>
      <c r="G37" s="183">
        <f t="shared" si="3"/>
        <v>26987</v>
      </c>
      <c r="H37" s="177">
        <v>572</v>
      </c>
    </row>
    <row r="38" spans="1:8">
      <c r="A38" s="166">
        <v>91</v>
      </c>
      <c r="B38" s="167">
        <f t="shared" si="2"/>
        <v>11.72</v>
      </c>
      <c r="C38" s="168"/>
      <c r="D38" s="170">
        <v>26200</v>
      </c>
      <c r="E38" s="169"/>
      <c r="F38" s="170">
        <f t="shared" si="1"/>
        <v>37026</v>
      </c>
      <c r="G38" s="183">
        <f t="shared" si="3"/>
        <v>26826</v>
      </c>
      <c r="H38" s="177">
        <v>572</v>
      </c>
    </row>
    <row r="39" spans="1:8">
      <c r="A39" s="166">
        <v>92</v>
      </c>
      <c r="B39" s="167">
        <f t="shared" si="2"/>
        <v>11.78</v>
      </c>
      <c r="C39" s="168"/>
      <c r="D39" s="170">
        <v>26200</v>
      </c>
      <c r="E39" s="169"/>
      <c r="F39" s="170">
        <f t="shared" si="1"/>
        <v>36840</v>
      </c>
      <c r="G39" s="183">
        <f t="shared" si="3"/>
        <v>26689</v>
      </c>
      <c r="H39" s="177">
        <v>572</v>
      </c>
    </row>
    <row r="40" spans="1:8">
      <c r="A40" s="166">
        <v>93</v>
      </c>
      <c r="B40" s="167">
        <f t="shared" si="2"/>
        <v>11.84</v>
      </c>
      <c r="C40" s="168"/>
      <c r="D40" s="170">
        <v>26200</v>
      </c>
      <c r="E40" s="169"/>
      <c r="F40" s="170">
        <f t="shared" si="1"/>
        <v>36656</v>
      </c>
      <c r="G40" s="183">
        <f t="shared" si="3"/>
        <v>26554</v>
      </c>
      <c r="H40" s="177">
        <v>572</v>
      </c>
    </row>
    <row r="41" spans="1:8">
      <c r="A41" s="166">
        <v>94</v>
      </c>
      <c r="B41" s="167">
        <f t="shared" si="2"/>
        <v>11.89</v>
      </c>
      <c r="C41" s="168"/>
      <c r="D41" s="170">
        <v>26200</v>
      </c>
      <c r="E41" s="169"/>
      <c r="F41" s="170">
        <f t="shared" si="1"/>
        <v>36505</v>
      </c>
      <c r="G41" s="183">
        <f t="shared" si="3"/>
        <v>26442</v>
      </c>
      <c r="H41" s="177">
        <v>572</v>
      </c>
    </row>
    <row r="42" spans="1:8">
      <c r="A42" s="166">
        <v>95</v>
      </c>
      <c r="B42" s="167">
        <f t="shared" si="2"/>
        <v>11.94</v>
      </c>
      <c r="C42" s="168"/>
      <c r="D42" s="170">
        <v>26200</v>
      </c>
      <c r="E42" s="169"/>
      <c r="F42" s="170">
        <f t="shared" si="1"/>
        <v>36354</v>
      </c>
      <c r="G42" s="183">
        <f t="shared" si="3"/>
        <v>26332</v>
      </c>
      <c r="H42" s="177">
        <v>572</v>
      </c>
    </row>
    <row r="43" spans="1:8">
      <c r="A43" s="166">
        <v>96</v>
      </c>
      <c r="B43" s="167">
        <f t="shared" si="2"/>
        <v>11.99</v>
      </c>
      <c r="C43" s="168"/>
      <c r="D43" s="170">
        <v>26200</v>
      </c>
      <c r="E43" s="169"/>
      <c r="F43" s="170">
        <f t="shared" si="1"/>
        <v>36205</v>
      </c>
      <c r="G43" s="183">
        <f t="shared" si="3"/>
        <v>26222</v>
      </c>
      <c r="H43" s="177">
        <v>572</v>
      </c>
    </row>
    <row r="44" spans="1:8">
      <c r="A44" s="166">
        <v>97</v>
      </c>
      <c r="B44" s="167">
        <f t="shared" si="2"/>
        <v>12.04</v>
      </c>
      <c r="C44" s="168"/>
      <c r="D44" s="170">
        <v>26200</v>
      </c>
      <c r="E44" s="169"/>
      <c r="F44" s="170">
        <f t="shared" si="1"/>
        <v>36057</v>
      </c>
      <c r="G44" s="183">
        <f t="shared" si="3"/>
        <v>26113</v>
      </c>
      <c r="H44" s="177">
        <v>572</v>
      </c>
    </row>
    <row r="45" spans="1:8">
      <c r="A45" s="166">
        <v>98</v>
      </c>
      <c r="B45" s="167">
        <f t="shared" si="2"/>
        <v>12.08</v>
      </c>
      <c r="C45" s="168"/>
      <c r="D45" s="170">
        <v>26200</v>
      </c>
      <c r="E45" s="169"/>
      <c r="F45" s="170">
        <f t="shared" si="1"/>
        <v>35939</v>
      </c>
      <c r="G45" s="183">
        <f t="shared" si="3"/>
        <v>26026</v>
      </c>
      <c r="H45" s="177">
        <v>572</v>
      </c>
    </row>
    <row r="46" spans="1:8">
      <c r="A46" s="166">
        <v>99</v>
      </c>
      <c r="B46" s="167">
        <f t="shared" si="2"/>
        <v>12.12</v>
      </c>
      <c r="C46" s="168"/>
      <c r="D46" s="170">
        <v>26200</v>
      </c>
      <c r="E46" s="169"/>
      <c r="F46" s="170">
        <f t="shared" si="1"/>
        <v>35823</v>
      </c>
      <c r="G46" s="183">
        <f t="shared" si="3"/>
        <v>25941</v>
      </c>
      <c r="H46" s="177">
        <v>572</v>
      </c>
    </row>
    <row r="47" spans="1:8">
      <c r="A47" s="166">
        <v>100</v>
      </c>
      <c r="B47" s="167">
        <f t="shared" si="2"/>
        <v>12.15</v>
      </c>
      <c r="C47" s="168"/>
      <c r="D47" s="170">
        <v>26200</v>
      </c>
      <c r="E47" s="169"/>
      <c r="F47" s="170">
        <f t="shared" si="1"/>
        <v>35736</v>
      </c>
      <c r="G47" s="183">
        <f t="shared" si="3"/>
        <v>25877</v>
      </c>
      <c r="H47" s="177">
        <v>572</v>
      </c>
    </row>
    <row r="48" spans="1:8">
      <c r="A48" s="166">
        <v>101</v>
      </c>
      <c r="B48" s="167">
        <f t="shared" si="2"/>
        <v>12.18</v>
      </c>
      <c r="C48" s="168"/>
      <c r="D48" s="170">
        <v>26200</v>
      </c>
      <c r="E48" s="169"/>
      <c r="F48" s="170">
        <f t="shared" si="1"/>
        <v>35649</v>
      </c>
      <c r="G48" s="183">
        <f t="shared" si="3"/>
        <v>25813</v>
      </c>
      <c r="H48" s="177">
        <v>572</v>
      </c>
    </row>
    <row r="49" spans="1:8">
      <c r="A49" s="166">
        <v>102</v>
      </c>
      <c r="B49" s="167">
        <f t="shared" si="2"/>
        <v>12.21</v>
      </c>
      <c r="C49" s="168"/>
      <c r="D49" s="170">
        <v>26200</v>
      </c>
      <c r="E49" s="169"/>
      <c r="F49" s="170">
        <f t="shared" si="1"/>
        <v>35563</v>
      </c>
      <c r="G49" s="183">
        <f t="shared" si="3"/>
        <v>25749</v>
      </c>
      <c r="H49" s="177">
        <v>572</v>
      </c>
    </row>
    <row r="50" spans="1:8">
      <c r="A50" s="166">
        <v>103</v>
      </c>
      <c r="B50" s="167">
        <f t="shared" si="2"/>
        <v>12.24</v>
      </c>
      <c r="C50" s="168"/>
      <c r="D50" s="170">
        <v>26200</v>
      </c>
      <c r="E50" s="169"/>
      <c r="F50" s="170">
        <f t="shared" si="1"/>
        <v>35477</v>
      </c>
      <c r="G50" s="183">
        <f t="shared" si="3"/>
        <v>25686</v>
      </c>
      <c r="H50" s="177">
        <v>572</v>
      </c>
    </row>
    <row r="51" spans="1:8">
      <c r="A51" s="166">
        <v>104</v>
      </c>
      <c r="B51" s="167">
        <f t="shared" si="2"/>
        <v>12.26</v>
      </c>
      <c r="C51" s="168"/>
      <c r="D51" s="170">
        <v>26200</v>
      </c>
      <c r="E51" s="169"/>
      <c r="F51" s="170">
        <f t="shared" si="1"/>
        <v>35420</v>
      </c>
      <c r="G51" s="183">
        <f t="shared" si="3"/>
        <v>25644</v>
      </c>
      <c r="H51" s="177">
        <v>572</v>
      </c>
    </row>
    <row r="52" spans="1:8">
      <c r="A52" s="166">
        <v>105</v>
      </c>
      <c r="B52" s="167">
        <f t="shared" si="2"/>
        <v>12.27</v>
      </c>
      <c r="C52" s="168"/>
      <c r="D52" s="170">
        <v>26200</v>
      </c>
      <c r="E52" s="169"/>
      <c r="F52" s="170">
        <f t="shared" si="1"/>
        <v>35392</v>
      </c>
      <c r="G52" s="183">
        <f t="shared" si="3"/>
        <v>25623</v>
      </c>
      <c r="H52" s="177">
        <v>572</v>
      </c>
    </row>
    <row r="53" spans="1:8">
      <c r="A53" s="166">
        <v>106</v>
      </c>
      <c r="B53" s="167">
        <f t="shared" si="2"/>
        <v>12.29</v>
      </c>
      <c r="C53" s="168"/>
      <c r="D53" s="170">
        <v>26200</v>
      </c>
      <c r="E53" s="169"/>
      <c r="F53" s="170">
        <f t="shared" si="1"/>
        <v>35335</v>
      </c>
      <c r="G53" s="183">
        <f t="shared" si="3"/>
        <v>25582</v>
      </c>
      <c r="H53" s="177">
        <v>572</v>
      </c>
    </row>
    <row r="54" spans="1:8">
      <c r="A54" s="166">
        <v>107</v>
      </c>
      <c r="B54" s="167">
        <f t="shared" si="2"/>
        <v>12.3</v>
      </c>
      <c r="C54" s="168"/>
      <c r="D54" s="170">
        <v>26200</v>
      </c>
      <c r="E54" s="169"/>
      <c r="F54" s="170">
        <f t="shared" si="1"/>
        <v>35307</v>
      </c>
      <c r="G54" s="183">
        <f t="shared" si="3"/>
        <v>25561</v>
      </c>
      <c r="H54" s="177">
        <v>572</v>
      </c>
    </row>
    <row r="55" spans="1:8">
      <c r="A55" s="166">
        <v>108</v>
      </c>
      <c r="B55" s="167">
        <f t="shared" si="2"/>
        <v>12.3</v>
      </c>
      <c r="C55" s="168"/>
      <c r="D55" s="170">
        <v>26200</v>
      </c>
      <c r="E55" s="169"/>
      <c r="F55" s="170">
        <f t="shared" si="1"/>
        <v>35307</v>
      </c>
      <c r="G55" s="183">
        <f t="shared" si="3"/>
        <v>25561</v>
      </c>
      <c r="H55" s="177">
        <v>572</v>
      </c>
    </row>
    <row r="56" spans="1:8">
      <c r="A56" s="166">
        <v>109</v>
      </c>
      <c r="B56" s="167">
        <f t="shared" si="2"/>
        <v>12.3</v>
      </c>
      <c r="C56" s="168"/>
      <c r="D56" s="170">
        <v>26200</v>
      </c>
      <c r="E56" s="169"/>
      <c r="F56" s="170">
        <f t="shared" si="1"/>
        <v>35307</v>
      </c>
      <c r="G56" s="183">
        <f t="shared" si="3"/>
        <v>25561</v>
      </c>
      <c r="H56" s="177">
        <v>572</v>
      </c>
    </row>
    <row r="57" spans="1:8">
      <c r="A57" s="166">
        <v>110</v>
      </c>
      <c r="B57" s="167">
        <f t="shared" si="2"/>
        <v>12.3</v>
      </c>
      <c r="C57" s="168"/>
      <c r="D57" s="170">
        <v>26200</v>
      </c>
      <c r="E57" s="169"/>
      <c r="F57" s="170">
        <f t="shared" si="1"/>
        <v>35307</v>
      </c>
      <c r="G57" s="183">
        <f t="shared" si="3"/>
        <v>25561</v>
      </c>
      <c r="H57" s="177">
        <v>572</v>
      </c>
    </row>
    <row r="58" spans="1:8">
      <c r="A58" s="166">
        <v>111</v>
      </c>
      <c r="B58" s="167">
        <f t="shared" si="2"/>
        <v>12.29</v>
      </c>
      <c r="C58" s="168"/>
      <c r="D58" s="170">
        <v>26200</v>
      </c>
      <c r="E58" s="169"/>
      <c r="F58" s="170">
        <f t="shared" si="1"/>
        <v>35335</v>
      </c>
      <c r="G58" s="183">
        <f t="shared" si="3"/>
        <v>25582</v>
      </c>
      <c r="H58" s="177">
        <v>572</v>
      </c>
    </row>
    <row r="59" spans="1:8">
      <c r="A59" s="166">
        <v>112</v>
      </c>
      <c r="B59" s="167">
        <f t="shared" si="2"/>
        <v>12.28</v>
      </c>
      <c r="C59" s="168"/>
      <c r="D59" s="170">
        <v>26200</v>
      </c>
      <c r="E59" s="169"/>
      <c r="F59" s="170">
        <f t="shared" si="1"/>
        <v>35363</v>
      </c>
      <c r="G59" s="183">
        <f t="shared" si="3"/>
        <v>25603</v>
      </c>
      <c r="H59" s="177">
        <v>572</v>
      </c>
    </row>
    <row r="60" spans="1:8">
      <c r="A60" s="166">
        <v>113</v>
      </c>
      <c r="B60" s="167">
        <f t="shared" si="2"/>
        <v>12.27</v>
      </c>
      <c r="C60" s="168"/>
      <c r="D60" s="170">
        <v>26200</v>
      </c>
      <c r="E60" s="169"/>
      <c r="F60" s="170">
        <f t="shared" si="1"/>
        <v>35392</v>
      </c>
      <c r="G60" s="183">
        <f t="shared" si="3"/>
        <v>25623</v>
      </c>
      <c r="H60" s="177">
        <v>572</v>
      </c>
    </row>
    <row r="61" spans="1:8">
      <c r="A61" s="166">
        <v>114</v>
      </c>
      <c r="B61" s="167">
        <f t="shared" si="2"/>
        <v>12.25</v>
      </c>
      <c r="C61" s="168"/>
      <c r="D61" s="170">
        <v>26200</v>
      </c>
      <c r="E61" s="169"/>
      <c r="F61" s="170">
        <f t="shared" si="1"/>
        <v>35449</v>
      </c>
      <c r="G61" s="183">
        <f t="shared" si="3"/>
        <v>25665</v>
      </c>
      <c r="H61" s="177">
        <v>572</v>
      </c>
    </row>
    <row r="62" spans="1:8">
      <c r="A62" s="174">
        <v>115</v>
      </c>
      <c r="B62" s="175">
        <f t="shared" si="2"/>
        <v>12.22</v>
      </c>
      <c r="C62" s="176"/>
      <c r="D62" s="170">
        <v>26200</v>
      </c>
      <c r="E62" s="177"/>
      <c r="F62" s="170">
        <f t="shared" si="1"/>
        <v>35534</v>
      </c>
      <c r="G62" s="183">
        <f t="shared" si="3"/>
        <v>25728</v>
      </c>
      <c r="H62" s="177">
        <v>572</v>
      </c>
    </row>
    <row r="63" spans="1:8">
      <c r="A63" s="174">
        <v>116</v>
      </c>
      <c r="B63" s="175">
        <f>ROUND(0.00981*A63+11.08,2)</f>
        <v>12.22</v>
      </c>
      <c r="C63" s="176"/>
      <c r="D63" s="170">
        <v>26200</v>
      </c>
      <c r="E63" s="177"/>
      <c r="F63" s="170">
        <f t="shared" si="1"/>
        <v>35534</v>
      </c>
      <c r="G63" s="183">
        <f t="shared" si="3"/>
        <v>25728</v>
      </c>
      <c r="H63" s="177">
        <v>572</v>
      </c>
    </row>
    <row r="64" spans="1:8">
      <c r="A64" s="166">
        <v>117</v>
      </c>
      <c r="B64" s="167">
        <f t="shared" ref="B64:B107" si="4">ROUND(0.00981*A64+11.08,2)</f>
        <v>12.23</v>
      </c>
      <c r="C64" s="168"/>
      <c r="D64" s="170">
        <v>26200</v>
      </c>
      <c r="E64" s="169"/>
      <c r="F64" s="170">
        <f t="shared" si="1"/>
        <v>35506</v>
      </c>
      <c r="G64" s="183">
        <f t="shared" si="3"/>
        <v>25707</v>
      </c>
      <c r="H64" s="177">
        <v>572</v>
      </c>
    </row>
    <row r="65" spans="1:8">
      <c r="A65" s="166">
        <v>118</v>
      </c>
      <c r="B65" s="167">
        <f t="shared" si="4"/>
        <v>12.24</v>
      </c>
      <c r="C65" s="168"/>
      <c r="D65" s="170">
        <v>26200</v>
      </c>
      <c r="E65" s="169"/>
      <c r="F65" s="170">
        <f t="shared" si="1"/>
        <v>35477</v>
      </c>
      <c r="G65" s="183">
        <f t="shared" si="3"/>
        <v>25686</v>
      </c>
      <c r="H65" s="177">
        <v>572</v>
      </c>
    </row>
    <row r="66" spans="1:8">
      <c r="A66" s="166">
        <v>119</v>
      </c>
      <c r="B66" s="167">
        <f t="shared" si="4"/>
        <v>12.25</v>
      </c>
      <c r="C66" s="168"/>
      <c r="D66" s="170">
        <v>26200</v>
      </c>
      <c r="E66" s="169"/>
      <c r="F66" s="170">
        <f t="shared" si="1"/>
        <v>35449</v>
      </c>
      <c r="G66" s="183">
        <f t="shared" si="3"/>
        <v>25665</v>
      </c>
      <c r="H66" s="177">
        <v>572</v>
      </c>
    </row>
    <row r="67" spans="1:8">
      <c r="A67" s="166">
        <v>120</v>
      </c>
      <c r="B67" s="167">
        <f t="shared" si="4"/>
        <v>12.26</v>
      </c>
      <c r="C67" s="168"/>
      <c r="D67" s="170">
        <v>26200</v>
      </c>
      <c r="E67" s="169"/>
      <c r="F67" s="170">
        <f t="shared" si="1"/>
        <v>35420</v>
      </c>
      <c r="G67" s="183">
        <f t="shared" si="3"/>
        <v>25644</v>
      </c>
      <c r="H67" s="177">
        <v>572</v>
      </c>
    </row>
    <row r="68" spans="1:8">
      <c r="A68" s="166">
        <v>121</v>
      </c>
      <c r="B68" s="167">
        <f t="shared" si="4"/>
        <v>12.27</v>
      </c>
      <c r="C68" s="168"/>
      <c r="D68" s="170">
        <v>26200</v>
      </c>
      <c r="E68" s="169"/>
      <c r="F68" s="170">
        <f t="shared" si="1"/>
        <v>35392</v>
      </c>
      <c r="G68" s="183">
        <f t="shared" si="3"/>
        <v>25623</v>
      </c>
      <c r="H68" s="177">
        <v>572</v>
      </c>
    </row>
    <row r="69" spans="1:8">
      <c r="A69" s="166">
        <v>122</v>
      </c>
      <c r="B69" s="167">
        <f t="shared" si="4"/>
        <v>12.28</v>
      </c>
      <c r="C69" s="168"/>
      <c r="D69" s="170">
        <v>26200</v>
      </c>
      <c r="E69" s="169"/>
      <c r="F69" s="170">
        <f t="shared" si="1"/>
        <v>35363</v>
      </c>
      <c r="G69" s="183">
        <f t="shared" si="3"/>
        <v>25603</v>
      </c>
      <c r="H69" s="177">
        <v>572</v>
      </c>
    </row>
    <row r="70" spans="1:8">
      <c r="A70" s="166">
        <v>123</v>
      </c>
      <c r="B70" s="167">
        <f t="shared" si="4"/>
        <v>12.29</v>
      </c>
      <c r="C70" s="168"/>
      <c r="D70" s="170">
        <v>26200</v>
      </c>
      <c r="E70" s="169"/>
      <c r="F70" s="170">
        <f t="shared" si="1"/>
        <v>35335</v>
      </c>
      <c r="G70" s="183">
        <f t="shared" si="3"/>
        <v>25582</v>
      </c>
      <c r="H70" s="177">
        <v>572</v>
      </c>
    </row>
    <row r="71" spans="1:8">
      <c r="A71" s="166">
        <v>124</v>
      </c>
      <c r="B71" s="167">
        <f t="shared" si="4"/>
        <v>12.3</v>
      </c>
      <c r="C71" s="168"/>
      <c r="D71" s="170">
        <v>26200</v>
      </c>
      <c r="E71" s="169"/>
      <c r="F71" s="170">
        <f t="shared" si="1"/>
        <v>35307</v>
      </c>
      <c r="G71" s="183">
        <f t="shared" si="3"/>
        <v>25561</v>
      </c>
      <c r="H71" s="177">
        <v>572</v>
      </c>
    </row>
    <row r="72" spans="1:8">
      <c r="A72" s="166">
        <v>125</v>
      </c>
      <c r="B72" s="167">
        <f t="shared" si="4"/>
        <v>12.31</v>
      </c>
      <c r="C72" s="168"/>
      <c r="D72" s="170">
        <v>26200</v>
      </c>
      <c r="E72" s="169"/>
      <c r="F72" s="170">
        <f t="shared" si="1"/>
        <v>35279</v>
      </c>
      <c r="G72" s="183">
        <f t="shared" si="3"/>
        <v>25540</v>
      </c>
      <c r="H72" s="177">
        <v>572</v>
      </c>
    </row>
    <row r="73" spans="1:8">
      <c r="A73" s="166">
        <v>126</v>
      </c>
      <c r="B73" s="167">
        <f t="shared" si="4"/>
        <v>12.32</v>
      </c>
      <c r="C73" s="168"/>
      <c r="D73" s="170">
        <v>26200</v>
      </c>
      <c r="E73" s="169"/>
      <c r="F73" s="170">
        <f t="shared" si="1"/>
        <v>35250</v>
      </c>
      <c r="G73" s="183">
        <f t="shared" si="3"/>
        <v>25519</v>
      </c>
      <c r="H73" s="177">
        <v>572</v>
      </c>
    </row>
    <row r="74" spans="1:8">
      <c r="A74" s="166">
        <v>127</v>
      </c>
      <c r="B74" s="167">
        <f t="shared" si="4"/>
        <v>12.33</v>
      </c>
      <c r="C74" s="168"/>
      <c r="D74" s="170">
        <v>26200</v>
      </c>
      <c r="E74" s="169"/>
      <c r="F74" s="170">
        <f t="shared" si="1"/>
        <v>35222</v>
      </c>
      <c r="G74" s="183">
        <f t="shared" si="3"/>
        <v>25499</v>
      </c>
      <c r="H74" s="177">
        <v>572</v>
      </c>
    </row>
    <row r="75" spans="1:8">
      <c r="A75" s="166">
        <v>128</v>
      </c>
      <c r="B75" s="167">
        <f t="shared" si="4"/>
        <v>12.34</v>
      </c>
      <c r="C75" s="168"/>
      <c r="D75" s="170">
        <v>26200</v>
      </c>
      <c r="E75" s="169"/>
      <c r="F75" s="170">
        <f t="shared" si="1"/>
        <v>35194</v>
      </c>
      <c r="G75" s="183">
        <f t="shared" si="3"/>
        <v>25478</v>
      </c>
      <c r="H75" s="177">
        <v>572</v>
      </c>
    </row>
    <row r="76" spans="1:8">
      <c r="A76" s="166">
        <v>129</v>
      </c>
      <c r="B76" s="167">
        <f t="shared" si="4"/>
        <v>12.35</v>
      </c>
      <c r="C76" s="168"/>
      <c r="D76" s="170">
        <v>26200</v>
      </c>
      <c r="E76" s="169"/>
      <c r="F76" s="170">
        <f t="shared" si="1"/>
        <v>35166</v>
      </c>
      <c r="G76" s="183">
        <f t="shared" si="3"/>
        <v>25457</v>
      </c>
      <c r="H76" s="177">
        <v>572</v>
      </c>
    </row>
    <row r="77" spans="1:8">
      <c r="A77" s="166">
        <v>130</v>
      </c>
      <c r="B77" s="167">
        <f t="shared" si="4"/>
        <v>12.36</v>
      </c>
      <c r="C77" s="168"/>
      <c r="D77" s="170">
        <v>26200</v>
      </c>
      <c r="E77" s="169"/>
      <c r="F77" s="170">
        <f t="shared" si="1"/>
        <v>35138</v>
      </c>
      <c r="G77" s="183">
        <f t="shared" si="3"/>
        <v>25437</v>
      </c>
      <c r="H77" s="177">
        <v>572</v>
      </c>
    </row>
    <row r="78" spans="1:8">
      <c r="A78" s="166">
        <v>131</v>
      </c>
      <c r="B78" s="167">
        <f t="shared" si="4"/>
        <v>12.37</v>
      </c>
      <c r="C78" s="168"/>
      <c r="D78" s="170">
        <v>26200</v>
      </c>
      <c r="E78" s="169"/>
      <c r="F78" s="170">
        <f t="shared" si="1"/>
        <v>35110</v>
      </c>
      <c r="G78" s="183">
        <f t="shared" si="3"/>
        <v>25416</v>
      </c>
      <c r="H78" s="177">
        <v>572</v>
      </c>
    </row>
    <row r="79" spans="1:8">
      <c r="A79" s="166">
        <v>132</v>
      </c>
      <c r="B79" s="167">
        <f t="shared" si="4"/>
        <v>12.37</v>
      </c>
      <c r="C79" s="168"/>
      <c r="D79" s="170">
        <v>26200</v>
      </c>
      <c r="E79" s="169"/>
      <c r="F79" s="170">
        <f t="shared" si="1"/>
        <v>35110</v>
      </c>
      <c r="G79" s="183">
        <f t="shared" si="3"/>
        <v>25416</v>
      </c>
      <c r="H79" s="177">
        <v>572</v>
      </c>
    </row>
    <row r="80" spans="1:8">
      <c r="A80" s="166">
        <v>133</v>
      </c>
      <c r="B80" s="167">
        <f t="shared" si="4"/>
        <v>12.38</v>
      </c>
      <c r="C80" s="168"/>
      <c r="D80" s="170">
        <v>26200</v>
      </c>
      <c r="E80" s="169"/>
      <c r="F80" s="170">
        <f t="shared" si="1"/>
        <v>35082</v>
      </c>
      <c r="G80" s="183">
        <f t="shared" si="3"/>
        <v>25396</v>
      </c>
      <c r="H80" s="177">
        <v>572</v>
      </c>
    </row>
    <row r="81" spans="1:8">
      <c r="A81" s="166">
        <v>134</v>
      </c>
      <c r="B81" s="167">
        <f t="shared" si="4"/>
        <v>12.39</v>
      </c>
      <c r="C81" s="168"/>
      <c r="D81" s="170">
        <v>26200</v>
      </c>
      <c r="E81" s="169"/>
      <c r="F81" s="170">
        <f t="shared" ref="F81:F144" si="5">ROUND(12*1.3589*(1/B81*D81)+H81,0)</f>
        <v>35054</v>
      </c>
      <c r="G81" s="183">
        <f t="shared" ref="G81:G144" si="6">ROUND(12*(1/B81*D81),0)</f>
        <v>25375</v>
      </c>
      <c r="H81" s="177">
        <v>572</v>
      </c>
    </row>
    <row r="82" spans="1:8">
      <c r="A82" s="166">
        <v>135</v>
      </c>
      <c r="B82" s="167">
        <f t="shared" si="4"/>
        <v>12.4</v>
      </c>
      <c r="C82" s="168"/>
      <c r="D82" s="170">
        <v>26200</v>
      </c>
      <c r="E82" s="169"/>
      <c r="F82" s="170">
        <f t="shared" si="5"/>
        <v>35027</v>
      </c>
      <c r="G82" s="183">
        <f t="shared" si="6"/>
        <v>25355</v>
      </c>
      <c r="H82" s="177">
        <v>572</v>
      </c>
    </row>
    <row r="83" spans="1:8">
      <c r="A83" s="166">
        <v>136</v>
      </c>
      <c r="B83" s="167">
        <f t="shared" si="4"/>
        <v>12.41</v>
      </c>
      <c r="C83" s="168"/>
      <c r="D83" s="170">
        <v>26200</v>
      </c>
      <c r="E83" s="169"/>
      <c r="F83" s="170">
        <f t="shared" si="5"/>
        <v>34999</v>
      </c>
      <c r="G83" s="183">
        <f t="shared" si="6"/>
        <v>25334</v>
      </c>
      <c r="H83" s="177">
        <v>572</v>
      </c>
    </row>
    <row r="84" spans="1:8">
      <c r="A84" s="166">
        <v>137</v>
      </c>
      <c r="B84" s="167">
        <f t="shared" si="4"/>
        <v>12.42</v>
      </c>
      <c r="C84" s="168"/>
      <c r="D84" s="170">
        <v>26200</v>
      </c>
      <c r="E84" s="169"/>
      <c r="F84" s="170">
        <f t="shared" si="5"/>
        <v>34971</v>
      </c>
      <c r="G84" s="183">
        <f t="shared" si="6"/>
        <v>25314</v>
      </c>
      <c r="H84" s="177">
        <v>572</v>
      </c>
    </row>
    <row r="85" spans="1:8">
      <c r="A85" s="166">
        <v>138</v>
      </c>
      <c r="B85" s="167">
        <f t="shared" si="4"/>
        <v>12.43</v>
      </c>
      <c r="C85" s="168"/>
      <c r="D85" s="170">
        <v>26200</v>
      </c>
      <c r="E85" s="169"/>
      <c r="F85" s="170">
        <f t="shared" si="5"/>
        <v>34944</v>
      </c>
      <c r="G85" s="183">
        <f t="shared" si="6"/>
        <v>25294</v>
      </c>
      <c r="H85" s="177">
        <v>572</v>
      </c>
    </row>
    <row r="86" spans="1:8">
      <c r="A86" s="166">
        <v>139</v>
      </c>
      <c r="B86" s="167">
        <f t="shared" si="4"/>
        <v>12.44</v>
      </c>
      <c r="C86" s="168"/>
      <c r="D86" s="170">
        <v>26200</v>
      </c>
      <c r="E86" s="169"/>
      <c r="F86" s="170">
        <f t="shared" si="5"/>
        <v>34916</v>
      </c>
      <c r="G86" s="183">
        <f t="shared" si="6"/>
        <v>25273</v>
      </c>
      <c r="H86" s="177">
        <v>572</v>
      </c>
    </row>
    <row r="87" spans="1:8">
      <c r="A87" s="166">
        <v>140</v>
      </c>
      <c r="B87" s="167">
        <f t="shared" si="4"/>
        <v>12.45</v>
      </c>
      <c r="C87" s="168"/>
      <c r="D87" s="170">
        <v>26200</v>
      </c>
      <c r="E87" s="169"/>
      <c r="F87" s="170">
        <f t="shared" si="5"/>
        <v>34888</v>
      </c>
      <c r="G87" s="183">
        <f t="shared" si="6"/>
        <v>25253</v>
      </c>
      <c r="H87" s="177">
        <v>572</v>
      </c>
    </row>
    <row r="88" spans="1:8">
      <c r="A88" s="166">
        <v>141</v>
      </c>
      <c r="B88" s="167">
        <f t="shared" si="4"/>
        <v>12.46</v>
      </c>
      <c r="C88" s="168"/>
      <c r="D88" s="170">
        <v>26200</v>
      </c>
      <c r="E88" s="169"/>
      <c r="F88" s="170">
        <f t="shared" si="5"/>
        <v>34861</v>
      </c>
      <c r="G88" s="183">
        <f t="shared" si="6"/>
        <v>25233</v>
      </c>
      <c r="H88" s="177">
        <v>572</v>
      </c>
    </row>
    <row r="89" spans="1:8">
      <c r="A89" s="166">
        <v>142</v>
      </c>
      <c r="B89" s="167">
        <f t="shared" si="4"/>
        <v>12.47</v>
      </c>
      <c r="C89" s="168"/>
      <c r="D89" s="170">
        <v>26200</v>
      </c>
      <c r="E89" s="169"/>
      <c r="F89" s="170">
        <f t="shared" si="5"/>
        <v>34833</v>
      </c>
      <c r="G89" s="183">
        <f t="shared" si="6"/>
        <v>25213</v>
      </c>
      <c r="H89" s="177">
        <v>572</v>
      </c>
    </row>
    <row r="90" spans="1:8">
      <c r="A90" s="166">
        <v>143</v>
      </c>
      <c r="B90" s="167">
        <f t="shared" si="4"/>
        <v>12.48</v>
      </c>
      <c r="C90" s="168"/>
      <c r="D90" s="170">
        <v>26200</v>
      </c>
      <c r="E90" s="169"/>
      <c r="F90" s="170">
        <f t="shared" si="5"/>
        <v>34806</v>
      </c>
      <c r="G90" s="183">
        <f t="shared" si="6"/>
        <v>25192</v>
      </c>
      <c r="H90" s="177">
        <v>572</v>
      </c>
    </row>
    <row r="91" spans="1:8">
      <c r="A91" s="166">
        <v>144</v>
      </c>
      <c r="B91" s="167">
        <f t="shared" si="4"/>
        <v>12.49</v>
      </c>
      <c r="C91" s="168"/>
      <c r="D91" s="170">
        <v>26200</v>
      </c>
      <c r="E91" s="169"/>
      <c r="F91" s="170">
        <f t="shared" si="5"/>
        <v>34778</v>
      </c>
      <c r="G91" s="183">
        <f t="shared" si="6"/>
        <v>25172</v>
      </c>
      <c r="H91" s="177">
        <v>572</v>
      </c>
    </row>
    <row r="92" spans="1:8">
      <c r="A92" s="166">
        <v>145</v>
      </c>
      <c r="B92" s="167">
        <f t="shared" si="4"/>
        <v>12.5</v>
      </c>
      <c r="C92" s="168"/>
      <c r="D92" s="170">
        <v>26200</v>
      </c>
      <c r="E92" s="169"/>
      <c r="F92" s="170">
        <f t="shared" si="5"/>
        <v>34751</v>
      </c>
      <c r="G92" s="183">
        <f t="shared" si="6"/>
        <v>25152</v>
      </c>
      <c r="H92" s="177">
        <v>572</v>
      </c>
    </row>
    <row r="93" spans="1:8">
      <c r="A93" s="166">
        <v>146</v>
      </c>
      <c r="B93" s="167">
        <f t="shared" si="4"/>
        <v>12.51</v>
      </c>
      <c r="C93" s="168"/>
      <c r="D93" s="170">
        <v>26200</v>
      </c>
      <c r="E93" s="169"/>
      <c r="F93" s="170">
        <f t="shared" si="5"/>
        <v>34724</v>
      </c>
      <c r="G93" s="183">
        <f t="shared" si="6"/>
        <v>25132</v>
      </c>
      <c r="H93" s="177">
        <v>572</v>
      </c>
    </row>
    <row r="94" spans="1:8">
      <c r="A94" s="166">
        <v>147</v>
      </c>
      <c r="B94" s="167">
        <f t="shared" si="4"/>
        <v>12.52</v>
      </c>
      <c r="C94" s="168"/>
      <c r="D94" s="170">
        <v>26200</v>
      </c>
      <c r="E94" s="169"/>
      <c r="F94" s="170">
        <f t="shared" si="5"/>
        <v>34696</v>
      </c>
      <c r="G94" s="183">
        <f t="shared" si="6"/>
        <v>25112</v>
      </c>
      <c r="H94" s="177">
        <v>572</v>
      </c>
    </row>
    <row r="95" spans="1:8">
      <c r="A95" s="166">
        <v>148</v>
      </c>
      <c r="B95" s="167">
        <f t="shared" si="4"/>
        <v>12.53</v>
      </c>
      <c r="C95" s="168"/>
      <c r="D95" s="170">
        <v>26200</v>
      </c>
      <c r="E95" s="169"/>
      <c r="F95" s="170">
        <f t="shared" si="5"/>
        <v>34669</v>
      </c>
      <c r="G95" s="183">
        <f t="shared" si="6"/>
        <v>25092</v>
      </c>
      <c r="H95" s="177">
        <v>572</v>
      </c>
    </row>
    <row r="96" spans="1:8">
      <c r="A96" s="166">
        <v>149</v>
      </c>
      <c r="B96" s="167">
        <f t="shared" si="4"/>
        <v>12.54</v>
      </c>
      <c r="C96" s="168"/>
      <c r="D96" s="170">
        <v>26200</v>
      </c>
      <c r="E96" s="169"/>
      <c r="F96" s="170">
        <f t="shared" si="5"/>
        <v>34642</v>
      </c>
      <c r="G96" s="183">
        <f t="shared" si="6"/>
        <v>25072</v>
      </c>
      <c r="H96" s="177">
        <v>572</v>
      </c>
    </row>
    <row r="97" spans="1:8">
      <c r="A97" s="166">
        <v>150</v>
      </c>
      <c r="B97" s="167">
        <f t="shared" si="4"/>
        <v>12.55</v>
      </c>
      <c r="C97" s="168"/>
      <c r="D97" s="170">
        <v>26200</v>
      </c>
      <c r="E97" s="169"/>
      <c r="F97" s="170">
        <f t="shared" si="5"/>
        <v>34615</v>
      </c>
      <c r="G97" s="183">
        <f t="shared" si="6"/>
        <v>25052</v>
      </c>
      <c r="H97" s="177">
        <v>572</v>
      </c>
    </row>
    <row r="98" spans="1:8">
      <c r="A98" s="166">
        <v>151</v>
      </c>
      <c r="B98" s="167">
        <f t="shared" si="4"/>
        <v>12.56</v>
      </c>
      <c r="C98" s="168"/>
      <c r="D98" s="170">
        <v>26200</v>
      </c>
      <c r="E98" s="169"/>
      <c r="F98" s="170">
        <f t="shared" si="5"/>
        <v>34588</v>
      </c>
      <c r="G98" s="183">
        <f t="shared" si="6"/>
        <v>25032</v>
      </c>
      <c r="H98" s="177">
        <v>572</v>
      </c>
    </row>
    <row r="99" spans="1:8">
      <c r="A99" s="166">
        <v>152</v>
      </c>
      <c r="B99" s="167">
        <f t="shared" si="4"/>
        <v>12.57</v>
      </c>
      <c r="C99" s="168"/>
      <c r="D99" s="170">
        <v>26200</v>
      </c>
      <c r="E99" s="169"/>
      <c r="F99" s="170">
        <f t="shared" si="5"/>
        <v>34561</v>
      </c>
      <c r="G99" s="183">
        <f t="shared" si="6"/>
        <v>25012</v>
      </c>
      <c r="H99" s="177">
        <v>572</v>
      </c>
    </row>
    <row r="100" spans="1:8">
      <c r="A100" s="166">
        <v>153</v>
      </c>
      <c r="B100" s="167">
        <f t="shared" si="4"/>
        <v>12.58</v>
      </c>
      <c r="C100" s="168"/>
      <c r="D100" s="170">
        <v>26200</v>
      </c>
      <c r="E100" s="169"/>
      <c r="F100" s="170">
        <f t="shared" si="5"/>
        <v>34534</v>
      </c>
      <c r="G100" s="183">
        <f t="shared" si="6"/>
        <v>24992</v>
      </c>
      <c r="H100" s="177">
        <v>572</v>
      </c>
    </row>
    <row r="101" spans="1:8">
      <c r="A101" s="166">
        <v>154</v>
      </c>
      <c r="B101" s="167">
        <f t="shared" si="4"/>
        <v>12.59</v>
      </c>
      <c r="C101" s="168"/>
      <c r="D101" s="170">
        <v>26200</v>
      </c>
      <c r="E101" s="169"/>
      <c r="F101" s="170">
        <f t="shared" si="5"/>
        <v>34507</v>
      </c>
      <c r="G101" s="183">
        <f t="shared" si="6"/>
        <v>24972</v>
      </c>
      <c r="H101" s="177">
        <v>572</v>
      </c>
    </row>
    <row r="102" spans="1:8">
      <c r="A102" s="166">
        <v>155</v>
      </c>
      <c r="B102" s="167">
        <f t="shared" si="4"/>
        <v>12.6</v>
      </c>
      <c r="C102" s="168"/>
      <c r="D102" s="170">
        <v>26200</v>
      </c>
      <c r="E102" s="169"/>
      <c r="F102" s="170">
        <f t="shared" si="5"/>
        <v>34480</v>
      </c>
      <c r="G102" s="183">
        <f t="shared" si="6"/>
        <v>24952</v>
      </c>
      <c r="H102" s="177">
        <v>572</v>
      </c>
    </row>
    <row r="103" spans="1:8">
      <c r="A103" s="166">
        <v>156</v>
      </c>
      <c r="B103" s="167">
        <f t="shared" si="4"/>
        <v>12.61</v>
      </c>
      <c r="C103" s="168"/>
      <c r="D103" s="170">
        <v>26200</v>
      </c>
      <c r="E103" s="169"/>
      <c r="F103" s="170">
        <f t="shared" si="5"/>
        <v>34453</v>
      </c>
      <c r="G103" s="183">
        <f t="shared" si="6"/>
        <v>24933</v>
      </c>
      <c r="H103" s="177">
        <v>572</v>
      </c>
    </row>
    <row r="104" spans="1:8">
      <c r="A104" s="166">
        <v>157</v>
      </c>
      <c r="B104" s="167">
        <f t="shared" si="4"/>
        <v>12.62</v>
      </c>
      <c r="C104" s="168"/>
      <c r="D104" s="170">
        <v>26200</v>
      </c>
      <c r="E104" s="169"/>
      <c r="F104" s="170">
        <f t="shared" si="5"/>
        <v>34426</v>
      </c>
      <c r="G104" s="183">
        <f t="shared" si="6"/>
        <v>24913</v>
      </c>
      <c r="H104" s="177">
        <v>572</v>
      </c>
    </row>
    <row r="105" spans="1:8">
      <c r="A105" s="166">
        <v>158</v>
      </c>
      <c r="B105" s="167">
        <f t="shared" si="4"/>
        <v>12.63</v>
      </c>
      <c r="C105" s="168"/>
      <c r="D105" s="170">
        <v>26200</v>
      </c>
      <c r="E105" s="169"/>
      <c r="F105" s="170">
        <f t="shared" si="5"/>
        <v>34399</v>
      </c>
      <c r="G105" s="183">
        <f t="shared" si="6"/>
        <v>24893</v>
      </c>
      <c r="H105" s="177">
        <v>572</v>
      </c>
    </row>
    <row r="106" spans="1:8">
      <c r="A106" s="166">
        <v>159</v>
      </c>
      <c r="B106" s="167">
        <f t="shared" si="4"/>
        <v>12.64</v>
      </c>
      <c r="C106" s="168"/>
      <c r="D106" s="170">
        <v>26200</v>
      </c>
      <c r="E106" s="169"/>
      <c r="F106" s="170">
        <f t="shared" si="5"/>
        <v>34372</v>
      </c>
      <c r="G106" s="183">
        <f t="shared" si="6"/>
        <v>24873</v>
      </c>
      <c r="H106" s="177">
        <v>572</v>
      </c>
    </row>
    <row r="107" spans="1:8">
      <c r="A107" s="174">
        <v>160</v>
      </c>
      <c r="B107" s="175">
        <f t="shared" si="4"/>
        <v>12.65</v>
      </c>
      <c r="C107" s="176"/>
      <c r="D107" s="170">
        <v>26200</v>
      </c>
      <c r="E107" s="177"/>
      <c r="F107" s="170">
        <f t="shared" si="5"/>
        <v>34346</v>
      </c>
      <c r="G107" s="183">
        <f t="shared" si="6"/>
        <v>24854</v>
      </c>
      <c r="H107" s="177">
        <v>572</v>
      </c>
    </row>
    <row r="108" spans="1:8">
      <c r="A108" s="174">
        <v>161</v>
      </c>
      <c r="B108" s="175">
        <f>ROUND(0.01*A108+11.08,2)</f>
        <v>12.69</v>
      </c>
      <c r="C108" s="176"/>
      <c r="D108" s="170">
        <v>26200</v>
      </c>
      <c r="E108" s="177"/>
      <c r="F108" s="170">
        <f t="shared" si="5"/>
        <v>34239</v>
      </c>
      <c r="G108" s="183">
        <f t="shared" si="6"/>
        <v>24775</v>
      </c>
      <c r="H108" s="177">
        <v>572</v>
      </c>
    </row>
    <row r="109" spans="1:8">
      <c r="A109" s="174">
        <v>162</v>
      </c>
      <c r="B109" s="175">
        <f t="shared" ref="B109:B157" si="7">ROUND(0.01*A109+11.08,2)</f>
        <v>12.7</v>
      </c>
      <c r="C109" s="176"/>
      <c r="D109" s="170">
        <v>26200</v>
      </c>
      <c r="E109" s="177"/>
      <c r="F109" s="170">
        <f t="shared" si="5"/>
        <v>34213</v>
      </c>
      <c r="G109" s="183">
        <f t="shared" si="6"/>
        <v>24756</v>
      </c>
      <c r="H109" s="177">
        <v>572</v>
      </c>
    </row>
    <row r="110" spans="1:8">
      <c r="A110" s="166">
        <v>163</v>
      </c>
      <c r="B110" s="167">
        <f t="shared" si="7"/>
        <v>12.71</v>
      </c>
      <c r="C110" s="168"/>
      <c r="D110" s="170">
        <v>26200</v>
      </c>
      <c r="E110" s="169"/>
      <c r="F110" s="170">
        <f t="shared" si="5"/>
        <v>34186</v>
      </c>
      <c r="G110" s="183">
        <f t="shared" si="6"/>
        <v>24736</v>
      </c>
      <c r="H110" s="177">
        <v>572</v>
      </c>
    </row>
    <row r="111" spans="1:8">
      <c r="A111" s="166">
        <v>164</v>
      </c>
      <c r="B111" s="167">
        <f t="shared" si="7"/>
        <v>12.72</v>
      </c>
      <c r="C111" s="168"/>
      <c r="D111" s="170">
        <v>26200</v>
      </c>
      <c r="E111" s="169"/>
      <c r="F111" s="170">
        <f t="shared" si="5"/>
        <v>34160</v>
      </c>
      <c r="G111" s="183">
        <f t="shared" si="6"/>
        <v>24717</v>
      </c>
      <c r="H111" s="177">
        <v>572</v>
      </c>
    </row>
    <row r="112" spans="1:8">
      <c r="A112" s="166">
        <v>165</v>
      </c>
      <c r="B112" s="167">
        <f t="shared" si="7"/>
        <v>12.73</v>
      </c>
      <c r="C112" s="168"/>
      <c r="D112" s="170">
        <v>26200</v>
      </c>
      <c r="E112" s="169"/>
      <c r="F112" s="170">
        <f t="shared" si="5"/>
        <v>34134</v>
      </c>
      <c r="G112" s="183">
        <f t="shared" si="6"/>
        <v>24698</v>
      </c>
      <c r="H112" s="177">
        <v>572</v>
      </c>
    </row>
    <row r="113" spans="1:8">
      <c r="A113" s="166">
        <v>166</v>
      </c>
      <c r="B113" s="167">
        <f t="shared" si="7"/>
        <v>12.74</v>
      </c>
      <c r="C113" s="168"/>
      <c r="D113" s="170">
        <v>26200</v>
      </c>
      <c r="E113" s="169"/>
      <c r="F113" s="170">
        <f t="shared" si="5"/>
        <v>34107</v>
      </c>
      <c r="G113" s="183">
        <f t="shared" si="6"/>
        <v>24678</v>
      </c>
      <c r="H113" s="177">
        <v>572</v>
      </c>
    </row>
    <row r="114" spans="1:8">
      <c r="A114" s="166">
        <v>167</v>
      </c>
      <c r="B114" s="167">
        <f t="shared" si="7"/>
        <v>12.75</v>
      </c>
      <c r="C114" s="168"/>
      <c r="D114" s="170">
        <v>26200</v>
      </c>
      <c r="E114" s="169"/>
      <c r="F114" s="170">
        <f t="shared" si="5"/>
        <v>34081</v>
      </c>
      <c r="G114" s="183">
        <f t="shared" si="6"/>
        <v>24659</v>
      </c>
      <c r="H114" s="177">
        <v>572</v>
      </c>
    </row>
    <row r="115" spans="1:8">
      <c r="A115" s="166">
        <v>168</v>
      </c>
      <c r="B115" s="167">
        <f t="shared" si="7"/>
        <v>12.76</v>
      </c>
      <c r="C115" s="168"/>
      <c r="D115" s="170">
        <v>26200</v>
      </c>
      <c r="E115" s="169"/>
      <c r="F115" s="170">
        <f t="shared" si="5"/>
        <v>34055</v>
      </c>
      <c r="G115" s="183">
        <f t="shared" si="6"/>
        <v>24639</v>
      </c>
      <c r="H115" s="177">
        <v>572</v>
      </c>
    </row>
    <row r="116" spans="1:8">
      <c r="A116" s="166">
        <v>169</v>
      </c>
      <c r="B116" s="167">
        <f t="shared" si="7"/>
        <v>12.77</v>
      </c>
      <c r="C116" s="168"/>
      <c r="D116" s="170">
        <v>26200</v>
      </c>
      <c r="E116" s="169"/>
      <c r="F116" s="170">
        <f t="shared" si="5"/>
        <v>34028</v>
      </c>
      <c r="G116" s="183">
        <f t="shared" si="6"/>
        <v>24620</v>
      </c>
      <c r="H116" s="177">
        <v>572</v>
      </c>
    </row>
    <row r="117" spans="1:8">
      <c r="A117" s="166">
        <v>170</v>
      </c>
      <c r="B117" s="167">
        <f t="shared" si="7"/>
        <v>12.78</v>
      </c>
      <c r="C117" s="168"/>
      <c r="D117" s="170">
        <v>26200</v>
      </c>
      <c r="E117" s="169"/>
      <c r="F117" s="170">
        <f t="shared" si="5"/>
        <v>34002</v>
      </c>
      <c r="G117" s="183">
        <f t="shared" si="6"/>
        <v>24601</v>
      </c>
      <c r="H117" s="177">
        <v>572</v>
      </c>
    </row>
    <row r="118" spans="1:8">
      <c r="A118" s="166">
        <v>171</v>
      </c>
      <c r="B118" s="167">
        <f t="shared" si="7"/>
        <v>12.79</v>
      </c>
      <c r="C118" s="168"/>
      <c r="D118" s="170">
        <v>26200</v>
      </c>
      <c r="E118" s="169"/>
      <c r="F118" s="170">
        <f t="shared" si="5"/>
        <v>33976</v>
      </c>
      <c r="G118" s="183">
        <f t="shared" si="6"/>
        <v>24582</v>
      </c>
      <c r="H118" s="177">
        <v>572</v>
      </c>
    </row>
    <row r="119" spans="1:8">
      <c r="A119" s="166">
        <v>172</v>
      </c>
      <c r="B119" s="167">
        <f t="shared" si="7"/>
        <v>12.8</v>
      </c>
      <c r="C119" s="168"/>
      <c r="D119" s="170">
        <v>26200</v>
      </c>
      <c r="E119" s="169"/>
      <c r="F119" s="170">
        <f t="shared" si="5"/>
        <v>33950</v>
      </c>
      <c r="G119" s="183">
        <f t="shared" si="6"/>
        <v>24563</v>
      </c>
      <c r="H119" s="177">
        <v>572</v>
      </c>
    </row>
    <row r="120" spans="1:8">
      <c r="A120" s="166">
        <v>173</v>
      </c>
      <c r="B120" s="167">
        <f t="shared" si="7"/>
        <v>12.81</v>
      </c>
      <c r="C120" s="168"/>
      <c r="D120" s="170">
        <v>26200</v>
      </c>
      <c r="E120" s="169"/>
      <c r="F120" s="170">
        <f t="shared" si="5"/>
        <v>33924</v>
      </c>
      <c r="G120" s="183">
        <f t="shared" si="6"/>
        <v>24543</v>
      </c>
      <c r="H120" s="177">
        <v>572</v>
      </c>
    </row>
    <row r="121" spans="1:8">
      <c r="A121" s="166">
        <v>174</v>
      </c>
      <c r="B121" s="167">
        <f t="shared" si="7"/>
        <v>12.82</v>
      </c>
      <c r="C121" s="168"/>
      <c r="D121" s="170">
        <v>26200</v>
      </c>
      <c r="E121" s="169"/>
      <c r="F121" s="170">
        <f t="shared" si="5"/>
        <v>33898</v>
      </c>
      <c r="G121" s="183">
        <f t="shared" si="6"/>
        <v>24524</v>
      </c>
      <c r="H121" s="177">
        <v>572</v>
      </c>
    </row>
    <row r="122" spans="1:8">
      <c r="A122" s="166">
        <v>175</v>
      </c>
      <c r="B122" s="167">
        <f t="shared" si="7"/>
        <v>12.83</v>
      </c>
      <c r="C122" s="168"/>
      <c r="D122" s="170">
        <v>26200</v>
      </c>
      <c r="E122" s="169"/>
      <c r="F122" s="170">
        <f t="shared" si="5"/>
        <v>33872</v>
      </c>
      <c r="G122" s="183">
        <f t="shared" si="6"/>
        <v>24505</v>
      </c>
      <c r="H122" s="177">
        <v>572</v>
      </c>
    </row>
    <row r="123" spans="1:8">
      <c r="A123" s="166">
        <v>176</v>
      </c>
      <c r="B123" s="167">
        <f t="shared" si="7"/>
        <v>12.84</v>
      </c>
      <c r="C123" s="168"/>
      <c r="D123" s="170">
        <v>26200</v>
      </c>
      <c r="E123" s="169"/>
      <c r="F123" s="170">
        <f t="shared" si="5"/>
        <v>33846</v>
      </c>
      <c r="G123" s="183">
        <f t="shared" si="6"/>
        <v>24486</v>
      </c>
      <c r="H123" s="177">
        <v>572</v>
      </c>
    </row>
    <row r="124" spans="1:8">
      <c r="A124" s="166">
        <v>177</v>
      </c>
      <c r="B124" s="167">
        <f t="shared" si="7"/>
        <v>12.85</v>
      </c>
      <c r="C124" s="168"/>
      <c r="D124" s="170">
        <v>26200</v>
      </c>
      <c r="E124" s="169"/>
      <c r="F124" s="170">
        <f t="shared" si="5"/>
        <v>33820</v>
      </c>
      <c r="G124" s="183">
        <f t="shared" si="6"/>
        <v>24467</v>
      </c>
      <c r="H124" s="177">
        <v>572</v>
      </c>
    </row>
    <row r="125" spans="1:8">
      <c r="A125" s="166">
        <v>178</v>
      </c>
      <c r="B125" s="167">
        <f t="shared" si="7"/>
        <v>12.86</v>
      </c>
      <c r="C125" s="168"/>
      <c r="D125" s="170">
        <v>26200</v>
      </c>
      <c r="E125" s="169"/>
      <c r="F125" s="170">
        <f t="shared" si="5"/>
        <v>33794</v>
      </c>
      <c r="G125" s="183">
        <f t="shared" si="6"/>
        <v>24448</v>
      </c>
      <c r="H125" s="177">
        <v>572</v>
      </c>
    </row>
    <row r="126" spans="1:8">
      <c r="A126" s="166">
        <v>179</v>
      </c>
      <c r="B126" s="167">
        <f t="shared" si="7"/>
        <v>12.87</v>
      </c>
      <c r="C126" s="168"/>
      <c r="D126" s="170">
        <v>26200</v>
      </c>
      <c r="E126" s="169"/>
      <c r="F126" s="170">
        <f t="shared" si="5"/>
        <v>33768</v>
      </c>
      <c r="G126" s="183">
        <f t="shared" si="6"/>
        <v>24429</v>
      </c>
      <c r="H126" s="177">
        <v>572</v>
      </c>
    </row>
    <row r="127" spans="1:8">
      <c r="A127" s="166">
        <v>180</v>
      </c>
      <c r="B127" s="167">
        <f t="shared" si="7"/>
        <v>12.88</v>
      </c>
      <c r="C127" s="168"/>
      <c r="D127" s="170">
        <v>26200</v>
      </c>
      <c r="E127" s="169"/>
      <c r="F127" s="170">
        <f t="shared" si="5"/>
        <v>33743</v>
      </c>
      <c r="G127" s="183">
        <f t="shared" si="6"/>
        <v>24410</v>
      </c>
      <c r="H127" s="177">
        <v>572</v>
      </c>
    </row>
    <row r="128" spans="1:8">
      <c r="A128" s="166">
        <v>181</v>
      </c>
      <c r="B128" s="167">
        <f t="shared" si="7"/>
        <v>12.89</v>
      </c>
      <c r="C128" s="168"/>
      <c r="D128" s="170">
        <v>26200</v>
      </c>
      <c r="E128" s="169"/>
      <c r="F128" s="170">
        <f t="shared" si="5"/>
        <v>33717</v>
      </c>
      <c r="G128" s="183">
        <f t="shared" si="6"/>
        <v>24391</v>
      </c>
      <c r="H128" s="177">
        <v>572</v>
      </c>
    </row>
    <row r="129" spans="1:8">
      <c r="A129" s="166">
        <v>182</v>
      </c>
      <c r="B129" s="167">
        <f t="shared" si="7"/>
        <v>12.9</v>
      </c>
      <c r="C129" s="168"/>
      <c r="D129" s="170">
        <v>26200</v>
      </c>
      <c r="E129" s="169"/>
      <c r="F129" s="170">
        <f t="shared" si="5"/>
        <v>33691</v>
      </c>
      <c r="G129" s="183">
        <f t="shared" si="6"/>
        <v>24372</v>
      </c>
      <c r="H129" s="177">
        <v>572</v>
      </c>
    </row>
    <row r="130" spans="1:8">
      <c r="A130" s="166">
        <v>183</v>
      </c>
      <c r="B130" s="167">
        <f t="shared" si="7"/>
        <v>12.91</v>
      </c>
      <c r="C130" s="168"/>
      <c r="D130" s="170">
        <v>26200</v>
      </c>
      <c r="E130" s="169"/>
      <c r="F130" s="170">
        <f t="shared" si="5"/>
        <v>33666</v>
      </c>
      <c r="G130" s="183">
        <f t="shared" si="6"/>
        <v>24353</v>
      </c>
      <c r="H130" s="177">
        <v>572</v>
      </c>
    </row>
    <row r="131" spans="1:8">
      <c r="A131" s="166">
        <v>184</v>
      </c>
      <c r="B131" s="167">
        <f t="shared" si="7"/>
        <v>12.92</v>
      </c>
      <c r="C131" s="168"/>
      <c r="D131" s="170">
        <v>26200</v>
      </c>
      <c r="E131" s="169"/>
      <c r="F131" s="170">
        <f t="shared" si="5"/>
        <v>33640</v>
      </c>
      <c r="G131" s="183">
        <f t="shared" si="6"/>
        <v>24334</v>
      </c>
      <c r="H131" s="177">
        <v>572</v>
      </c>
    </row>
    <row r="132" spans="1:8">
      <c r="A132" s="166">
        <v>185</v>
      </c>
      <c r="B132" s="167">
        <f t="shared" si="7"/>
        <v>12.93</v>
      </c>
      <c r="C132" s="168"/>
      <c r="D132" s="170">
        <v>26200</v>
      </c>
      <c r="E132" s="169"/>
      <c r="F132" s="170">
        <f t="shared" si="5"/>
        <v>33614</v>
      </c>
      <c r="G132" s="183">
        <f t="shared" si="6"/>
        <v>24316</v>
      </c>
      <c r="H132" s="177">
        <v>572</v>
      </c>
    </row>
    <row r="133" spans="1:8">
      <c r="A133" s="166">
        <v>186</v>
      </c>
      <c r="B133" s="167">
        <f t="shared" si="7"/>
        <v>12.94</v>
      </c>
      <c r="C133" s="168"/>
      <c r="D133" s="170">
        <v>26200</v>
      </c>
      <c r="E133" s="169"/>
      <c r="F133" s="170">
        <f t="shared" si="5"/>
        <v>33589</v>
      </c>
      <c r="G133" s="183">
        <f t="shared" si="6"/>
        <v>24297</v>
      </c>
      <c r="H133" s="177">
        <v>572</v>
      </c>
    </row>
    <row r="134" spans="1:8">
      <c r="A134" s="166">
        <v>187</v>
      </c>
      <c r="B134" s="167">
        <f t="shared" si="7"/>
        <v>12.95</v>
      </c>
      <c r="C134" s="168"/>
      <c r="D134" s="170">
        <v>26200</v>
      </c>
      <c r="E134" s="169"/>
      <c r="F134" s="170">
        <f t="shared" si="5"/>
        <v>33563</v>
      </c>
      <c r="G134" s="183">
        <f t="shared" si="6"/>
        <v>24278</v>
      </c>
      <c r="H134" s="177">
        <v>572</v>
      </c>
    </row>
    <row r="135" spans="1:8">
      <c r="A135" s="166">
        <v>188</v>
      </c>
      <c r="B135" s="167">
        <f t="shared" si="7"/>
        <v>12.96</v>
      </c>
      <c r="C135" s="168"/>
      <c r="D135" s="170">
        <v>26200</v>
      </c>
      <c r="E135" s="169"/>
      <c r="F135" s="170">
        <f t="shared" si="5"/>
        <v>33538</v>
      </c>
      <c r="G135" s="183">
        <f t="shared" si="6"/>
        <v>24259</v>
      </c>
      <c r="H135" s="177">
        <v>572</v>
      </c>
    </row>
    <row r="136" spans="1:8">
      <c r="A136" s="166">
        <v>189</v>
      </c>
      <c r="B136" s="167">
        <f t="shared" si="7"/>
        <v>12.97</v>
      </c>
      <c r="C136" s="168"/>
      <c r="D136" s="170">
        <v>26200</v>
      </c>
      <c r="E136" s="169"/>
      <c r="F136" s="170">
        <f t="shared" si="5"/>
        <v>33512</v>
      </c>
      <c r="G136" s="183">
        <f t="shared" si="6"/>
        <v>24241</v>
      </c>
      <c r="H136" s="177">
        <v>572</v>
      </c>
    </row>
    <row r="137" spans="1:8">
      <c r="A137" s="166">
        <v>190</v>
      </c>
      <c r="B137" s="167">
        <f t="shared" si="7"/>
        <v>12.98</v>
      </c>
      <c r="C137" s="168"/>
      <c r="D137" s="170">
        <v>26200</v>
      </c>
      <c r="E137" s="169"/>
      <c r="F137" s="170">
        <f t="shared" si="5"/>
        <v>33487</v>
      </c>
      <c r="G137" s="183">
        <f t="shared" si="6"/>
        <v>24222</v>
      </c>
      <c r="H137" s="177">
        <v>572</v>
      </c>
    </row>
    <row r="138" spans="1:8">
      <c r="A138" s="166">
        <v>191</v>
      </c>
      <c r="B138" s="167">
        <f t="shared" si="7"/>
        <v>12.99</v>
      </c>
      <c r="C138" s="168"/>
      <c r="D138" s="170">
        <v>26200</v>
      </c>
      <c r="E138" s="169"/>
      <c r="F138" s="170">
        <f t="shared" si="5"/>
        <v>33462</v>
      </c>
      <c r="G138" s="183">
        <f t="shared" si="6"/>
        <v>24203</v>
      </c>
      <c r="H138" s="177">
        <v>572</v>
      </c>
    </row>
    <row r="139" spans="1:8">
      <c r="A139" s="166">
        <v>192</v>
      </c>
      <c r="B139" s="167">
        <f t="shared" si="7"/>
        <v>13</v>
      </c>
      <c r="C139" s="168"/>
      <c r="D139" s="170">
        <v>26200</v>
      </c>
      <c r="E139" s="169"/>
      <c r="F139" s="170">
        <f t="shared" si="5"/>
        <v>33436</v>
      </c>
      <c r="G139" s="183">
        <f t="shared" si="6"/>
        <v>24185</v>
      </c>
      <c r="H139" s="177">
        <v>572</v>
      </c>
    </row>
    <row r="140" spans="1:8">
      <c r="A140" s="166">
        <v>193</v>
      </c>
      <c r="B140" s="167">
        <f t="shared" si="7"/>
        <v>13.01</v>
      </c>
      <c r="C140" s="168"/>
      <c r="D140" s="170">
        <v>26200</v>
      </c>
      <c r="E140" s="169"/>
      <c r="F140" s="170">
        <f t="shared" si="5"/>
        <v>33411</v>
      </c>
      <c r="G140" s="183">
        <f t="shared" si="6"/>
        <v>24166</v>
      </c>
      <c r="H140" s="177">
        <v>572</v>
      </c>
    </row>
    <row r="141" spans="1:8">
      <c r="A141" s="166">
        <v>194</v>
      </c>
      <c r="B141" s="167">
        <f t="shared" si="7"/>
        <v>13.02</v>
      </c>
      <c r="C141" s="168"/>
      <c r="D141" s="170">
        <v>26200</v>
      </c>
      <c r="E141" s="169"/>
      <c r="F141" s="170">
        <f t="shared" si="5"/>
        <v>33386</v>
      </c>
      <c r="G141" s="183">
        <f t="shared" si="6"/>
        <v>24147</v>
      </c>
      <c r="H141" s="177">
        <v>572</v>
      </c>
    </row>
    <row r="142" spans="1:8">
      <c r="A142" s="166">
        <v>195</v>
      </c>
      <c r="B142" s="167">
        <f t="shared" si="7"/>
        <v>13.03</v>
      </c>
      <c r="C142" s="168"/>
      <c r="D142" s="170">
        <v>26200</v>
      </c>
      <c r="E142" s="169"/>
      <c r="F142" s="170">
        <f t="shared" si="5"/>
        <v>33361</v>
      </c>
      <c r="G142" s="183">
        <f t="shared" si="6"/>
        <v>24129</v>
      </c>
      <c r="H142" s="177">
        <v>572</v>
      </c>
    </row>
    <row r="143" spans="1:8">
      <c r="A143" s="166">
        <v>196</v>
      </c>
      <c r="B143" s="167">
        <f t="shared" si="7"/>
        <v>13.04</v>
      </c>
      <c r="C143" s="168"/>
      <c r="D143" s="170">
        <v>26200</v>
      </c>
      <c r="E143" s="169"/>
      <c r="F143" s="170">
        <f t="shared" si="5"/>
        <v>33336</v>
      </c>
      <c r="G143" s="183">
        <f t="shared" si="6"/>
        <v>24110</v>
      </c>
      <c r="H143" s="177">
        <v>572</v>
      </c>
    </row>
    <row r="144" spans="1:8">
      <c r="A144" s="166">
        <v>197</v>
      </c>
      <c r="B144" s="167">
        <f t="shared" si="7"/>
        <v>13.05</v>
      </c>
      <c r="C144" s="168"/>
      <c r="D144" s="170">
        <v>26200</v>
      </c>
      <c r="E144" s="169"/>
      <c r="F144" s="170">
        <f t="shared" si="5"/>
        <v>33311</v>
      </c>
      <c r="G144" s="183">
        <f t="shared" si="6"/>
        <v>24092</v>
      </c>
      <c r="H144" s="177">
        <v>572</v>
      </c>
    </row>
    <row r="145" spans="1:8">
      <c r="A145" s="166">
        <v>198</v>
      </c>
      <c r="B145" s="167">
        <f t="shared" si="7"/>
        <v>13.06</v>
      </c>
      <c r="C145" s="168"/>
      <c r="D145" s="170">
        <v>26200</v>
      </c>
      <c r="E145" s="169"/>
      <c r="F145" s="170">
        <f t="shared" ref="F145:F208" si="8">ROUND(12*1.3589*(1/B145*D145)+H145,0)</f>
        <v>33285</v>
      </c>
      <c r="G145" s="183">
        <f t="shared" ref="G145:G208" si="9">ROUND(12*(1/B145*D145),0)</f>
        <v>24074</v>
      </c>
      <c r="H145" s="177">
        <v>572</v>
      </c>
    </row>
    <row r="146" spans="1:8">
      <c r="A146" s="166">
        <v>199</v>
      </c>
      <c r="B146" s="167">
        <f t="shared" si="7"/>
        <v>13.07</v>
      </c>
      <c r="C146" s="168"/>
      <c r="D146" s="170">
        <v>26200</v>
      </c>
      <c r="E146" s="169"/>
      <c r="F146" s="170">
        <f t="shared" si="8"/>
        <v>33260</v>
      </c>
      <c r="G146" s="183">
        <f t="shared" si="9"/>
        <v>24055</v>
      </c>
      <c r="H146" s="177">
        <v>572</v>
      </c>
    </row>
    <row r="147" spans="1:8">
      <c r="A147" s="166">
        <v>200</v>
      </c>
      <c r="B147" s="167">
        <f t="shared" si="7"/>
        <v>13.08</v>
      </c>
      <c r="C147" s="168"/>
      <c r="D147" s="170">
        <v>26200</v>
      </c>
      <c r="E147" s="169"/>
      <c r="F147" s="170">
        <f t="shared" si="8"/>
        <v>33235</v>
      </c>
      <c r="G147" s="183">
        <f t="shared" si="9"/>
        <v>24037</v>
      </c>
      <c r="H147" s="177">
        <v>572</v>
      </c>
    </row>
    <row r="148" spans="1:8">
      <c r="A148" s="166">
        <v>201</v>
      </c>
      <c r="B148" s="167">
        <f t="shared" si="7"/>
        <v>13.09</v>
      </c>
      <c r="C148" s="168"/>
      <c r="D148" s="170">
        <v>26200</v>
      </c>
      <c r="E148" s="169"/>
      <c r="F148" s="170">
        <f t="shared" si="8"/>
        <v>33211</v>
      </c>
      <c r="G148" s="183">
        <f t="shared" si="9"/>
        <v>24018</v>
      </c>
      <c r="H148" s="177">
        <v>572</v>
      </c>
    </row>
    <row r="149" spans="1:8">
      <c r="A149" s="166">
        <v>202</v>
      </c>
      <c r="B149" s="167">
        <f t="shared" si="7"/>
        <v>13.1</v>
      </c>
      <c r="C149" s="168"/>
      <c r="D149" s="170">
        <v>26200</v>
      </c>
      <c r="E149" s="169"/>
      <c r="F149" s="170">
        <f t="shared" si="8"/>
        <v>33186</v>
      </c>
      <c r="G149" s="183">
        <f t="shared" si="9"/>
        <v>24000</v>
      </c>
      <c r="H149" s="177">
        <v>572</v>
      </c>
    </row>
    <row r="150" spans="1:8">
      <c r="A150" s="166">
        <v>203</v>
      </c>
      <c r="B150" s="167">
        <f t="shared" si="7"/>
        <v>13.11</v>
      </c>
      <c r="C150" s="168"/>
      <c r="D150" s="170">
        <v>26200</v>
      </c>
      <c r="E150" s="169"/>
      <c r="F150" s="170">
        <f t="shared" si="8"/>
        <v>33161</v>
      </c>
      <c r="G150" s="183">
        <f t="shared" si="9"/>
        <v>23982</v>
      </c>
      <c r="H150" s="177">
        <v>572</v>
      </c>
    </row>
    <row r="151" spans="1:8">
      <c r="A151" s="166">
        <v>204</v>
      </c>
      <c r="B151" s="167">
        <f t="shared" si="7"/>
        <v>13.12</v>
      </c>
      <c r="C151" s="168"/>
      <c r="D151" s="170">
        <v>26200</v>
      </c>
      <c r="E151" s="169"/>
      <c r="F151" s="170">
        <f t="shared" si="8"/>
        <v>33136</v>
      </c>
      <c r="G151" s="183">
        <f t="shared" si="9"/>
        <v>23963</v>
      </c>
      <c r="H151" s="177">
        <v>572</v>
      </c>
    </row>
    <row r="152" spans="1:8">
      <c r="A152" s="166">
        <v>205</v>
      </c>
      <c r="B152" s="167">
        <f t="shared" si="7"/>
        <v>13.13</v>
      </c>
      <c r="C152" s="168"/>
      <c r="D152" s="170">
        <v>26200</v>
      </c>
      <c r="E152" s="169"/>
      <c r="F152" s="170">
        <f t="shared" si="8"/>
        <v>33111</v>
      </c>
      <c r="G152" s="183">
        <f t="shared" si="9"/>
        <v>23945</v>
      </c>
      <c r="H152" s="177">
        <v>572</v>
      </c>
    </row>
    <row r="153" spans="1:8">
      <c r="A153" s="166">
        <v>206</v>
      </c>
      <c r="B153" s="167">
        <f t="shared" si="7"/>
        <v>13.14</v>
      </c>
      <c r="C153" s="168"/>
      <c r="D153" s="170">
        <v>26200</v>
      </c>
      <c r="E153" s="169"/>
      <c r="F153" s="170">
        <f t="shared" si="8"/>
        <v>33086</v>
      </c>
      <c r="G153" s="183">
        <f t="shared" si="9"/>
        <v>23927</v>
      </c>
      <c r="H153" s="177">
        <v>572</v>
      </c>
    </row>
    <row r="154" spans="1:8">
      <c r="A154" s="166">
        <v>207</v>
      </c>
      <c r="B154" s="167">
        <f t="shared" si="7"/>
        <v>13.15</v>
      </c>
      <c r="C154" s="168"/>
      <c r="D154" s="170">
        <v>26200</v>
      </c>
      <c r="E154" s="169"/>
      <c r="F154" s="170">
        <f t="shared" si="8"/>
        <v>33062</v>
      </c>
      <c r="G154" s="183">
        <f t="shared" si="9"/>
        <v>23909</v>
      </c>
      <c r="H154" s="177">
        <v>572</v>
      </c>
    </row>
    <row r="155" spans="1:8">
      <c r="A155" s="166">
        <v>208</v>
      </c>
      <c r="B155" s="167">
        <f t="shared" si="7"/>
        <v>13.16</v>
      </c>
      <c r="C155" s="168"/>
      <c r="D155" s="170">
        <v>26200</v>
      </c>
      <c r="E155" s="169"/>
      <c r="F155" s="170">
        <f t="shared" si="8"/>
        <v>33037</v>
      </c>
      <c r="G155" s="183">
        <f t="shared" si="9"/>
        <v>23891</v>
      </c>
      <c r="H155" s="177">
        <v>572</v>
      </c>
    </row>
    <row r="156" spans="1:8">
      <c r="A156" s="166">
        <v>209</v>
      </c>
      <c r="B156" s="167">
        <f t="shared" si="7"/>
        <v>13.17</v>
      </c>
      <c r="C156" s="168"/>
      <c r="D156" s="170">
        <v>26200</v>
      </c>
      <c r="E156" s="169"/>
      <c r="F156" s="170">
        <f t="shared" si="8"/>
        <v>33012</v>
      </c>
      <c r="G156" s="183">
        <f t="shared" si="9"/>
        <v>23872</v>
      </c>
      <c r="H156" s="177">
        <v>572</v>
      </c>
    </row>
    <row r="157" spans="1:8">
      <c r="A157" s="174">
        <v>210</v>
      </c>
      <c r="B157" s="175">
        <f t="shared" si="7"/>
        <v>13.18</v>
      </c>
      <c r="C157" s="176"/>
      <c r="D157" s="170">
        <v>26200</v>
      </c>
      <c r="E157" s="177"/>
      <c r="F157" s="170">
        <f t="shared" si="8"/>
        <v>32988</v>
      </c>
      <c r="G157" s="183">
        <f t="shared" si="9"/>
        <v>23854</v>
      </c>
      <c r="H157" s="177">
        <v>572</v>
      </c>
    </row>
    <row r="158" spans="1:8">
      <c r="A158" s="174">
        <v>211</v>
      </c>
      <c r="B158" s="175">
        <f>ROUND(0.0095*A158+11.18,2)</f>
        <v>13.18</v>
      </c>
      <c r="C158" s="176"/>
      <c r="D158" s="170">
        <v>26200</v>
      </c>
      <c r="E158" s="177"/>
      <c r="F158" s="170">
        <f t="shared" si="8"/>
        <v>32988</v>
      </c>
      <c r="G158" s="183">
        <f t="shared" si="9"/>
        <v>23854</v>
      </c>
      <c r="H158" s="177">
        <v>572</v>
      </c>
    </row>
    <row r="159" spans="1:8">
      <c r="A159" s="174">
        <v>212</v>
      </c>
      <c r="B159" s="175">
        <f t="shared" ref="B159:B222" si="10">ROUND(0.0095*A159+11.18,2)</f>
        <v>13.19</v>
      </c>
      <c r="C159" s="176"/>
      <c r="D159" s="170">
        <v>26200</v>
      </c>
      <c r="E159" s="177"/>
      <c r="F159" s="170">
        <f t="shared" si="8"/>
        <v>32963</v>
      </c>
      <c r="G159" s="183">
        <f t="shared" si="9"/>
        <v>23836</v>
      </c>
      <c r="H159" s="177">
        <v>572</v>
      </c>
    </row>
    <row r="160" spans="1:8">
      <c r="A160" s="166">
        <v>213</v>
      </c>
      <c r="B160" s="167">
        <f t="shared" si="10"/>
        <v>13.2</v>
      </c>
      <c r="C160" s="168"/>
      <c r="D160" s="170">
        <v>26200</v>
      </c>
      <c r="E160" s="169"/>
      <c r="F160" s="170">
        <f t="shared" si="8"/>
        <v>32939</v>
      </c>
      <c r="G160" s="183">
        <f t="shared" si="9"/>
        <v>23818</v>
      </c>
      <c r="H160" s="177">
        <v>572</v>
      </c>
    </row>
    <row r="161" spans="1:8">
      <c r="A161" s="166">
        <v>214</v>
      </c>
      <c r="B161" s="167">
        <f t="shared" si="10"/>
        <v>13.21</v>
      </c>
      <c r="C161" s="168"/>
      <c r="D161" s="170">
        <v>26200</v>
      </c>
      <c r="E161" s="169"/>
      <c r="F161" s="170">
        <f t="shared" si="8"/>
        <v>32914</v>
      </c>
      <c r="G161" s="183">
        <f t="shared" si="9"/>
        <v>23800</v>
      </c>
      <c r="H161" s="177">
        <v>572</v>
      </c>
    </row>
    <row r="162" spans="1:8">
      <c r="A162" s="166">
        <v>215</v>
      </c>
      <c r="B162" s="167">
        <f t="shared" si="10"/>
        <v>13.22</v>
      </c>
      <c r="C162" s="168"/>
      <c r="D162" s="170">
        <v>26200</v>
      </c>
      <c r="E162" s="169"/>
      <c r="F162" s="170">
        <f t="shared" si="8"/>
        <v>32890</v>
      </c>
      <c r="G162" s="183">
        <f t="shared" si="9"/>
        <v>23782</v>
      </c>
      <c r="H162" s="177">
        <v>572</v>
      </c>
    </row>
    <row r="163" spans="1:8">
      <c r="A163" s="166">
        <v>216</v>
      </c>
      <c r="B163" s="167">
        <f t="shared" si="10"/>
        <v>13.23</v>
      </c>
      <c r="C163" s="168"/>
      <c r="D163" s="170">
        <v>26200</v>
      </c>
      <c r="E163" s="169"/>
      <c r="F163" s="170">
        <f t="shared" si="8"/>
        <v>32865</v>
      </c>
      <c r="G163" s="183">
        <f t="shared" si="9"/>
        <v>23764</v>
      </c>
      <c r="H163" s="177">
        <v>572</v>
      </c>
    </row>
    <row r="164" spans="1:8">
      <c r="A164" s="166">
        <v>217</v>
      </c>
      <c r="B164" s="167">
        <f t="shared" si="10"/>
        <v>13.24</v>
      </c>
      <c r="C164" s="168"/>
      <c r="D164" s="170">
        <v>26200</v>
      </c>
      <c r="E164" s="169"/>
      <c r="F164" s="170">
        <f t="shared" si="8"/>
        <v>32841</v>
      </c>
      <c r="G164" s="183">
        <f t="shared" si="9"/>
        <v>23746</v>
      </c>
      <c r="H164" s="177">
        <v>572</v>
      </c>
    </row>
    <row r="165" spans="1:8">
      <c r="A165" s="166">
        <v>218</v>
      </c>
      <c r="B165" s="167">
        <f t="shared" si="10"/>
        <v>13.25</v>
      </c>
      <c r="C165" s="168"/>
      <c r="D165" s="170">
        <v>26200</v>
      </c>
      <c r="E165" s="169"/>
      <c r="F165" s="170">
        <f t="shared" si="8"/>
        <v>32816</v>
      </c>
      <c r="G165" s="183">
        <f t="shared" si="9"/>
        <v>23728</v>
      </c>
      <c r="H165" s="177">
        <v>572</v>
      </c>
    </row>
    <row r="166" spans="1:8">
      <c r="A166" s="166">
        <v>219</v>
      </c>
      <c r="B166" s="167">
        <f t="shared" si="10"/>
        <v>13.26</v>
      </c>
      <c r="C166" s="168"/>
      <c r="D166" s="170">
        <v>26200</v>
      </c>
      <c r="E166" s="169"/>
      <c r="F166" s="170">
        <f t="shared" si="8"/>
        <v>32792</v>
      </c>
      <c r="G166" s="183">
        <f t="shared" si="9"/>
        <v>23710</v>
      </c>
      <c r="H166" s="177">
        <v>572</v>
      </c>
    </row>
    <row r="167" spans="1:8">
      <c r="A167" s="166">
        <v>220</v>
      </c>
      <c r="B167" s="167">
        <f t="shared" si="10"/>
        <v>13.27</v>
      </c>
      <c r="C167" s="168"/>
      <c r="D167" s="170">
        <v>26200</v>
      </c>
      <c r="E167" s="169"/>
      <c r="F167" s="170">
        <f t="shared" si="8"/>
        <v>32768</v>
      </c>
      <c r="G167" s="183">
        <f t="shared" si="9"/>
        <v>23693</v>
      </c>
      <c r="H167" s="177">
        <v>572</v>
      </c>
    </row>
    <row r="168" spans="1:8">
      <c r="A168" s="166">
        <v>221</v>
      </c>
      <c r="B168" s="167">
        <f t="shared" si="10"/>
        <v>13.28</v>
      </c>
      <c r="C168" s="168"/>
      <c r="D168" s="170">
        <v>26200</v>
      </c>
      <c r="E168" s="169"/>
      <c r="F168" s="170">
        <f t="shared" si="8"/>
        <v>32744</v>
      </c>
      <c r="G168" s="183">
        <f t="shared" si="9"/>
        <v>23675</v>
      </c>
      <c r="H168" s="177">
        <v>572</v>
      </c>
    </row>
    <row r="169" spans="1:8">
      <c r="A169" s="166">
        <v>222</v>
      </c>
      <c r="B169" s="167">
        <f t="shared" si="10"/>
        <v>13.29</v>
      </c>
      <c r="C169" s="168"/>
      <c r="D169" s="170">
        <v>26200</v>
      </c>
      <c r="E169" s="169"/>
      <c r="F169" s="170">
        <f t="shared" si="8"/>
        <v>32719</v>
      </c>
      <c r="G169" s="183">
        <f t="shared" si="9"/>
        <v>23657</v>
      </c>
      <c r="H169" s="177">
        <v>572</v>
      </c>
    </row>
    <row r="170" spans="1:8">
      <c r="A170" s="166">
        <v>223</v>
      </c>
      <c r="B170" s="167">
        <f t="shared" si="10"/>
        <v>13.3</v>
      </c>
      <c r="C170" s="168"/>
      <c r="D170" s="170">
        <v>26200</v>
      </c>
      <c r="E170" s="169"/>
      <c r="F170" s="170">
        <f t="shared" si="8"/>
        <v>32695</v>
      </c>
      <c r="G170" s="183">
        <f t="shared" si="9"/>
        <v>23639</v>
      </c>
      <c r="H170" s="177">
        <v>572</v>
      </c>
    </row>
    <row r="171" spans="1:8">
      <c r="A171" s="166">
        <v>224</v>
      </c>
      <c r="B171" s="167">
        <f t="shared" si="10"/>
        <v>13.31</v>
      </c>
      <c r="C171" s="168"/>
      <c r="D171" s="170">
        <v>26200</v>
      </c>
      <c r="E171" s="169"/>
      <c r="F171" s="170">
        <f t="shared" si="8"/>
        <v>32671</v>
      </c>
      <c r="G171" s="183">
        <f t="shared" si="9"/>
        <v>23621</v>
      </c>
      <c r="H171" s="177">
        <v>572</v>
      </c>
    </row>
    <row r="172" spans="1:8">
      <c r="A172" s="166">
        <v>225</v>
      </c>
      <c r="B172" s="167">
        <f t="shared" si="10"/>
        <v>13.32</v>
      </c>
      <c r="C172" s="168"/>
      <c r="D172" s="170">
        <v>26200</v>
      </c>
      <c r="E172" s="169"/>
      <c r="F172" s="170">
        <f t="shared" si="8"/>
        <v>32647</v>
      </c>
      <c r="G172" s="183">
        <f t="shared" si="9"/>
        <v>23604</v>
      </c>
      <c r="H172" s="177">
        <v>572</v>
      </c>
    </row>
    <row r="173" spans="1:8">
      <c r="A173" s="166">
        <v>226</v>
      </c>
      <c r="B173" s="167">
        <f t="shared" si="10"/>
        <v>13.33</v>
      </c>
      <c r="C173" s="168"/>
      <c r="D173" s="170">
        <v>26200</v>
      </c>
      <c r="E173" s="169"/>
      <c r="F173" s="170">
        <f t="shared" si="8"/>
        <v>32623</v>
      </c>
      <c r="G173" s="183">
        <f t="shared" si="9"/>
        <v>23586</v>
      </c>
      <c r="H173" s="177">
        <v>572</v>
      </c>
    </row>
    <row r="174" spans="1:8">
      <c r="A174" s="166">
        <v>227</v>
      </c>
      <c r="B174" s="167">
        <f t="shared" si="10"/>
        <v>13.34</v>
      </c>
      <c r="C174" s="168"/>
      <c r="D174" s="170">
        <v>26200</v>
      </c>
      <c r="E174" s="169"/>
      <c r="F174" s="170">
        <f t="shared" si="8"/>
        <v>32599</v>
      </c>
      <c r="G174" s="183">
        <f t="shared" si="9"/>
        <v>23568</v>
      </c>
      <c r="H174" s="177">
        <v>572</v>
      </c>
    </row>
    <row r="175" spans="1:8">
      <c r="A175" s="166">
        <v>228</v>
      </c>
      <c r="B175" s="167">
        <f t="shared" si="10"/>
        <v>13.35</v>
      </c>
      <c r="C175" s="168"/>
      <c r="D175" s="170">
        <v>26200</v>
      </c>
      <c r="E175" s="169"/>
      <c r="F175" s="170">
        <f t="shared" si="8"/>
        <v>32575</v>
      </c>
      <c r="G175" s="183">
        <f t="shared" si="9"/>
        <v>23551</v>
      </c>
      <c r="H175" s="177">
        <v>572</v>
      </c>
    </row>
    <row r="176" spans="1:8">
      <c r="A176" s="166">
        <v>229</v>
      </c>
      <c r="B176" s="167">
        <f t="shared" si="10"/>
        <v>13.36</v>
      </c>
      <c r="C176" s="168"/>
      <c r="D176" s="170">
        <v>26200</v>
      </c>
      <c r="E176" s="169"/>
      <c r="F176" s="170">
        <f t="shared" si="8"/>
        <v>32551</v>
      </c>
      <c r="G176" s="183">
        <f t="shared" si="9"/>
        <v>23533</v>
      </c>
      <c r="H176" s="177">
        <v>572</v>
      </c>
    </row>
    <row r="177" spans="1:8">
      <c r="A177" s="166">
        <v>230</v>
      </c>
      <c r="B177" s="167">
        <f t="shared" si="10"/>
        <v>13.37</v>
      </c>
      <c r="C177" s="168"/>
      <c r="D177" s="170">
        <v>26200</v>
      </c>
      <c r="E177" s="169"/>
      <c r="F177" s="170">
        <f t="shared" si="8"/>
        <v>32527</v>
      </c>
      <c r="G177" s="183">
        <f t="shared" si="9"/>
        <v>23515</v>
      </c>
      <c r="H177" s="177">
        <v>572</v>
      </c>
    </row>
    <row r="178" spans="1:8">
      <c r="A178" s="166">
        <v>231</v>
      </c>
      <c r="B178" s="167">
        <f t="shared" si="10"/>
        <v>13.37</v>
      </c>
      <c r="C178" s="168"/>
      <c r="D178" s="170">
        <v>26200</v>
      </c>
      <c r="E178" s="169"/>
      <c r="F178" s="170">
        <f t="shared" si="8"/>
        <v>32527</v>
      </c>
      <c r="G178" s="183">
        <f t="shared" si="9"/>
        <v>23515</v>
      </c>
      <c r="H178" s="177">
        <v>572</v>
      </c>
    </row>
    <row r="179" spans="1:8">
      <c r="A179" s="166">
        <v>232</v>
      </c>
      <c r="B179" s="167">
        <f t="shared" si="10"/>
        <v>13.38</v>
      </c>
      <c r="C179" s="168"/>
      <c r="D179" s="170">
        <v>26200</v>
      </c>
      <c r="E179" s="169"/>
      <c r="F179" s="170">
        <f t="shared" si="8"/>
        <v>32503</v>
      </c>
      <c r="G179" s="183">
        <f t="shared" si="9"/>
        <v>23498</v>
      </c>
      <c r="H179" s="177">
        <v>572</v>
      </c>
    </row>
    <row r="180" spans="1:8">
      <c r="A180" s="166">
        <v>233</v>
      </c>
      <c r="B180" s="167">
        <f t="shared" si="10"/>
        <v>13.39</v>
      </c>
      <c r="C180" s="168"/>
      <c r="D180" s="170">
        <v>26200</v>
      </c>
      <c r="E180" s="169"/>
      <c r="F180" s="170">
        <f t="shared" si="8"/>
        <v>32479</v>
      </c>
      <c r="G180" s="183">
        <f t="shared" si="9"/>
        <v>23480</v>
      </c>
      <c r="H180" s="177">
        <v>572</v>
      </c>
    </row>
    <row r="181" spans="1:8">
      <c r="A181" s="166">
        <v>234</v>
      </c>
      <c r="B181" s="167">
        <f t="shared" si="10"/>
        <v>13.4</v>
      </c>
      <c r="C181" s="168"/>
      <c r="D181" s="170">
        <v>26200</v>
      </c>
      <c r="E181" s="169"/>
      <c r="F181" s="170">
        <f t="shared" si="8"/>
        <v>32455</v>
      </c>
      <c r="G181" s="183">
        <f t="shared" si="9"/>
        <v>23463</v>
      </c>
      <c r="H181" s="177">
        <v>572</v>
      </c>
    </row>
    <row r="182" spans="1:8">
      <c r="A182" s="166">
        <v>235</v>
      </c>
      <c r="B182" s="167">
        <f t="shared" si="10"/>
        <v>13.41</v>
      </c>
      <c r="C182" s="168"/>
      <c r="D182" s="170">
        <v>26200</v>
      </c>
      <c r="E182" s="169"/>
      <c r="F182" s="170">
        <f t="shared" si="8"/>
        <v>32432</v>
      </c>
      <c r="G182" s="183">
        <f t="shared" si="9"/>
        <v>23445</v>
      </c>
      <c r="H182" s="177">
        <v>572</v>
      </c>
    </row>
    <row r="183" spans="1:8">
      <c r="A183" s="166">
        <v>236</v>
      </c>
      <c r="B183" s="167">
        <f t="shared" si="10"/>
        <v>13.42</v>
      </c>
      <c r="C183" s="168"/>
      <c r="D183" s="170">
        <v>26200</v>
      </c>
      <c r="E183" s="169"/>
      <c r="F183" s="170">
        <f t="shared" si="8"/>
        <v>32408</v>
      </c>
      <c r="G183" s="183">
        <f t="shared" si="9"/>
        <v>23428</v>
      </c>
      <c r="H183" s="177">
        <v>572</v>
      </c>
    </row>
    <row r="184" spans="1:8">
      <c r="A184" s="166">
        <v>237</v>
      </c>
      <c r="B184" s="167">
        <f t="shared" si="10"/>
        <v>13.43</v>
      </c>
      <c r="C184" s="168"/>
      <c r="D184" s="170">
        <v>26200</v>
      </c>
      <c r="E184" s="169"/>
      <c r="F184" s="170">
        <f t="shared" si="8"/>
        <v>32384</v>
      </c>
      <c r="G184" s="183">
        <f t="shared" si="9"/>
        <v>23410</v>
      </c>
      <c r="H184" s="177">
        <v>572</v>
      </c>
    </row>
    <row r="185" spans="1:8">
      <c r="A185" s="166">
        <v>238</v>
      </c>
      <c r="B185" s="167">
        <f t="shared" si="10"/>
        <v>13.44</v>
      </c>
      <c r="C185" s="168"/>
      <c r="D185" s="170">
        <v>26200</v>
      </c>
      <c r="E185" s="169"/>
      <c r="F185" s="170">
        <f t="shared" si="8"/>
        <v>32361</v>
      </c>
      <c r="G185" s="183">
        <f t="shared" si="9"/>
        <v>23393</v>
      </c>
      <c r="H185" s="177">
        <v>572</v>
      </c>
    </row>
    <row r="186" spans="1:8">
      <c r="A186" s="166">
        <v>239</v>
      </c>
      <c r="B186" s="167">
        <f t="shared" si="10"/>
        <v>13.45</v>
      </c>
      <c r="C186" s="168"/>
      <c r="D186" s="170">
        <v>26200</v>
      </c>
      <c r="E186" s="169"/>
      <c r="F186" s="170">
        <f t="shared" si="8"/>
        <v>32337</v>
      </c>
      <c r="G186" s="183">
        <f t="shared" si="9"/>
        <v>23375</v>
      </c>
      <c r="H186" s="177">
        <v>572</v>
      </c>
    </row>
    <row r="187" spans="1:8">
      <c r="A187" s="166">
        <v>240</v>
      </c>
      <c r="B187" s="167">
        <f t="shared" si="10"/>
        <v>13.46</v>
      </c>
      <c r="C187" s="168"/>
      <c r="D187" s="170">
        <v>26200</v>
      </c>
      <c r="E187" s="169"/>
      <c r="F187" s="170">
        <f t="shared" si="8"/>
        <v>32313</v>
      </c>
      <c r="G187" s="183">
        <f t="shared" si="9"/>
        <v>23358</v>
      </c>
      <c r="H187" s="177">
        <v>572</v>
      </c>
    </row>
    <row r="188" spans="1:8">
      <c r="A188" s="166">
        <v>241</v>
      </c>
      <c r="B188" s="167">
        <f t="shared" si="10"/>
        <v>13.47</v>
      </c>
      <c r="C188" s="168"/>
      <c r="D188" s="170">
        <v>26200</v>
      </c>
      <c r="E188" s="169"/>
      <c r="F188" s="170">
        <f t="shared" si="8"/>
        <v>32290</v>
      </c>
      <c r="G188" s="183">
        <f t="shared" si="9"/>
        <v>23341</v>
      </c>
      <c r="H188" s="177">
        <v>572</v>
      </c>
    </row>
    <row r="189" spans="1:8">
      <c r="A189" s="166">
        <v>242</v>
      </c>
      <c r="B189" s="167">
        <f t="shared" si="10"/>
        <v>13.48</v>
      </c>
      <c r="C189" s="168"/>
      <c r="D189" s="170">
        <v>26200</v>
      </c>
      <c r="E189" s="169"/>
      <c r="F189" s="170">
        <f t="shared" si="8"/>
        <v>32266</v>
      </c>
      <c r="G189" s="183">
        <f t="shared" si="9"/>
        <v>23323</v>
      </c>
      <c r="H189" s="177">
        <v>572</v>
      </c>
    </row>
    <row r="190" spans="1:8">
      <c r="A190" s="166">
        <v>243</v>
      </c>
      <c r="B190" s="167">
        <f t="shared" si="10"/>
        <v>13.49</v>
      </c>
      <c r="C190" s="168"/>
      <c r="D190" s="170">
        <v>26200</v>
      </c>
      <c r="E190" s="169"/>
      <c r="F190" s="170">
        <f t="shared" si="8"/>
        <v>32243</v>
      </c>
      <c r="G190" s="183">
        <f t="shared" si="9"/>
        <v>23306</v>
      </c>
      <c r="H190" s="177">
        <v>572</v>
      </c>
    </row>
    <row r="191" spans="1:8">
      <c r="A191" s="166">
        <v>244</v>
      </c>
      <c r="B191" s="167">
        <f t="shared" si="10"/>
        <v>13.5</v>
      </c>
      <c r="C191" s="168"/>
      <c r="D191" s="170">
        <v>26200</v>
      </c>
      <c r="E191" s="169"/>
      <c r="F191" s="170">
        <f t="shared" si="8"/>
        <v>32219</v>
      </c>
      <c r="G191" s="183">
        <f t="shared" si="9"/>
        <v>23289</v>
      </c>
      <c r="H191" s="177">
        <v>572</v>
      </c>
    </row>
    <row r="192" spans="1:8">
      <c r="A192" s="166">
        <v>245</v>
      </c>
      <c r="B192" s="167">
        <f t="shared" si="10"/>
        <v>13.51</v>
      </c>
      <c r="C192" s="168"/>
      <c r="D192" s="170">
        <v>26200</v>
      </c>
      <c r="E192" s="169"/>
      <c r="F192" s="170">
        <f t="shared" si="8"/>
        <v>32196</v>
      </c>
      <c r="G192" s="183">
        <f t="shared" si="9"/>
        <v>23272</v>
      </c>
      <c r="H192" s="177">
        <v>572</v>
      </c>
    </row>
    <row r="193" spans="1:8">
      <c r="A193" s="166">
        <v>246</v>
      </c>
      <c r="B193" s="167">
        <f t="shared" si="10"/>
        <v>13.52</v>
      </c>
      <c r="C193" s="168"/>
      <c r="D193" s="170">
        <v>26200</v>
      </c>
      <c r="E193" s="169"/>
      <c r="F193" s="170">
        <f t="shared" si="8"/>
        <v>32172</v>
      </c>
      <c r="G193" s="183">
        <f t="shared" si="9"/>
        <v>23254</v>
      </c>
      <c r="H193" s="177">
        <v>572</v>
      </c>
    </row>
    <row r="194" spans="1:8">
      <c r="A194" s="166">
        <v>247</v>
      </c>
      <c r="B194" s="167">
        <f t="shared" si="10"/>
        <v>13.53</v>
      </c>
      <c r="C194" s="168"/>
      <c r="D194" s="170">
        <v>26200</v>
      </c>
      <c r="E194" s="169"/>
      <c r="F194" s="170">
        <f t="shared" si="8"/>
        <v>32149</v>
      </c>
      <c r="G194" s="183">
        <f t="shared" si="9"/>
        <v>23237</v>
      </c>
      <c r="H194" s="177">
        <v>572</v>
      </c>
    </row>
    <row r="195" spans="1:8">
      <c r="A195" s="166">
        <v>248</v>
      </c>
      <c r="B195" s="167">
        <f t="shared" si="10"/>
        <v>13.54</v>
      </c>
      <c r="C195" s="168"/>
      <c r="D195" s="170">
        <v>26200</v>
      </c>
      <c r="E195" s="169"/>
      <c r="F195" s="170">
        <f t="shared" si="8"/>
        <v>32126</v>
      </c>
      <c r="G195" s="183">
        <f t="shared" si="9"/>
        <v>23220</v>
      </c>
      <c r="H195" s="177">
        <v>572</v>
      </c>
    </row>
    <row r="196" spans="1:8">
      <c r="A196" s="166">
        <v>249</v>
      </c>
      <c r="B196" s="167">
        <f t="shared" si="10"/>
        <v>13.55</v>
      </c>
      <c r="C196" s="168"/>
      <c r="D196" s="170">
        <v>26200</v>
      </c>
      <c r="E196" s="169"/>
      <c r="F196" s="170">
        <f t="shared" si="8"/>
        <v>32102</v>
      </c>
      <c r="G196" s="183">
        <f t="shared" si="9"/>
        <v>23203</v>
      </c>
      <c r="H196" s="177">
        <v>572</v>
      </c>
    </row>
    <row r="197" spans="1:8">
      <c r="A197" s="166">
        <v>250</v>
      </c>
      <c r="B197" s="167">
        <f t="shared" si="10"/>
        <v>13.56</v>
      </c>
      <c r="C197" s="168"/>
      <c r="D197" s="170">
        <v>26200</v>
      </c>
      <c r="E197" s="169"/>
      <c r="F197" s="170">
        <f t="shared" si="8"/>
        <v>32079</v>
      </c>
      <c r="G197" s="183">
        <f t="shared" si="9"/>
        <v>23186</v>
      </c>
      <c r="H197" s="177">
        <v>572</v>
      </c>
    </row>
    <row r="198" spans="1:8">
      <c r="A198" s="166">
        <v>251</v>
      </c>
      <c r="B198" s="167">
        <f t="shared" si="10"/>
        <v>13.56</v>
      </c>
      <c r="C198" s="168"/>
      <c r="D198" s="170">
        <v>26200</v>
      </c>
      <c r="E198" s="169"/>
      <c r="F198" s="170">
        <f t="shared" si="8"/>
        <v>32079</v>
      </c>
      <c r="G198" s="183">
        <f t="shared" si="9"/>
        <v>23186</v>
      </c>
      <c r="H198" s="177">
        <v>572</v>
      </c>
    </row>
    <row r="199" spans="1:8">
      <c r="A199" s="166">
        <v>252</v>
      </c>
      <c r="B199" s="167">
        <f t="shared" si="10"/>
        <v>13.57</v>
      </c>
      <c r="C199" s="168"/>
      <c r="D199" s="170">
        <v>26200</v>
      </c>
      <c r="E199" s="169"/>
      <c r="F199" s="170">
        <f t="shared" si="8"/>
        <v>32056</v>
      </c>
      <c r="G199" s="183">
        <f t="shared" si="9"/>
        <v>23169</v>
      </c>
      <c r="H199" s="177">
        <v>572</v>
      </c>
    </row>
    <row r="200" spans="1:8">
      <c r="A200" s="166">
        <v>253</v>
      </c>
      <c r="B200" s="167">
        <f t="shared" si="10"/>
        <v>13.58</v>
      </c>
      <c r="C200" s="168"/>
      <c r="D200" s="170">
        <v>26200</v>
      </c>
      <c r="E200" s="169"/>
      <c r="F200" s="170">
        <f t="shared" si="8"/>
        <v>32033</v>
      </c>
      <c r="G200" s="183">
        <f t="shared" si="9"/>
        <v>23152</v>
      </c>
      <c r="H200" s="177">
        <v>572</v>
      </c>
    </row>
    <row r="201" spans="1:8">
      <c r="A201" s="166">
        <v>254</v>
      </c>
      <c r="B201" s="167">
        <f t="shared" si="10"/>
        <v>13.59</v>
      </c>
      <c r="C201" s="168"/>
      <c r="D201" s="170">
        <v>26200</v>
      </c>
      <c r="E201" s="169"/>
      <c r="F201" s="170">
        <f t="shared" si="8"/>
        <v>32010</v>
      </c>
      <c r="G201" s="183">
        <f t="shared" si="9"/>
        <v>23135</v>
      </c>
      <c r="H201" s="177">
        <v>572</v>
      </c>
    </row>
    <row r="202" spans="1:8">
      <c r="A202" s="166">
        <v>255</v>
      </c>
      <c r="B202" s="167">
        <f t="shared" si="10"/>
        <v>13.6</v>
      </c>
      <c r="C202" s="168"/>
      <c r="D202" s="170">
        <v>26200</v>
      </c>
      <c r="E202" s="169"/>
      <c r="F202" s="170">
        <f t="shared" si="8"/>
        <v>31987</v>
      </c>
      <c r="G202" s="183">
        <f t="shared" si="9"/>
        <v>23118</v>
      </c>
      <c r="H202" s="177">
        <v>572</v>
      </c>
    </row>
    <row r="203" spans="1:8">
      <c r="A203" s="166">
        <v>256</v>
      </c>
      <c r="B203" s="167">
        <f t="shared" si="10"/>
        <v>13.61</v>
      </c>
      <c r="C203" s="168"/>
      <c r="D203" s="170">
        <v>26200</v>
      </c>
      <c r="E203" s="169"/>
      <c r="F203" s="170">
        <f t="shared" si="8"/>
        <v>31963</v>
      </c>
      <c r="G203" s="183">
        <f t="shared" si="9"/>
        <v>23101</v>
      </c>
      <c r="H203" s="177">
        <v>572</v>
      </c>
    </row>
    <row r="204" spans="1:8">
      <c r="A204" s="166">
        <v>257</v>
      </c>
      <c r="B204" s="167">
        <f t="shared" si="10"/>
        <v>13.62</v>
      </c>
      <c r="C204" s="168"/>
      <c r="D204" s="170">
        <v>26200</v>
      </c>
      <c r="E204" s="169"/>
      <c r="F204" s="170">
        <f t="shared" si="8"/>
        <v>31940</v>
      </c>
      <c r="G204" s="183">
        <f t="shared" si="9"/>
        <v>23084</v>
      </c>
      <c r="H204" s="177">
        <v>572</v>
      </c>
    </row>
    <row r="205" spans="1:8">
      <c r="A205" s="166">
        <v>258</v>
      </c>
      <c r="B205" s="167">
        <f t="shared" si="10"/>
        <v>13.63</v>
      </c>
      <c r="C205" s="168"/>
      <c r="D205" s="170">
        <v>26200</v>
      </c>
      <c r="E205" s="169"/>
      <c r="F205" s="170">
        <f t="shared" si="8"/>
        <v>31917</v>
      </c>
      <c r="G205" s="183">
        <f t="shared" si="9"/>
        <v>23067</v>
      </c>
      <c r="H205" s="177">
        <v>572</v>
      </c>
    </row>
    <row r="206" spans="1:8">
      <c r="A206" s="166">
        <v>259</v>
      </c>
      <c r="B206" s="167">
        <f t="shared" si="10"/>
        <v>13.64</v>
      </c>
      <c r="C206" s="168"/>
      <c r="D206" s="170">
        <v>26200</v>
      </c>
      <c r="E206" s="169"/>
      <c r="F206" s="170">
        <f t="shared" si="8"/>
        <v>31894</v>
      </c>
      <c r="G206" s="183">
        <f t="shared" si="9"/>
        <v>23050</v>
      </c>
      <c r="H206" s="177">
        <v>572</v>
      </c>
    </row>
    <row r="207" spans="1:8">
      <c r="A207" s="166">
        <v>260</v>
      </c>
      <c r="B207" s="167">
        <f t="shared" si="10"/>
        <v>13.65</v>
      </c>
      <c r="C207" s="168"/>
      <c r="D207" s="170">
        <v>26200</v>
      </c>
      <c r="E207" s="169"/>
      <c r="F207" s="170">
        <f t="shared" si="8"/>
        <v>31871</v>
      </c>
      <c r="G207" s="183">
        <f t="shared" si="9"/>
        <v>23033</v>
      </c>
      <c r="H207" s="177">
        <v>572</v>
      </c>
    </row>
    <row r="208" spans="1:8">
      <c r="A208" s="166">
        <v>261</v>
      </c>
      <c r="B208" s="167">
        <f t="shared" si="10"/>
        <v>13.66</v>
      </c>
      <c r="C208" s="168"/>
      <c r="D208" s="170">
        <v>26200</v>
      </c>
      <c r="E208" s="169"/>
      <c r="F208" s="170">
        <f t="shared" si="8"/>
        <v>31849</v>
      </c>
      <c r="G208" s="183">
        <f t="shared" si="9"/>
        <v>23016</v>
      </c>
      <c r="H208" s="177">
        <v>572</v>
      </c>
    </row>
    <row r="209" spans="1:8">
      <c r="A209" s="166">
        <v>262</v>
      </c>
      <c r="B209" s="167">
        <f t="shared" si="10"/>
        <v>13.67</v>
      </c>
      <c r="C209" s="168"/>
      <c r="D209" s="170">
        <v>26200</v>
      </c>
      <c r="E209" s="169"/>
      <c r="F209" s="170">
        <f t="shared" ref="F209:F272" si="11">ROUND(12*1.3589*(1/B209*D209)+H209,0)</f>
        <v>31826</v>
      </c>
      <c r="G209" s="183">
        <f t="shared" ref="G209:G272" si="12">ROUND(12*(1/B209*D209),0)</f>
        <v>22999</v>
      </c>
      <c r="H209" s="177">
        <v>572</v>
      </c>
    </row>
    <row r="210" spans="1:8">
      <c r="A210" s="166">
        <v>263</v>
      </c>
      <c r="B210" s="167">
        <f t="shared" si="10"/>
        <v>13.68</v>
      </c>
      <c r="C210" s="168"/>
      <c r="D210" s="170">
        <v>26200</v>
      </c>
      <c r="E210" s="169"/>
      <c r="F210" s="170">
        <f t="shared" si="11"/>
        <v>31803</v>
      </c>
      <c r="G210" s="183">
        <f t="shared" si="12"/>
        <v>22982</v>
      </c>
      <c r="H210" s="177">
        <v>572</v>
      </c>
    </row>
    <row r="211" spans="1:8">
      <c r="A211" s="166">
        <v>264</v>
      </c>
      <c r="B211" s="167">
        <f t="shared" si="10"/>
        <v>13.69</v>
      </c>
      <c r="C211" s="168"/>
      <c r="D211" s="170">
        <v>26200</v>
      </c>
      <c r="E211" s="169"/>
      <c r="F211" s="170">
        <f t="shared" si="11"/>
        <v>31780</v>
      </c>
      <c r="G211" s="183">
        <f t="shared" si="12"/>
        <v>22966</v>
      </c>
      <c r="H211" s="177">
        <v>572</v>
      </c>
    </row>
    <row r="212" spans="1:8">
      <c r="A212" s="166">
        <v>265</v>
      </c>
      <c r="B212" s="167">
        <f t="shared" si="10"/>
        <v>13.7</v>
      </c>
      <c r="C212" s="168"/>
      <c r="D212" s="170">
        <v>26200</v>
      </c>
      <c r="E212" s="169"/>
      <c r="F212" s="170">
        <f t="shared" si="11"/>
        <v>31757</v>
      </c>
      <c r="G212" s="183">
        <f t="shared" si="12"/>
        <v>22949</v>
      </c>
      <c r="H212" s="177">
        <v>572</v>
      </c>
    </row>
    <row r="213" spans="1:8">
      <c r="A213" s="166">
        <v>266</v>
      </c>
      <c r="B213" s="167">
        <f t="shared" si="10"/>
        <v>13.71</v>
      </c>
      <c r="C213" s="168"/>
      <c r="D213" s="170">
        <v>26200</v>
      </c>
      <c r="E213" s="169"/>
      <c r="F213" s="170">
        <f t="shared" si="11"/>
        <v>31735</v>
      </c>
      <c r="G213" s="183">
        <f t="shared" si="12"/>
        <v>22932</v>
      </c>
      <c r="H213" s="177">
        <v>572</v>
      </c>
    </row>
    <row r="214" spans="1:8">
      <c r="A214" s="166">
        <v>267</v>
      </c>
      <c r="B214" s="167">
        <f t="shared" si="10"/>
        <v>13.72</v>
      </c>
      <c r="C214" s="168"/>
      <c r="D214" s="170">
        <v>26200</v>
      </c>
      <c r="E214" s="169"/>
      <c r="F214" s="170">
        <f t="shared" si="11"/>
        <v>31712</v>
      </c>
      <c r="G214" s="183">
        <f t="shared" si="12"/>
        <v>22915</v>
      </c>
      <c r="H214" s="177">
        <v>572</v>
      </c>
    </row>
    <row r="215" spans="1:8">
      <c r="A215" s="166">
        <v>268</v>
      </c>
      <c r="B215" s="167">
        <f t="shared" si="10"/>
        <v>13.73</v>
      </c>
      <c r="C215" s="168"/>
      <c r="D215" s="170">
        <v>26200</v>
      </c>
      <c r="E215" s="169"/>
      <c r="F215" s="170">
        <f t="shared" si="11"/>
        <v>31689</v>
      </c>
      <c r="G215" s="183">
        <f t="shared" si="12"/>
        <v>22899</v>
      </c>
      <c r="H215" s="177">
        <v>572</v>
      </c>
    </row>
    <row r="216" spans="1:8">
      <c r="A216" s="166">
        <v>269</v>
      </c>
      <c r="B216" s="167">
        <f t="shared" si="10"/>
        <v>13.74</v>
      </c>
      <c r="C216" s="168"/>
      <c r="D216" s="170">
        <v>26200</v>
      </c>
      <c r="E216" s="169"/>
      <c r="F216" s="170">
        <f t="shared" si="11"/>
        <v>31666</v>
      </c>
      <c r="G216" s="183">
        <f t="shared" si="12"/>
        <v>22882</v>
      </c>
      <c r="H216" s="177">
        <v>572</v>
      </c>
    </row>
    <row r="217" spans="1:8">
      <c r="A217" s="166">
        <v>270</v>
      </c>
      <c r="B217" s="167">
        <f t="shared" si="10"/>
        <v>13.75</v>
      </c>
      <c r="C217" s="168"/>
      <c r="D217" s="170">
        <v>26200</v>
      </c>
      <c r="E217" s="169"/>
      <c r="F217" s="170">
        <f t="shared" si="11"/>
        <v>31644</v>
      </c>
      <c r="G217" s="183">
        <f t="shared" si="12"/>
        <v>22865</v>
      </c>
      <c r="H217" s="177">
        <v>572</v>
      </c>
    </row>
    <row r="218" spans="1:8">
      <c r="A218" s="166">
        <v>271</v>
      </c>
      <c r="B218" s="167">
        <f t="shared" si="10"/>
        <v>13.75</v>
      </c>
      <c r="C218" s="168"/>
      <c r="D218" s="170">
        <v>26200</v>
      </c>
      <c r="E218" s="169"/>
      <c r="F218" s="170">
        <f t="shared" si="11"/>
        <v>31644</v>
      </c>
      <c r="G218" s="183">
        <f t="shared" si="12"/>
        <v>22865</v>
      </c>
      <c r="H218" s="177">
        <v>572</v>
      </c>
    </row>
    <row r="219" spans="1:8">
      <c r="A219" s="166">
        <v>272</v>
      </c>
      <c r="B219" s="167">
        <f t="shared" si="10"/>
        <v>13.76</v>
      </c>
      <c r="C219" s="168"/>
      <c r="D219" s="170">
        <v>26200</v>
      </c>
      <c r="E219" s="169"/>
      <c r="F219" s="170">
        <f t="shared" si="11"/>
        <v>31621</v>
      </c>
      <c r="G219" s="183">
        <f t="shared" si="12"/>
        <v>22849</v>
      </c>
      <c r="H219" s="177">
        <v>572</v>
      </c>
    </row>
    <row r="220" spans="1:8">
      <c r="A220" s="166">
        <v>273</v>
      </c>
      <c r="B220" s="167">
        <f t="shared" si="10"/>
        <v>13.77</v>
      </c>
      <c r="C220" s="168"/>
      <c r="D220" s="170">
        <v>26200</v>
      </c>
      <c r="E220" s="169"/>
      <c r="F220" s="170">
        <f t="shared" si="11"/>
        <v>31599</v>
      </c>
      <c r="G220" s="183">
        <f t="shared" si="12"/>
        <v>22832</v>
      </c>
      <c r="H220" s="177">
        <v>572</v>
      </c>
    </row>
    <row r="221" spans="1:8">
      <c r="A221" s="166">
        <v>274</v>
      </c>
      <c r="B221" s="167">
        <f t="shared" si="10"/>
        <v>13.78</v>
      </c>
      <c r="C221" s="168"/>
      <c r="D221" s="170">
        <v>26200</v>
      </c>
      <c r="E221" s="169"/>
      <c r="F221" s="170">
        <f t="shared" si="11"/>
        <v>31576</v>
      </c>
      <c r="G221" s="183">
        <f t="shared" si="12"/>
        <v>22816</v>
      </c>
      <c r="H221" s="177">
        <v>572</v>
      </c>
    </row>
    <row r="222" spans="1:8">
      <c r="A222" s="166">
        <v>275</v>
      </c>
      <c r="B222" s="167">
        <f t="shared" si="10"/>
        <v>13.79</v>
      </c>
      <c r="C222" s="168"/>
      <c r="D222" s="170">
        <v>26200</v>
      </c>
      <c r="E222" s="169"/>
      <c r="F222" s="170">
        <f t="shared" si="11"/>
        <v>31554</v>
      </c>
      <c r="G222" s="183">
        <f t="shared" si="12"/>
        <v>22799</v>
      </c>
      <c r="H222" s="177">
        <v>572</v>
      </c>
    </row>
    <row r="223" spans="1:8">
      <c r="A223" s="166">
        <v>276</v>
      </c>
      <c r="B223" s="167">
        <f t="shared" ref="B223:B267" si="13">ROUND(0.0095*A223+11.18,2)</f>
        <v>13.8</v>
      </c>
      <c r="C223" s="168"/>
      <c r="D223" s="170">
        <v>26200</v>
      </c>
      <c r="E223" s="169"/>
      <c r="F223" s="170">
        <f t="shared" si="11"/>
        <v>31531</v>
      </c>
      <c r="G223" s="183">
        <f t="shared" si="12"/>
        <v>22783</v>
      </c>
      <c r="H223" s="177">
        <v>572</v>
      </c>
    </row>
    <row r="224" spans="1:8">
      <c r="A224" s="166">
        <v>277</v>
      </c>
      <c r="B224" s="167">
        <f t="shared" si="13"/>
        <v>13.81</v>
      </c>
      <c r="C224" s="168"/>
      <c r="D224" s="170">
        <v>26200</v>
      </c>
      <c r="E224" s="169"/>
      <c r="F224" s="170">
        <f t="shared" si="11"/>
        <v>31509</v>
      </c>
      <c r="G224" s="183">
        <f t="shared" si="12"/>
        <v>22766</v>
      </c>
      <c r="H224" s="177">
        <v>572</v>
      </c>
    </row>
    <row r="225" spans="1:8">
      <c r="A225" s="166">
        <v>278</v>
      </c>
      <c r="B225" s="167">
        <f t="shared" si="13"/>
        <v>13.82</v>
      </c>
      <c r="C225" s="168"/>
      <c r="D225" s="170">
        <v>26200</v>
      </c>
      <c r="E225" s="169"/>
      <c r="F225" s="170">
        <f t="shared" si="11"/>
        <v>31486</v>
      </c>
      <c r="G225" s="183">
        <f t="shared" si="12"/>
        <v>22750</v>
      </c>
      <c r="H225" s="177">
        <v>572</v>
      </c>
    </row>
    <row r="226" spans="1:8">
      <c r="A226" s="166">
        <v>279</v>
      </c>
      <c r="B226" s="167">
        <f t="shared" si="13"/>
        <v>13.83</v>
      </c>
      <c r="C226" s="168"/>
      <c r="D226" s="170">
        <v>26200</v>
      </c>
      <c r="E226" s="169"/>
      <c r="F226" s="170">
        <f t="shared" si="11"/>
        <v>31464</v>
      </c>
      <c r="G226" s="183">
        <f t="shared" si="12"/>
        <v>22733</v>
      </c>
      <c r="H226" s="177">
        <v>572</v>
      </c>
    </row>
    <row r="227" spans="1:8">
      <c r="A227" s="166">
        <v>280</v>
      </c>
      <c r="B227" s="167">
        <f t="shared" si="13"/>
        <v>13.84</v>
      </c>
      <c r="C227" s="168"/>
      <c r="D227" s="170">
        <v>26200</v>
      </c>
      <c r="E227" s="169"/>
      <c r="F227" s="170">
        <f t="shared" si="11"/>
        <v>31442</v>
      </c>
      <c r="G227" s="183">
        <f t="shared" si="12"/>
        <v>22717</v>
      </c>
      <c r="H227" s="177">
        <v>572</v>
      </c>
    </row>
    <row r="228" spans="1:8">
      <c r="A228" s="166">
        <v>281</v>
      </c>
      <c r="B228" s="167">
        <f t="shared" si="13"/>
        <v>13.85</v>
      </c>
      <c r="C228" s="168"/>
      <c r="D228" s="170">
        <v>26200</v>
      </c>
      <c r="E228" s="169"/>
      <c r="F228" s="170">
        <f t="shared" si="11"/>
        <v>31420</v>
      </c>
      <c r="G228" s="183">
        <f t="shared" si="12"/>
        <v>22700</v>
      </c>
      <c r="H228" s="177">
        <v>572</v>
      </c>
    </row>
    <row r="229" spans="1:8">
      <c r="A229" s="166">
        <v>282</v>
      </c>
      <c r="B229" s="167">
        <f t="shared" si="13"/>
        <v>13.86</v>
      </c>
      <c r="C229" s="168"/>
      <c r="D229" s="170">
        <v>26200</v>
      </c>
      <c r="E229" s="169"/>
      <c r="F229" s="170">
        <f t="shared" si="11"/>
        <v>31397</v>
      </c>
      <c r="G229" s="183">
        <f t="shared" si="12"/>
        <v>22684</v>
      </c>
      <c r="H229" s="177">
        <v>572</v>
      </c>
    </row>
    <row r="230" spans="1:8">
      <c r="A230" s="166">
        <v>283</v>
      </c>
      <c r="B230" s="167">
        <f t="shared" si="13"/>
        <v>13.87</v>
      </c>
      <c r="C230" s="168"/>
      <c r="D230" s="170">
        <v>26200</v>
      </c>
      <c r="E230" s="169"/>
      <c r="F230" s="170">
        <f t="shared" si="11"/>
        <v>31375</v>
      </c>
      <c r="G230" s="183">
        <f t="shared" si="12"/>
        <v>22668</v>
      </c>
      <c r="H230" s="177">
        <v>572</v>
      </c>
    </row>
    <row r="231" spans="1:8">
      <c r="A231" s="166">
        <v>284</v>
      </c>
      <c r="B231" s="167">
        <f t="shared" si="13"/>
        <v>13.88</v>
      </c>
      <c r="C231" s="168"/>
      <c r="D231" s="170">
        <v>26200</v>
      </c>
      <c r="E231" s="169"/>
      <c r="F231" s="170">
        <f t="shared" si="11"/>
        <v>31353</v>
      </c>
      <c r="G231" s="183">
        <f t="shared" si="12"/>
        <v>22651</v>
      </c>
      <c r="H231" s="177">
        <v>572</v>
      </c>
    </row>
    <row r="232" spans="1:8">
      <c r="A232" s="166">
        <v>285</v>
      </c>
      <c r="B232" s="167">
        <f t="shared" si="13"/>
        <v>13.89</v>
      </c>
      <c r="C232" s="168"/>
      <c r="D232" s="170">
        <v>26200</v>
      </c>
      <c r="E232" s="169"/>
      <c r="F232" s="170">
        <f t="shared" si="11"/>
        <v>31331</v>
      </c>
      <c r="G232" s="183">
        <f t="shared" si="12"/>
        <v>22635</v>
      </c>
      <c r="H232" s="177">
        <v>572</v>
      </c>
    </row>
    <row r="233" spans="1:8">
      <c r="A233" s="166">
        <v>286</v>
      </c>
      <c r="B233" s="167">
        <f t="shared" si="13"/>
        <v>13.9</v>
      </c>
      <c r="C233" s="168"/>
      <c r="D233" s="170">
        <v>26200</v>
      </c>
      <c r="E233" s="169"/>
      <c r="F233" s="170">
        <f t="shared" si="11"/>
        <v>31309</v>
      </c>
      <c r="G233" s="183">
        <f t="shared" si="12"/>
        <v>22619</v>
      </c>
      <c r="H233" s="177">
        <v>572</v>
      </c>
    </row>
    <row r="234" spans="1:8">
      <c r="A234" s="166">
        <v>287</v>
      </c>
      <c r="B234" s="167">
        <f t="shared" si="13"/>
        <v>13.91</v>
      </c>
      <c r="C234" s="168"/>
      <c r="D234" s="170">
        <v>26200</v>
      </c>
      <c r="E234" s="169"/>
      <c r="F234" s="170">
        <f t="shared" si="11"/>
        <v>31286</v>
      </c>
      <c r="G234" s="183">
        <f t="shared" si="12"/>
        <v>22602</v>
      </c>
      <c r="H234" s="177">
        <v>572</v>
      </c>
    </row>
    <row r="235" spans="1:8">
      <c r="A235" s="166">
        <v>288</v>
      </c>
      <c r="B235" s="167">
        <f t="shared" si="13"/>
        <v>13.92</v>
      </c>
      <c r="C235" s="168"/>
      <c r="D235" s="170">
        <v>26200</v>
      </c>
      <c r="E235" s="169"/>
      <c r="F235" s="170">
        <f t="shared" si="11"/>
        <v>31264</v>
      </c>
      <c r="G235" s="183">
        <f t="shared" si="12"/>
        <v>22586</v>
      </c>
      <c r="H235" s="177">
        <v>572</v>
      </c>
    </row>
    <row r="236" spans="1:8">
      <c r="A236" s="166">
        <v>289</v>
      </c>
      <c r="B236" s="167">
        <f t="shared" si="13"/>
        <v>13.93</v>
      </c>
      <c r="C236" s="168"/>
      <c r="D236" s="170">
        <v>26200</v>
      </c>
      <c r="E236" s="169"/>
      <c r="F236" s="170">
        <f t="shared" si="11"/>
        <v>31242</v>
      </c>
      <c r="G236" s="183">
        <f t="shared" si="12"/>
        <v>22570</v>
      </c>
      <c r="H236" s="177">
        <v>572</v>
      </c>
    </row>
    <row r="237" spans="1:8">
      <c r="A237" s="166">
        <v>290</v>
      </c>
      <c r="B237" s="167">
        <f t="shared" si="13"/>
        <v>13.94</v>
      </c>
      <c r="C237" s="168"/>
      <c r="D237" s="170">
        <v>26200</v>
      </c>
      <c r="E237" s="169"/>
      <c r="F237" s="170">
        <f t="shared" si="11"/>
        <v>31220</v>
      </c>
      <c r="G237" s="183">
        <f t="shared" si="12"/>
        <v>22554</v>
      </c>
      <c r="H237" s="177">
        <v>572</v>
      </c>
    </row>
    <row r="238" spans="1:8">
      <c r="A238" s="166">
        <v>291</v>
      </c>
      <c r="B238" s="167">
        <f t="shared" si="13"/>
        <v>13.94</v>
      </c>
      <c r="C238" s="168"/>
      <c r="D238" s="170">
        <v>26200</v>
      </c>
      <c r="E238" s="169"/>
      <c r="F238" s="170">
        <f t="shared" si="11"/>
        <v>31220</v>
      </c>
      <c r="G238" s="183">
        <f t="shared" si="12"/>
        <v>22554</v>
      </c>
      <c r="H238" s="177">
        <v>572</v>
      </c>
    </row>
    <row r="239" spans="1:8">
      <c r="A239" s="166">
        <v>292</v>
      </c>
      <c r="B239" s="167">
        <f t="shared" si="13"/>
        <v>13.95</v>
      </c>
      <c r="C239" s="168"/>
      <c r="D239" s="170">
        <v>26200</v>
      </c>
      <c r="E239" s="169"/>
      <c r="F239" s="170">
        <f t="shared" si="11"/>
        <v>31198</v>
      </c>
      <c r="G239" s="183">
        <f t="shared" si="12"/>
        <v>22538</v>
      </c>
      <c r="H239" s="177">
        <v>572</v>
      </c>
    </row>
    <row r="240" spans="1:8">
      <c r="A240" s="166">
        <v>293</v>
      </c>
      <c r="B240" s="167">
        <f t="shared" si="13"/>
        <v>13.96</v>
      </c>
      <c r="C240" s="168"/>
      <c r="D240" s="170">
        <v>26200</v>
      </c>
      <c r="E240" s="169"/>
      <c r="F240" s="170">
        <f t="shared" si="11"/>
        <v>31176</v>
      </c>
      <c r="G240" s="183">
        <f t="shared" si="12"/>
        <v>22521</v>
      </c>
      <c r="H240" s="177">
        <v>572</v>
      </c>
    </row>
    <row r="241" spans="1:8">
      <c r="A241" s="166">
        <v>294</v>
      </c>
      <c r="B241" s="167">
        <f t="shared" si="13"/>
        <v>13.97</v>
      </c>
      <c r="C241" s="168"/>
      <c r="D241" s="170">
        <v>26200</v>
      </c>
      <c r="E241" s="169"/>
      <c r="F241" s="170">
        <f t="shared" si="11"/>
        <v>31155</v>
      </c>
      <c r="G241" s="183">
        <f t="shared" si="12"/>
        <v>22505</v>
      </c>
      <c r="H241" s="177">
        <v>572</v>
      </c>
    </row>
    <row r="242" spans="1:8">
      <c r="A242" s="166">
        <v>295</v>
      </c>
      <c r="B242" s="167">
        <f t="shared" si="13"/>
        <v>13.98</v>
      </c>
      <c r="C242" s="168"/>
      <c r="D242" s="170">
        <v>26200</v>
      </c>
      <c r="E242" s="169"/>
      <c r="F242" s="170">
        <f t="shared" si="11"/>
        <v>31133</v>
      </c>
      <c r="G242" s="183">
        <f t="shared" si="12"/>
        <v>22489</v>
      </c>
      <c r="H242" s="177">
        <v>572</v>
      </c>
    </row>
    <row r="243" spans="1:8">
      <c r="A243" s="166">
        <v>296</v>
      </c>
      <c r="B243" s="167">
        <f t="shared" si="13"/>
        <v>13.99</v>
      </c>
      <c r="C243" s="168"/>
      <c r="D243" s="170">
        <v>26200</v>
      </c>
      <c r="E243" s="169"/>
      <c r="F243" s="170">
        <f t="shared" si="11"/>
        <v>31111</v>
      </c>
      <c r="G243" s="183">
        <f t="shared" si="12"/>
        <v>22473</v>
      </c>
      <c r="H243" s="177">
        <v>572</v>
      </c>
    </row>
    <row r="244" spans="1:8">
      <c r="A244" s="166">
        <v>297</v>
      </c>
      <c r="B244" s="167">
        <f t="shared" si="13"/>
        <v>14</v>
      </c>
      <c r="C244" s="168"/>
      <c r="D244" s="170">
        <v>26200</v>
      </c>
      <c r="E244" s="169"/>
      <c r="F244" s="170">
        <f t="shared" si="11"/>
        <v>31089</v>
      </c>
      <c r="G244" s="183">
        <f t="shared" si="12"/>
        <v>22457</v>
      </c>
      <c r="H244" s="177">
        <v>572</v>
      </c>
    </row>
    <row r="245" spans="1:8">
      <c r="A245" s="166">
        <v>298</v>
      </c>
      <c r="B245" s="167">
        <f t="shared" si="13"/>
        <v>14.01</v>
      </c>
      <c r="C245" s="168"/>
      <c r="D245" s="170">
        <v>26200</v>
      </c>
      <c r="E245" s="169"/>
      <c r="F245" s="170">
        <f t="shared" si="11"/>
        <v>31067</v>
      </c>
      <c r="G245" s="183">
        <f t="shared" si="12"/>
        <v>22441</v>
      </c>
      <c r="H245" s="177">
        <v>572</v>
      </c>
    </row>
    <row r="246" spans="1:8">
      <c r="A246" s="166">
        <v>299</v>
      </c>
      <c r="B246" s="167">
        <f t="shared" si="13"/>
        <v>14.02</v>
      </c>
      <c r="C246" s="168"/>
      <c r="D246" s="170">
        <v>26200</v>
      </c>
      <c r="E246" s="169"/>
      <c r="F246" s="170">
        <f t="shared" si="11"/>
        <v>31045</v>
      </c>
      <c r="G246" s="183">
        <f t="shared" si="12"/>
        <v>22425</v>
      </c>
      <c r="H246" s="177">
        <v>572</v>
      </c>
    </row>
    <row r="247" spans="1:8">
      <c r="A247" s="166">
        <v>300</v>
      </c>
      <c r="B247" s="167">
        <f t="shared" si="13"/>
        <v>14.03</v>
      </c>
      <c r="C247" s="168"/>
      <c r="D247" s="170">
        <v>26200</v>
      </c>
      <c r="E247" s="169"/>
      <c r="F247" s="170">
        <f t="shared" si="11"/>
        <v>31024</v>
      </c>
      <c r="G247" s="183">
        <f t="shared" si="12"/>
        <v>22409</v>
      </c>
      <c r="H247" s="177">
        <v>572</v>
      </c>
    </row>
    <row r="248" spans="1:8">
      <c r="A248" s="166">
        <v>301</v>
      </c>
      <c r="B248" s="167">
        <f t="shared" si="13"/>
        <v>14.04</v>
      </c>
      <c r="C248" s="168"/>
      <c r="D248" s="170">
        <v>26200</v>
      </c>
      <c r="E248" s="169"/>
      <c r="F248" s="170">
        <f t="shared" si="11"/>
        <v>31002</v>
      </c>
      <c r="G248" s="183">
        <f t="shared" si="12"/>
        <v>22393</v>
      </c>
      <c r="H248" s="177">
        <v>572</v>
      </c>
    </row>
    <row r="249" spans="1:8">
      <c r="A249" s="166">
        <v>302</v>
      </c>
      <c r="B249" s="167">
        <f t="shared" si="13"/>
        <v>14.05</v>
      </c>
      <c r="C249" s="168"/>
      <c r="D249" s="170">
        <v>26200</v>
      </c>
      <c r="E249" s="169"/>
      <c r="F249" s="170">
        <f t="shared" si="11"/>
        <v>30980</v>
      </c>
      <c r="G249" s="183">
        <f t="shared" si="12"/>
        <v>22377</v>
      </c>
      <c r="H249" s="177">
        <v>572</v>
      </c>
    </row>
    <row r="250" spans="1:8">
      <c r="A250" s="166">
        <v>303</v>
      </c>
      <c r="B250" s="167">
        <f t="shared" si="13"/>
        <v>14.06</v>
      </c>
      <c r="C250" s="168"/>
      <c r="D250" s="170">
        <v>26200</v>
      </c>
      <c r="E250" s="169"/>
      <c r="F250" s="170">
        <f t="shared" si="11"/>
        <v>30959</v>
      </c>
      <c r="G250" s="183">
        <f t="shared" si="12"/>
        <v>22361</v>
      </c>
      <c r="H250" s="177">
        <v>572</v>
      </c>
    </row>
    <row r="251" spans="1:8">
      <c r="A251" s="166">
        <v>304</v>
      </c>
      <c r="B251" s="167">
        <f t="shared" si="13"/>
        <v>14.07</v>
      </c>
      <c r="C251" s="168"/>
      <c r="D251" s="170">
        <v>26200</v>
      </c>
      <c r="E251" s="169"/>
      <c r="F251" s="170">
        <f t="shared" si="11"/>
        <v>30937</v>
      </c>
      <c r="G251" s="183">
        <f t="shared" si="12"/>
        <v>22345</v>
      </c>
      <c r="H251" s="177">
        <v>572</v>
      </c>
    </row>
    <row r="252" spans="1:8">
      <c r="A252" s="166">
        <v>305</v>
      </c>
      <c r="B252" s="167">
        <f t="shared" si="13"/>
        <v>14.08</v>
      </c>
      <c r="C252" s="168"/>
      <c r="D252" s="170">
        <v>26200</v>
      </c>
      <c r="E252" s="169"/>
      <c r="F252" s="170">
        <f t="shared" si="11"/>
        <v>30916</v>
      </c>
      <c r="G252" s="183">
        <f t="shared" si="12"/>
        <v>22330</v>
      </c>
      <c r="H252" s="177">
        <v>572</v>
      </c>
    </row>
    <row r="253" spans="1:8">
      <c r="A253" s="166">
        <v>306</v>
      </c>
      <c r="B253" s="167">
        <f t="shared" si="13"/>
        <v>14.09</v>
      </c>
      <c r="C253" s="168"/>
      <c r="D253" s="170">
        <v>26200</v>
      </c>
      <c r="E253" s="169"/>
      <c r="F253" s="170">
        <f t="shared" si="11"/>
        <v>30894</v>
      </c>
      <c r="G253" s="183">
        <f t="shared" si="12"/>
        <v>22314</v>
      </c>
      <c r="H253" s="177">
        <v>572</v>
      </c>
    </row>
    <row r="254" spans="1:8">
      <c r="A254" s="166">
        <v>307</v>
      </c>
      <c r="B254" s="167">
        <f t="shared" si="13"/>
        <v>14.1</v>
      </c>
      <c r="C254" s="168"/>
      <c r="D254" s="170">
        <v>26200</v>
      </c>
      <c r="E254" s="169"/>
      <c r="F254" s="170">
        <f t="shared" si="11"/>
        <v>30873</v>
      </c>
      <c r="G254" s="183">
        <f t="shared" si="12"/>
        <v>22298</v>
      </c>
      <c r="H254" s="177">
        <v>572</v>
      </c>
    </row>
    <row r="255" spans="1:8">
      <c r="A255" s="166">
        <v>308</v>
      </c>
      <c r="B255" s="167">
        <f t="shared" si="13"/>
        <v>14.11</v>
      </c>
      <c r="C255" s="168"/>
      <c r="D255" s="170">
        <v>26200</v>
      </c>
      <c r="E255" s="169"/>
      <c r="F255" s="170">
        <f t="shared" si="11"/>
        <v>30851</v>
      </c>
      <c r="G255" s="183">
        <f t="shared" si="12"/>
        <v>22282</v>
      </c>
      <c r="H255" s="177">
        <v>572</v>
      </c>
    </row>
    <row r="256" spans="1:8">
      <c r="A256" s="166">
        <v>309</v>
      </c>
      <c r="B256" s="167">
        <f t="shared" si="13"/>
        <v>14.12</v>
      </c>
      <c r="C256" s="168"/>
      <c r="D256" s="170">
        <v>26200</v>
      </c>
      <c r="E256" s="169"/>
      <c r="F256" s="170">
        <f t="shared" si="11"/>
        <v>30830</v>
      </c>
      <c r="G256" s="183">
        <f t="shared" si="12"/>
        <v>22266</v>
      </c>
      <c r="H256" s="177">
        <v>572</v>
      </c>
    </row>
    <row r="257" spans="1:8">
      <c r="A257" s="166">
        <v>310</v>
      </c>
      <c r="B257" s="167">
        <f t="shared" si="13"/>
        <v>14.13</v>
      </c>
      <c r="C257" s="168"/>
      <c r="D257" s="170">
        <v>26200</v>
      </c>
      <c r="E257" s="169"/>
      <c r="F257" s="170">
        <f t="shared" si="11"/>
        <v>30808</v>
      </c>
      <c r="G257" s="183">
        <f t="shared" si="12"/>
        <v>22251</v>
      </c>
      <c r="H257" s="177">
        <v>572</v>
      </c>
    </row>
    <row r="258" spans="1:8">
      <c r="A258" s="166">
        <v>311</v>
      </c>
      <c r="B258" s="167">
        <f t="shared" si="13"/>
        <v>14.13</v>
      </c>
      <c r="C258" s="168"/>
      <c r="D258" s="170">
        <v>26200</v>
      </c>
      <c r="E258" s="169"/>
      <c r="F258" s="170">
        <f t="shared" si="11"/>
        <v>30808</v>
      </c>
      <c r="G258" s="183">
        <f t="shared" si="12"/>
        <v>22251</v>
      </c>
      <c r="H258" s="177">
        <v>572</v>
      </c>
    </row>
    <row r="259" spans="1:8">
      <c r="A259" s="166">
        <v>312</v>
      </c>
      <c r="B259" s="167">
        <f t="shared" si="13"/>
        <v>14.14</v>
      </c>
      <c r="C259" s="168"/>
      <c r="D259" s="170">
        <v>26200</v>
      </c>
      <c r="E259" s="169"/>
      <c r="F259" s="170">
        <f t="shared" si="11"/>
        <v>30787</v>
      </c>
      <c r="G259" s="183">
        <f t="shared" si="12"/>
        <v>22235</v>
      </c>
      <c r="H259" s="177">
        <v>572</v>
      </c>
    </row>
    <row r="260" spans="1:8">
      <c r="A260" s="166">
        <v>313</v>
      </c>
      <c r="B260" s="167">
        <f t="shared" si="13"/>
        <v>14.15</v>
      </c>
      <c r="C260" s="168"/>
      <c r="D260" s="170">
        <v>26200</v>
      </c>
      <c r="E260" s="169"/>
      <c r="F260" s="170">
        <f t="shared" si="11"/>
        <v>30766</v>
      </c>
      <c r="G260" s="183">
        <f t="shared" si="12"/>
        <v>22219</v>
      </c>
      <c r="H260" s="177">
        <v>572</v>
      </c>
    </row>
    <row r="261" spans="1:8">
      <c r="A261" s="166">
        <v>314</v>
      </c>
      <c r="B261" s="167">
        <f t="shared" si="13"/>
        <v>14.16</v>
      </c>
      <c r="C261" s="168"/>
      <c r="D261" s="170">
        <v>26200</v>
      </c>
      <c r="E261" s="169"/>
      <c r="F261" s="170">
        <f t="shared" si="11"/>
        <v>30744</v>
      </c>
      <c r="G261" s="183">
        <f t="shared" si="12"/>
        <v>22203</v>
      </c>
      <c r="H261" s="177">
        <v>572</v>
      </c>
    </row>
    <row r="262" spans="1:8">
      <c r="A262" s="166">
        <v>315</v>
      </c>
      <c r="B262" s="167">
        <f t="shared" si="13"/>
        <v>14.17</v>
      </c>
      <c r="C262" s="168"/>
      <c r="D262" s="170">
        <v>26200</v>
      </c>
      <c r="E262" s="169"/>
      <c r="F262" s="170">
        <f t="shared" si="11"/>
        <v>30723</v>
      </c>
      <c r="G262" s="183">
        <f t="shared" si="12"/>
        <v>22188</v>
      </c>
      <c r="H262" s="177">
        <v>572</v>
      </c>
    </row>
    <row r="263" spans="1:8">
      <c r="A263" s="166">
        <v>316</v>
      </c>
      <c r="B263" s="167">
        <f t="shared" si="13"/>
        <v>14.18</v>
      </c>
      <c r="C263" s="168"/>
      <c r="D263" s="170">
        <v>26200</v>
      </c>
      <c r="E263" s="169"/>
      <c r="F263" s="170">
        <f t="shared" si="11"/>
        <v>30702</v>
      </c>
      <c r="G263" s="183">
        <f t="shared" si="12"/>
        <v>22172</v>
      </c>
      <c r="H263" s="177">
        <v>572</v>
      </c>
    </row>
    <row r="264" spans="1:8">
      <c r="A264" s="166">
        <v>317</v>
      </c>
      <c r="B264" s="167">
        <f t="shared" si="13"/>
        <v>14.19</v>
      </c>
      <c r="C264" s="168"/>
      <c r="D264" s="170">
        <v>26200</v>
      </c>
      <c r="E264" s="169"/>
      <c r="F264" s="170">
        <f t="shared" si="11"/>
        <v>30680</v>
      </c>
      <c r="G264" s="183">
        <f t="shared" si="12"/>
        <v>22156</v>
      </c>
      <c r="H264" s="177">
        <v>572</v>
      </c>
    </row>
    <row r="265" spans="1:8">
      <c r="A265" s="166">
        <v>318</v>
      </c>
      <c r="B265" s="167">
        <f t="shared" si="13"/>
        <v>14.2</v>
      </c>
      <c r="C265" s="168"/>
      <c r="D265" s="170">
        <v>26200</v>
      </c>
      <c r="E265" s="169"/>
      <c r="F265" s="170">
        <f t="shared" si="11"/>
        <v>30659</v>
      </c>
      <c r="G265" s="183">
        <f t="shared" si="12"/>
        <v>22141</v>
      </c>
      <c r="H265" s="177">
        <v>572</v>
      </c>
    </row>
    <row r="266" spans="1:8">
      <c r="A266" s="166">
        <v>319</v>
      </c>
      <c r="B266" s="167">
        <f t="shared" si="13"/>
        <v>14.21</v>
      </c>
      <c r="C266" s="168"/>
      <c r="D266" s="170">
        <v>26200</v>
      </c>
      <c r="E266" s="169"/>
      <c r="F266" s="170">
        <f t="shared" si="11"/>
        <v>30638</v>
      </c>
      <c r="G266" s="183">
        <f t="shared" si="12"/>
        <v>22125</v>
      </c>
      <c r="H266" s="177">
        <v>572</v>
      </c>
    </row>
    <row r="267" spans="1:8">
      <c r="A267" s="174">
        <v>320</v>
      </c>
      <c r="B267" s="175">
        <f t="shared" si="13"/>
        <v>14.22</v>
      </c>
      <c r="C267" s="176"/>
      <c r="D267" s="170">
        <v>26200</v>
      </c>
      <c r="E267" s="177"/>
      <c r="F267" s="170">
        <f t="shared" si="11"/>
        <v>30617</v>
      </c>
      <c r="G267" s="183">
        <f t="shared" si="12"/>
        <v>22110</v>
      </c>
      <c r="H267" s="177">
        <v>572</v>
      </c>
    </row>
    <row r="268" spans="1:8">
      <c r="A268" s="174">
        <v>321</v>
      </c>
      <c r="B268" s="175">
        <v>14.19</v>
      </c>
      <c r="C268" s="176"/>
      <c r="D268" s="170">
        <v>26200</v>
      </c>
      <c r="E268" s="177"/>
      <c r="F268" s="170">
        <f t="shared" si="11"/>
        <v>30680</v>
      </c>
      <c r="G268" s="183">
        <f t="shared" si="12"/>
        <v>22156</v>
      </c>
      <c r="H268" s="177">
        <v>572</v>
      </c>
    </row>
    <row r="269" spans="1:8">
      <c r="A269" s="166">
        <v>322</v>
      </c>
      <c r="B269" s="167">
        <v>14.19</v>
      </c>
      <c r="C269" s="168"/>
      <c r="D269" s="170">
        <v>26200</v>
      </c>
      <c r="E269" s="169"/>
      <c r="F269" s="170">
        <f t="shared" si="11"/>
        <v>30680</v>
      </c>
      <c r="G269" s="183">
        <f t="shared" si="12"/>
        <v>22156</v>
      </c>
      <c r="H269" s="177">
        <v>572</v>
      </c>
    </row>
    <row r="270" spans="1:8">
      <c r="A270" s="166">
        <v>323</v>
      </c>
      <c r="B270" s="167">
        <v>14.19</v>
      </c>
      <c r="C270" s="168"/>
      <c r="D270" s="170">
        <v>26200</v>
      </c>
      <c r="E270" s="169"/>
      <c r="F270" s="170">
        <f t="shared" si="11"/>
        <v>30680</v>
      </c>
      <c r="G270" s="183">
        <f t="shared" si="12"/>
        <v>22156</v>
      </c>
      <c r="H270" s="177">
        <v>572</v>
      </c>
    </row>
    <row r="271" spans="1:8">
      <c r="A271" s="166">
        <v>324</v>
      </c>
      <c r="B271" s="167">
        <v>14.19</v>
      </c>
      <c r="C271" s="168"/>
      <c r="D271" s="170">
        <v>26200</v>
      </c>
      <c r="E271" s="169"/>
      <c r="F271" s="170">
        <f t="shared" si="11"/>
        <v>30680</v>
      </c>
      <c r="G271" s="183">
        <f t="shared" si="12"/>
        <v>22156</v>
      </c>
      <c r="H271" s="177">
        <v>572</v>
      </c>
    </row>
    <row r="272" spans="1:8">
      <c r="A272" s="166">
        <v>325</v>
      </c>
      <c r="B272" s="167">
        <v>14.19</v>
      </c>
      <c r="C272" s="168"/>
      <c r="D272" s="170">
        <v>26200</v>
      </c>
      <c r="E272" s="169"/>
      <c r="F272" s="170">
        <f t="shared" si="11"/>
        <v>30680</v>
      </c>
      <c r="G272" s="183">
        <f t="shared" si="12"/>
        <v>22156</v>
      </c>
      <c r="H272" s="177">
        <v>572</v>
      </c>
    </row>
    <row r="273" spans="1:8">
      <c r="A273" s="166">
        <v>326</v>
      </c>
      <c r="B273" s="167">
        <v>14.19</v>
      </c>
      <c r="C273" s="168"/>
      <c r="D273" s="170">
        <v>26200</v>
      </c>
      <c r="E273" s="169"/>
      <c r="F273" s="170">
        <f t="shared" ref="F273:F336" si="14">ROUND(12*1.3589*(1/B273*D273)+H273,0)</f>
        <v>30680</v>
      </c>
      <c r="G273" s="183">
        <f t="shared" ref="G273:G336" si="15">ROUND(12*(1/B273*D273),0)</f>
        <v>22156</v>
      </c>
      <c r="H273" s="177">
        <v>572</v>
      </c>
    </row>
    <row r="274" spans="1:8">
      <c r="A274" s="166">
        <v>327</v>
      </c>
      <c r="B274" s="167">
        <v>14.19</v>
      </c>
      <c r="C274" s="168"/>
      <c r="D274" s="170">
        <v>26200</v>
      </c>
      <c r="E274" s="169"/>
      <c r="F274" s="170">
        <f t="shared" si="14"/>
        <v>30680</v>
      </c>
      <c r="G274" s="183">
        <f t="shared" si="15"/>
        <v>22156</v>
      </c>
      <c r="H274" s="177">
        <v>572</v>
      </c>
    </row>
    <row r="275" spans="1:8">
      <c r="A275" s="166">
        <v>328</v>
      </c>
      <c r="B275" s="167">
        <v>14.19</v>
      </c>
      <c r="C275" s="168"/>
      <c r="D275" s="170">
        <v>26200</v>
      </c>
      <c r="E275" s="169"/>
      <c r="F275" s="170">
        <f t="shared" si="14"/>
        <v>30680</v>
      </c>
      <c r="G275" s="183">
        <f t="shared" si="15"/>
        <v>22156</v>
      </c>
      <c r="H275" s="177">
        <v>572</v>
      </c>
    </row>
    <row r="276" spans="1:8">
      <c r="A276" s="166">
        <v>329</v>
      </c>
      <c r="B276" s="167">
        <v>14.19</v>
      </c>
      <c r="C276" s="168"/>
      <c r="D276" s="170">
        <v>26200</v>
      </c>
      <c r="E276" s="169"/>
      <c r="F276" s="170">
        <f t="shared" si="14"/>
        <v>30680</v>
      </c>
      <c r="G276" s="183">
        <f t="shared" si="15"/>
        <v>22156</v>
      </c>
      <c r="H276" s="177">
        <v>572</v>
      </c>
    </row>
    <row r="277" spans="1:8">
      <c r="A277" s="166">
        <v>330</v>
      </c>
      <c r="B277" s="167">
        <v>14.19</v>
      </c>
      <c r="C277" s="168"/>
      <c r="D277" s="170">
        <v>26200</v>
      </c>
      <c r="E277" s="169"/>
      <c r="F277" s="170">
        <f t="shared" si="14"/>
        <v>30680</v>
      </c>
      <c r="G277" s="183">
        <f t="shared" si="15"/>
        <v>22156</v>
      </c>
      <c r="H277" s="177">
        <v>572</v>
      </c>
    </row>
    <row r="278" spans="1:8">
      <c r="A278" s="166">
        <v>331</v>
      </c>
      <c r="B278" s="167">
        <v>14.19</v>
      </c>
      <c r="C278" s="168"/>
      <c r="D278" s="170">
        <v>26200</v>
      </c>
      <c r="E278" s="169"/>
      <c r="F278" s="170">
        <f t="shared" si="14"/>
        <v>30680</v>
      </c>
      <c r="G278" s="183">
        <f t="shared" si="15"/>
        <v>22156</v>
      </c>
      <c r="H278" s="177">
        <v>572</v>
      </c>
    </row>
    <row r="279" spans="1:8">
      <c r="A279" s="166">
        <v>332</v>
      </c>
      <c r="B279" s="167">
        <v>14.19</v>
      </c>
      <c r="C279" s="168"/>
      <c r="D279" s="170">
        <v>26200</v>
      </c>
      <c r="E279" s="169"/>
      <c r="F279" s="170">
        <f t="shared" si="14"/>
        <v>30680</v>
      </c>
      <c r="G279" s="183">
        <f t="shared" si="15"/>
        <v>22156</v>
      </c>
      <c r="H279" s="177">
        <v>572</v>
      </c>
    </row>
    <row r="280" spans="1:8">
      <c r="A280" s="166">
        <v>333</v>
      </c>
      <c r="B280" s="167">
        <v>14.19</v>
      </c>
      <c r="C280" s="168"/>
      <c r="D280" s="170">
        <v>26200</v>
      </c>
      <c r="E280" s="169"/>
      <c r="F280" s="170">
        <f t="shared" si="14"/>
        <v>30680</v>
      </c>
      <c r="G280" s="183">
        <f t="shared" si="15"/>
        <v>22156</v>
      </c>
      <c r="H280" s="177">
        <v>572</v>
      </c>
    </row>
    <row r="281" spans="1:8">
      <c r="A281" s="166">
        <v>334</v>
      </c>
      <c r="B281" s="167">
        <v>14.19</v>
      </c>
      <c r="C281" s="168"/>
      <c r="D281" s="170">
        <v>26200</v>
      </c>
      <c r="E281" s="169"/>
      <c r="F281" s="170">
        <f t="shared" si="14"/>
        <v>30680</v>
      </c>
      <c r="G281" s="183">
        <f t="shared" si="15"/>
        <v>22156</v>
      </c>
      <c r="H281" s="177">
        <v>572</v>
      </c>
    </row>
    <row r="282" spans="1:8">
      <c r="A282" s="166">
        <v>335</v>
      </c>
      <c r="B282" s="167">
        <v>14.19</v>
      </c>
      <c r="C282" s="168"/>
      <c r="D282" s="170">
        <v>26200</v>
      </c>
      <c r="E282" s="169"/>
      <c r="F282" s="170">
        <f t="shared" si="14"/>
        <v>30680</v>
      </c>
      <c r="G282" s="183">
        <f t="shared" si="15"/>
        <v>22156</v>
      </c>
      <c r="H282" s="177">
        <v>572</v>
      </c>
    </row>
    <row r="283" spans="1:8">
      <c r="A283" s="166">
        <v>336</v>
      </c>
      <c r="B283" s="167">
        <v>14.19</v>
      </c>
      <c r="C283" s="168"/>
      <c r="D283" s="170">
        <v>26200</v>
      </c>
      <c r="E283" s="169"/>
      <c r="F283" s="170">
        <f t="shared" si="14"/>
        <v>30680</v>
      </c>
      <c r="G283" s="183">
        <f t="shared" si="15"/>
        <v>22156</v>
      </c>
      <c r="H283" s="177">
        <v>572</v>
      </c>
    </row>
    <row r="284" spans="1:8">
      <c r="A284" s="166">
        <v>337</v>
      </c>
      <c r="B284" s="167">
        <v>14.19</v>
      </c>
      <c r="C284" s="168"/>
      <c r="D284" s="170">
        <v>26200</v>
      </c>
      <c r="E284" s="169"/>
      <c r="F284" s="170">
        <f t="shared" si="14"/>
        <v>30680</v>
      </c>
      <c r="G284" s="183">
        <f t="shared" si="15"/>
        <v>22156</v>
      </c>
      <c r="H284" s="177">
        <v>572</v>
      </c>
    </row>
    <row r="285" spans="1:8">
      <c r="A285" s="166">
        <v>338</v>
      </c>
      <c r="B285" s="167">
        <v>14.19</v>
      </c>
      <c r="C285" s="168"/>
      <c r="D285" s="170">
        <v>26200</v>
      </c>
      <c r="E285" s="169"/>
      <c r="F285" s="170">
        <f t="shared" si="14"/>
        <v>30680</v>
      </c>
      <c r="G285" s="183">
        <f t="shared" si="15"/>
        <v>22156</v>
      </c>
      <c r="H285" s="177">
        <v>572</v>
      </c>
    </row>
    <row r="286" spans="1:8">
      <c r="A286" s="166">
        <v>339</v>
      </c>
      <c r="B286" s="167">
        <v>14.19</v>
      </c>
      <c r="C286" s="168"/>
      <c r="D286" s="170">
        <v>26200</v>
      </c>
      <c r="E286" s="169"/>
      <c r="F286" s="170">
        <f t="shared" si="14"/>
        <v>30680</v>
      </c>
      <c r="G286" s="183">
        <f t="shared" si="15"/>
        <v>22156</v>
      </c>
      <c r="H286" s="177">
        <v>572</v>
      </c>
    </row>
    <row r="287" spans="1:8">
      <c r="A287" s="166">
        <v>340</v>
      </c>
      <c r="B287" s="167">
        <v>14.19</v>
      </c>
      <c r="C287" s="168"/>
      <c r="D287" s="170">
        <v>26200</v>
      </c>
      <c r="E287" s="169"/>
      <c r="F287" s="170">
        <f t="shared" si="14"/>
        <v>30680</v>
      </c>
      <c r="G287" s="183">
        <f t="shared" si="15"/>
        <v>22156</v>
      </c>
      <c r="H287" s="177">
        <v>572</v>
      </c>
    </row>
    <row r="288" spans="1:8">
      <c r="A288" s="166">
        <v>341</v>
      </c>
      <c r="B288" s="167">
        <v>14.19</v>
      </c>
      <c r="C288" s="168"/>
      <c r="D288" s="170">
        <v>26200</v>
      </c>
      <c r="E288" s="169"/>
      <c r="F288" s="170">
        <f t="shared" si="14"/>
        <v>30680</v>
      </c>
      <c r="G288" s="183">
        <f t="shared" si="15"/>
        <v>22156</v>
      </c>
      <c r="H288" s="177">
        <v>572</v>
      </c>
    </row>
    <row r="289" spans="1:8">
      <c r="A289" s="166">
        <v>342</v>
      </c>
      <c r="B289" s="167">
        <v>14.19</v>
      </c>
      <c r="C289" s="168"/>
      <c r="D289" s="170">
        <v>26200</v>
      </c>
      <c r="E289" s="169"/>
      <c r="F289" s="170">
        <f t="shared" si="14"/>
        <v>30680</v>
      </c>
      <c r="G289" s="183">
        <f t="shared" si="15"/>
        <v>22156</v>
      </c>
      <c r="H289" s="177">
        <v>572</v>
      </c>
    </row>
    <row r="290" spans="1:8">
      <c r="A290" s="166">
        <v>343</v>
      </c>
      <c r="B290" s="167">
        <v>14.19</v>
      </c>
      <c r="C290" s="168"/>
      <c r="D290" s="170">
        <v>26200</v>
      </c>
      <c r="E290" s="169"/>
      <c r="F290" s="170">
        <f t="shared" si="14"/>
        <v>30680</v>
      </c>
      <c r="G290" s="183">
        <f t="shared" si="15"/>
        <v>22156</v>
      </c>
      <c r="H290" s="177">
        <v>572</v>
      </c>
    </row>
    <row r="291" spans="1:8">
      <c r="A291" s="166">
        <v>344</v>
      </c>
      <c r="B291" s="167">
        <v>14.19</v>
      </c>
      <c r="C291" s="168"/>
      <c r="D291" s="170">
        <v>26200</v>
      </c>
      <c r="E291" s="169"/>
      <c r="F291" s="170">
        <f t="shared" si="14"/>
        <v>30680</v>
      </c>
      <c r="G291" s="183">
        <f t="shared" si="15"/>
        <v>22156</v>
      </c>
      <c r="H291" s="177">
        <v>572</v>
      </c>
    </row>
    <row r="292" spans="1:8">
      <c r="A292" s="166">
        <v>345</v>
      </c>
      <c r="B292" s="167">
        <v>14.19</v>
      </c>
      <c r="C292" s="168"/>
      <c r="D292" s="170">
        <v>26200</v>
      </c>
      <c r="E292" s="169"/>
      <c r="F292" s="170">
        <f t="shared" si="14"/>
        <v>30680</v>
      </c>
      <c r="G292" s="183">
        <f t="shared" si="15"/>
        <v>22156</v>
      </c>
      <c r="H292" s="177">
        <v>572</v>
      </c>
    </row>
    <row r="293" spans="1:8">
      <c r="A293" s="166">
        <v>346</v>
      </c>
      <c r="B293" s="167">
        <v>14.19</v>
      </c>
      <c r="C293" s="168"/>
      <c r="D293" s="170">
        <v>26200</v>
      </c>
      <c r="E293" s="169"/>
      <c r="F293" s="170">
        <f t="shared" si="14"/>
        <v>30680</v>
      </c>
      <c r="G293" s="183">
        <f t="shared" si="15"/>
        <v>22156</v>
      </c>
      <c r="H293" s="177">
        <v>572</v>
      </c>
    </row>
    <row r="294" spans="1:8">
      <c r="A294" s="166">
        <v>347</v>
      </c>
      <c r="B294" s="167">
        <v>14.19</v>
      </c>
      <c r="C294" s="168"/>
      <c r="D294" s="170">
        <v>26200</v>
      </c>
      <c r="E294" s="169"/>
      <c r="F294" s="170">
        <f t="shared" si="14"/>
        <v>30680</v>
      </c>
      <c r="G294" s="183">
        <f t="shared" si="15"/>
        <v>22156</v>
      </c>
      <c r="H294" s="177">
        <v>572</v>
      </c>
    </row>
    <row r="295" spans="1:8">
      <c r="A295" s="166">
        <v>348</v>
      </c>
      <c r="B295" s="167">
        <v>14.19</v>
      </c>
      <c r="C295" s="168"/>
      <c r="D295" s="170">
        <v>26200</v>
      </c>
      <c r="E295" s="169"/>
      <c r="F295" s="170">
        <f t="shared" si="14"/>
        <v>30680</v>
      </c>
      <c r="G295" s="183">
        <f t="shared" si="15"/>
        <v>22156</v>
      </c>
      <c r="H295" s="177">
        <v>572</v>
      </c>
    </row>
    <row r="296" spans="1:8">
      <c r="A296" s="166">
        <v>349</v>
      </c>
      <c r="B296" s="167">
        <v>14.19</v>
      </c>
      <c r="C296" s="168"/>
      <c r="D296" s="170">
        <v>26200</v>
      </c>
      <c r="E296" s="169"/>
      <c r="F296" s="170">
        <f t="shared" si="14"/>
        <v>30680</v>
      </c>
      <c r="G296" s="183">
        <f t="shared" si="15"/>
        <v>22156</v>
      </c>
      <c r="H296" s="177">
        <v>572</v>
      </c>
    </row>
    <row r="297" spans="1:8">
      <c r="A297" s="166">
        <v>350</v>
      </c>
      <c r="B297" s="167">
        <v>14.19</v>
      </c>
      <c r="C297" s="168"/>
      <c r="D297" s="170">
        <v>26200</v>
      </c>
      <c r="E297" s="169"/>
      <c r="F297" s="170">
        <f t="shared" si="14"/>
        <v>30680</v>
      </c>
      <c r="G297" s="183">
        <f t="shared" si="15"/>
        <v>22156</v>
      </c>
      <c r="H297" s="177">
        <v>572</v>
      </c>
    </row>
    <row r="298" spans="1:8">
      <c r="A298" s="166">
        <v>351</v>
      </c>
      <c r="B298" s="167">
        <v>14.19</v>
      </c>
      <c r="C298" s="168"/>
      <c r="D298" s="170">
        <v>26200</v>
      </c>
      <c r="E298" s="169"/>
      <c r="F298" s="170">
        <f t="shared" si="14"/>
        <v>30680</v>
      </c>
      <c r="G298" s="183">
        <f t="shared" si="15"/>
        <v>22156</v>
      </c>
      <c r="H298" s="177">
        <v>572</v>
      </c>
    </row>
    <row r="299" spans="1:8">
      <c r="A299" s="166">
        <v>352</v>
      </c>
      <c r="B299" s="167">
        <v>14.19</v>
      </c>
      <c r="C299" s="168"/>
      <c r="D299" s="170">
        <v>26200</v>
      </c>
      <c r="E299" s="169"/>
      <c r="F299" s="170">
        <f t="shared" si="14"/>
        <v>30680</v>
      </c>
      <c r="G299" s="183">
        <f t="shared" si="15"/>
        <v>22156</v>
      </c>
      <c r="H299" s="177">
        <v>572</v>
      </c>
    </row>
    <row r="300" spans="1:8">
      <c r="A300" s="166">
        <v>353</v>
      </c>
      <c r="B300" s="167">
        <v>14.19</v>
      </c>
      <c r="C300" s="168"/>
      <c r="D300" s="170">
        <v>26200</v>
      </c>
      <c r="E300" s="169"/>
      <c r="F300" s="170">
        <f t="shared" si="14"/>
        <v>30680</v>
      </c>
      <c r="G300" s="183">
        <f t="shared" si="15"/>
        <v>22156</v>
      </c>
      <c r="H300" s="177">
        <v>572</v>
      </c>
    </row>
    <row r="301" spans="1:8">
      <c r="A301" s="166">
        <v>354</v>
      </c>
      <c r="B301" s="167">
        <v>14.19</v>
      </c>
      <c r="C301" s="168"/>
      <c r="D301" s="170">
        <v>26200</v>
      </c>
      <c r="E301" s="169"/>
      <c r="F301" s="170">
        <f t="shared" si="14"/>
        <v>30680</v>
      </c>
      <c r="G301" s="183">
        <f t="shared" si="15"/>
        <v>22156</v>
      </c>
      <c r="H301" s="177">
        <v>572</v>
      </c>
    </row>
    <row r="302" spans="1:8">
      <c r="A302" s="166">
        <v>355</v>
      </c>
      <c r="B302" s="167">
        <v>14.19</v>
      </c>
      <c r="C302" s="168"/>
      <c r="D302" s="170">
        <v>26200</v>
      </c>
      <c r="E302" s="169"/>
      <c r="F302" s="170">
        <f t="shared" si="14"/>
        <v>30680</v>
      </c>
      <c r="G302" s="183">
        <f t="shared" si="15"/>
        <v>22156</v>
      </c>
      <c r="H302" s="177">
        <v>572</v>
      </c>
    </row>
    <row r="303" spans="1:8">
      <c r="A303" s="166">
        <v>356</v>
      </c>
      <c r="B303" s="167">
        <v>14.19</v>
      </c>
      <c r="C303" s="168"/>
      <c r="D303" s="170">
        <v>26200</v>
      </c>
      <c r="E303" s="169"/>
      <c r="F303" s="170">
        <f t="shared" si="14"/>
        <v>30680</v>
      </c>
      <c r="G303" s="183">
        <f t="shared" si="15"/>
        <v>22156</v>
      </c>
      <c r="H303" s="177">
        <v>572</v>
      </c>
    </row>
    <row r="304" spans="1:8">
      <c r="A304" s="166">
        <v>357</v>
      </c>
      <c r="B304" s="167">
        <v>14.19</v>
      </c>
      <c r="C304" s="168"/>
      <c r="D304" s="170">
        <v>26200</v>
      </c>
      <c r="E304" s="169"/>
      <c r="F304" s="170">
        <f t="shared" si="14"/>
        <v>30680</v>
      </c>
      <c r="G304" s="183">
        <f t="shared" si="15"/>
        <v>22156</v>
      </c>
      <c r="H304" s="177">
        <v>572</v>
      </c>
    </row>
    <row r="305" spans="1:8">
      <c r="A305" s="166">
        <v>358</v>
      </c>
      <c r="B305" s="167">
        <v>14.19</v>
      </c>
      <c r="C305" s="168"/>
      <c r="D305" s="170">
        <v>26200</v>
      </c>
      <c r="E305" s="169"/>
      <c r="F305" s="170">
        <f t="shared" si="14"/>
        <v>30680</v>
      </c>
      <c r="G305" s="183">
        <f t="shared" si="15"/>
        <v>22156</v>
      </c>
      <c r="H305" s="177">
        <v>572</v>
      </c>
    </row>
    <row r="306" spans="1:8">
      <c r="A306" s="166">
        <v>359</v>
      </c>
      <c r="B306" s="167">
        <v>14.19</v>
      </c>
      <c r="C306" s="168"/>
      <c r="D306" s="170">
        <v>26200</v>
      </c>
      <c r="E306" s="169"/>
      <c r="F306" s="170">
        <f t="shared" si="14"/>
        <v>30680</v>
      </c>
      <c r="G306" s="183">
        <f t="shared" si="15"/>
        <v>22156</v>
      </c>
      <c r="H306" s="177">
        <v>572</v>
      </c>
    </row>
    <row r="307" spans="1:8">
      <c r="A307" s="166">
        <v>360</v>
      </c>
      <c r="B307" s="167">
        <v>14.19</v>
      </c>
      <c r="C307" s="168"/>
      <c r="D307" s="170">
        <v>26200</v>
      </c>
      <c r="E307" s="169"/>
      <c r="F307" s="170">
        <f t="shared" si="14"/>
        <v>30680</v>
      </c>
      <c r="G307" s="183">
        <f t="shared" si="15"/>
        <v>22156</v>
      </c>
      <c r="H307" s="177">
        <v>572</v>
      </c>
    </row>
    <row r="308" spans="1:8">
      <c r="A308" s="166">
        <v>361</v>
      </c>
      <c r="B308" s="167">
        <v>14.19</v>
      </c>
      <c r="C308" s="168"/>
      <c r="D308" s="170">
        <v>26200</v>
      </c>
      <c r="E308" s="169"/>
      <c r="F308" s="170">
        <f t="shared" si="14"/>
        <v>30680</v>
      </c>
      <c r="G308" s="183">
        <f t="shared" si="15"/>
        <v>22156</v>
      </c>
      <c r="H308" s="177">
        <v>572</v>
      </c>
    </row>
    <row r="309" spans="1:8">
      <c r="A309" s="166">
        <v>362</v>
      </c>
      <c r="B309" s="167">
        <v>14.19</v>
      </c>
      <c r="C309" s="168"/>
      <c r="D309" s="170">
        <v>26200</v>
      </c>
      <c r="E309" s="169"/>
      <c r="F309" s="170">
        <f t="shared" si="14"/>
        <v>30680</v>
      </c>
      <c r="G309" s="183">
        <f t="shared" si="15"/>
        <v>22156</v>
      </c>
      <c r="H309" s="177">
        <v>572</v>
      </c>
    </row>
    <row r="310" spans="1:8">
      <c r="A310" s="166">
        <v>363</v>
      </c>
      <c r="B310" s="167">
        <v>14.19</v>
      </c>
      <c r="C310" s="168"/>
      <c r="D310" s="170">
        <v>26200</v>
      </c>
      <c r="E310" s="169"/>
      <c r="F310" s="170">
        <f t="shared" si="14"/>
        <v>30680</v>
      </c>
      <c r="G310" s="183">
        <f t="shared" si="15"/>
        <v>22156</v>
      </c>
      <c r="H310" s="177">
        <v>572</v>
      </c>
    </row>
    <row r="311" spans="1:8">
      <c r="A311" s="166">
        <v>364</v>
      </c>
      <c r="B311" s="167">
        <v>14.19</v>
      </c>
      <c r="C311" s="168"/>
      <c r="D311" s="170">
        <v>26200</v>
      </c>
      <c r="E311" s="169"/>
      <c r="F311" s="170">
        <f t="shared" si="14"/>
        <v>30680</v>
      </c>
      <c r="G311" s="183">
        <f t="shared" si="15"/>
        <v>22156</v>
      </c>
      <c r="H311" s="177">
        <v>572</v>
      </c>
    </row>
    <row r="312" spans="1:8">
      <c r="A312" s="166">
        <v>365</v>
      </c>
      <c r="B312" s="167">
        <v>14.19</v>
      </c>
      <c r="C312" s="168"/>
      <c r="D312" s="170">
        <v>26200</v>
      </c>
      <c r="E312" s="169"/>
      <c r="F312" s="170">
        <f t="shared" si="14"/>
        <v>30680</v>
      </c>
      <c r="G312" s="183">
        <f t="shared" si="15"/>
        <v>22156</v>
      </c>
      <c r="H312" s="177">
        <v>572</v>
      </c>
    </row>
    <row r="313" spans="1:8">
      <c r="A313" s="166">
        <v>366</v>
      </c>
      <c r="B313" s="167">
        <v>14.19</v>
      </c>
      <c r="C313" s="168"/>
      <c r="D313" s="170">
        <v>26200</v>
      </c>
      <c r="E313" s="169"/>
      <c r="F313" s="170">
        <f t="shared" si="14"/>
        <v>30680</v>
      </c>
      <c r="G313" s="183">
        <f t="shared" si="15"/>
        <v>22156</v>
      </c>
      <c r="H313" s="177">
        <v>572</v>
      </c>
    </row>
    <row r="314" spans="1:8">
      <c r="A314" s="166">
        <v>367</v>
      </c>
      <c r="B314" s="167">
        <v>14.19</v>
      </c>
      <c r="C314" s="168"/>
      <c r="D314" s="170">
        <v>26200</v>
      </c>
      <c r="E314" s="169"/>
      <c r="F314" s="170">
        <f t="shared" si="14"/>
        <v>30680</v>
      </c>
      <c r="G314" s="183">
        <f t="shared" si="15"/>
        <v>22156</v>
      </c>
      <c r="H314" s="177">
        <v>572</v>
      </c>
    </row>
    <row r="315" spans="1:8">
      <c r="A315" s="166">
        <v>368</v>
      </c>
      <c r="B315" s="167">
        <v>14.19</v>
      </c>
      <c r="C315" s="168"/>
      <c r="D315" s="170">
        <v>26200</v>
      </c>
      <c r="E315" s="169"/>
      <c r="F315" s="170">
        <f t="shared" si="14"/>
        <v>30680</v>
      </c>
      <c r="G315" s="183">
        <f t="shared" si="15"/>
        <v>22156</v>
      </c>
      <c r="H315" s="177">
        <v>572</v>
      </c>
    </row>
    <row r="316" spans="1:8">
      <c r="A316" s="166">
        <v>369</v>
      </c>
      <c r="B316" s="167">
        <v>14.19</v>
      </c>
      <c r="C316" s="168"/>
      <c r="D316" s="170">
        <v>26200</v>
      </c>
      <c r="E316" s="169"/>
      <c r="F316" s="170">
        <f t="shared" si="14"/>
        <v>30680</v>
      </c>
      <c r="G316" s="183">
        <f t="shared" si="15"/>
        <v>22156</v>
      </c>
      <c r="H316" s="177">
        <v>572</v>
      </c>
    </row>
    <row r="317" spans="1:8">
      <c r="A317" s="166">
        <v>370</v>
      </c>
      <c r="B317" s="167">
        <v>14.19</v>
      </c>
      <c r="C317" s="168"/>
      <c r="D317" s="170">
        <v>26200</v>
      </c>
      <c r="E317" s="169"/>
      <c r="F317" s="170">
        <f t="shared" si="14"/>
        <v>30680</v>
      </c>
      <c r="G317" s="183">
        <f t="shared" si="15"/>
        <v>22156</v>
      </c>
      <c r="H317" s="177">
        <v>572</v>
      </c>
    </row>
    <row r="318" spans="1:8">
      <c r="A318" s="166">
        <v>371</v>
      </c>
      <c r="B318" s="167">
        <v>14.19</v>
      </c>
      <c r="C318" s="168"/>
      <c r="D318" s="170">
        <v>26200</v>
      </c>
      <c r="E318" s="169"/>
      <c r="F318" s="170">
        <f t="shared" si="14"/>
        <v>30680</v>
      </c>
      <c r="G318" s="183">
        <f t="shared" si="15"/>
        <v>22156</v>
      </c>
      <c r="H318" s="177">
        <v>572</v>
      </c>
    </row>
    <row r="319" spans="1:8">
      <c r="A319" s="166">
        <v>372</v>
      </c>
      <c r="B319" s="167">
        <v>14.19</v>
      </c>
      <c r="C319" s="168"/>
      <c r="D319" s="170">
        <v>26200</v>
      </c>
      <c r="E319" s="169"/>
      <c r="F319" s="170">
        <f t="shared" si="14"/>
        <v>30680</v>
      </c>
      <c r="G319" s="183">
        <f t="shared" si="15"/>
        <v>22156</v>
      </c>
      <c r="H319" s="177">
        <v>572</v>
      </c>
    </row>
    <row r="320" spans="1:8">
      <c r="A320" s="166">
        <v>373</v>
      </c>
      <c r="B320" s="167">
        <v>14.19</v>
      </c>
      <c r="C320" s="168"/>
      <c r="D320" s="170">
        <v>26200</v>
      </c>
      <c r="E320" s="169"/>
      <c r="F320" s="170">
        <f t="shared" si="14"/>
        <v>30680</v>
      </c>
      <c r="G320" s="183">
        <f t="shared" si="15"/>
        <v>22156</v>
      </c>
      <c r="H320" s="177">
        <v>572</v>
      </c>
    </row>
    <row r="321" spans="1:8">
      <c r="A321" s="166">
        <v>374</v>
      </c>
      <c r="B321" s="167">
        <v>14.19</v>
      </c>
      <c r="C321" s="168"/>
      <c r="D321" s="170">
        <v>26200</v>
      </c>
      <c r="E321" s="169"/>
      <c r="F321" s="170">
        <f t="shared" si="14"/>
        <v>30680</v>
      </c>
      <c r="G321" s="183">
        <f t="shared" si="15"/>
        <v>22156</v>
      </c>
      <c r="H321" s="177">
        <v>572</v>
      </c>
    </row>
    <row r="322" spans="1:8">
      <c r="A322" s="166">
        <v>375</v>
      </c>
      <c r="B322" s="167">
        <v>14.19</v>
      </c>
      <c r="C322" s="168"/>
      <c r="D322" s="170">
        <v>26200</v>
      </c>
      <c r="E322" s="169"/>
      <c r="F322" s="170">
        <f t="shared" si="14"/>
        <v>30680</v>
      </c>
      <c r="G322" s="183">
        <f t="shared" si="15"/>
        <v>22156</v>
      </c>
      <c r="H322" s="177">
        <v>572</v>
      </c>
    </row>
    <row r="323" spans="1:8">
      <c r="A323" s="166">
        <v>376</v>
      </c>
      <c r="B323" s="167">
        <v>14.19</v>
      </c>
      <c r="C323" s="168"/>
      <c r="D323" s="170">
        <v>26200</v>
      </c>
      <c r="E323" s="169"/>
      <c r="F323" s="170">
        <f t="shared" si="14"/>
        <v>30680</v>
      </c>
      <c r="G323" s="183">
        <f t="shared" si="15"/>
        <v>22156</v>
      </c>
      <c r="H323" s="177">
        <v>572</v>
      </c>
    </row>
    <row r="324" spans="1:8">
      <c r="A324" s="166">
        <v>377</v>
      </c>
      <c r="B324" s="167">
        <v>14.19</v>
      </c>
      <c r="C324" s="168"/>
      <c r="D324" s="170">
        <v>26200</v>
      </c>
      <c r="E324" s="169"/>
      <c r="F324" s="170">
        <f t="shared" si="14"/>
        <v>30680</v>
      </c>
      <c r="G324" s="183">
        <f t="shared" si="15"/>
        <v>22156</v>
      </c>
      <c r="H324" s="177">
        <v>572</v>
      </c>
    </row>
    <row r="325" spans="1:8">
      <c r="A325" s="166">
        <v>378</v>
      </c>
      <c r="B325" s="167">
        <v>14.19</v>
      </c>
      <c r="C325" s="168"/>
      <c r="D325" s="170">
        <v>26200</v>
      </c>
      <c r="E325" s="169"/>
      <c r="F325" s="170">
        <f t="shared" si="14"/>
        <v>30680</v>
      </c>
      <c r="G325" s="183">
        <f t="shared" si="15"/>
        <v>22156</v>
      </c>
      <c r="H325" s="177">
        <v>572</v>
      </c>
    </row>
    <row r="326" spans="1:8">
      <c r="A326" s="166">
        <v>379</v>
      </c>
      <c r="B326" s="167">
        <v>14.19</v>
      </c>
      <c r="C326" s="168"/>
      <c r="D326" s="170">
        <v>26200</v>
      </c>
      <c r="E326" s="169"/>
      <c r="F326" s="170">
        <f t="shared" si="14"/>
        <v>30680</v>
      </c>
      <c r="G326" s="183">
        <f t="shared" si="15"/>
        <v>22156</v>
      </c>
      <c r="H326" s="177">
        <v>572</v>
      </c>
    </row>
    <row r="327" spans="1:8">
      <c r="A327" s="166">
        <v>380</v>
      </c>
      <c r="B327" s="167">
        <v>14.19</v>
      </c>
      <c r="C327" s="168"/>
      <c r="D327" s="170">
        <v>26200</v>
      </c>
      <c r="E327" s="169"/>
      <c r="F327" s="170">
        <f t="shared" si="14"/>
        <v>30680</v>
      </c>
      <c r="G327" s="183">
        <f t="shared" si="15"/>
        <v>22156</v>
      </c>
      <c r="H327" s="177">
        <v>572</v>
      </c>
    </row>
    <row r="328" spans="1:8">
      <c r="A328" s="166">
        <v>381</v>
      </c>
      <c r="B328" s="167">
        <v>14.19</v>
      </c>
      <c r="C328" s="168"/>
      <c r="D328" s="170">
        <v>26200</v>
      </c>
      <c r="E328" s="169"/>
      <c r="F328" s="170">
        <f t="shared" si="14"/>
        <v>30680</v>
      </c>
      <c r="G328" s="183">
        <f t="shared" si="15"/>
        <v>22156</v>
      </c>
      <c r="H328" s="177">
        <v>572</v>
      </c>
    </row>
    <row r="329" spans="1:8">
      <c r="A329" s="166">
        <v>382</v>
      </c>
      <c r="B329" s="167">
        <v>14.19</v>
      </c>
      <c r="C329" s="168"/>
      <c r="D329" s="170">
        <v>26200</v>
      </c>
      <c r="E329" s="169"/>
      <c r="F329" s="170">
        <f t="shared" si="14"/>
        <v>30680</v>
      </c>
      <c r="G329" s="183">
        <f t="shared" si="15"/>
        <v>22156</v>
      </c>
      <c r="H329" s="177">
        <v>572</v>
      </c>
    </row>
    <row r="330" spans="1:8">
      <c r="A330" s="166">
        <v>383</v>
      </c>
      <c r="B330" s="167">
        <v>14.19</v>
      </c>
      <c r="C330" s="168"/>
      <c r="D330" s="170">
        <v>26200</v>
      </c>
      <c r="E330" s="169"/>
      <c r="F330" s="170">
        <f t="shared" si="14"/>
        <v>30680</v>
      </c>
      <c r="G330" s="183">
        <f t="shared" si="15"/>
        <v>22156</v>
      </c>
      <c r="H330" s="177">
        <v>572</v>
      </c>
    </row>
    <row r="331" spans="1:8">
      <c r="A331" s="166">
        <v>384</v>
      </c>
      <c r="B331" s="167">
        <v>14.19</v>
      </c>
      <c r="C331" s="168"/>
      <c r="D331" s="170">
        <v>26200</v>
      </c>
      <c r="E331" s="169"/>
      <c r="F331" s="170">
        <f t="shared" si="14"/>
        <v>30680</v>
      </c>
      <c r="G331" s="183">
        <f t="shared" si="15"/>
        <v>22156</v>
      </c>
      <c r="H331" s="177">
        <v>572</v>
      </c>
    </row>
    <row r="332" spans="1:8">
      <c r="A332" s="166">
        <v>385</v>
      </c>
      <c r="B332" s="167">
        <v>14.19</v>
      </c>
      <c r="C332" s="168"/>
      <c r="D332" s="170">
        <v>26200</v>
      </c>
      <c r="E332" s="169"/>
      <c r="F332" s="170">
        <f t="shared" si="14"/>
        <v>30680</v>
      </c>
      <c r="G332" s="183">
        <f t="shared" si="15"/>
        <v>22156</v>
      </c>
      <c r="H332" s="177">
        <v>572</v>
      </c>
    </row>
    <row r="333" spans="1:8">
      <c r="A333" s="166">
        <v>386</v>
      </c>
      <c r="B333" s="167">
        <v>14.19</v>
      </c>
      <c r="C333" s="168"/>
      <c r="D333" s="170">
        <v>26200</v>
      </c>
      <c r="E333" s="169"/>
      <c r="F333" s="170">
        <f t="shared" si="14"/>
        <v>30680</v>
      </c>
      <c r="G333" s="183">
        <f t="shared" si="15"/>
        <v>22156</v>
      </c>
      <c r="H333" s="177">
        <v>572</v>
      </c>
    </row>
    <row r="334" spans="1:8">
      <c r="A334" s="166">
        <v>387</v>
      </c>
      <c r="B334" s="167">
        <v>14.19</v>
      </c>
      <c r="C334" s="168"/>
      <c r="D334" s="170">
        <v>26200</v>
      </c>
      <c r="E334" s="169"/>
      <c r="F334" s="170">
        <f t="shared" si="14"/>
        <v>30680</v>
      </c>
      <c r="G334" s="183">
        <f t="shared" si="15"/>
        <v>22156</v>
      </c>
      <c r="H334" s="177">
        <v>572</v>
      </c>
    </row>
    <row r="335" spans="1:8">
      <c r="A335" s="166">
        <v>388</v>
      </c>
      <c r="B335" s="167">
        <v>14.19</v>
      </c>
      <c r="C335" s="168"/>
      <c r="D335" s="170">
        <v>26200</v>
      </c>
      <c r="E335" s="169"/>
      <c r="F335" s="170">
        <f t="shared" si="14"/>
        <v>30680</v>
      </c>
      <c r="G335" s="183">
        <f t="shared" si="15"/>
        <v>22156</v>
      </c>
      <c r="H335" s="177">
        <v>572</v>
      </c>
    </row>
    <row r="336" spans="1:8">
      <c r="A336" s="166">
        <v>389</v>
      </c>
      <c r="B336" s="167">
        <v>14.19</v>
      </c>
      <c r="C336" s="168"/>
      <c r="D336" s="170">
        <v>26200</v>
      </c>
      <c r="E336" s="169"/>
      <c r="F336" s="170">
        <f t="shared" si="14"/>
        <v>30680</v>
      </c>
      <c r="G336" s="183">
        <f t="shared" si="15"/>
        <v>22156</v>
      </c>
      <c r="H336" s="177">
        <v>572</v>
      </c>
    </row>
    <row r="337" spans="1:8">
      <c r="A337" s="166">
        <v>390</v>
      </c>
      <c r="B337" s="167">
        <v>14.19</v>
      </c>
      <c r="C337" s="168"/>
      <c r="D337" s="170">
        <v>26200</v>
      </c>
      <c r="E337" s="169"/>
      <c r="F337" s="170">
        <f t="shared" ref="F337:F400" si="16">ROUND(12*1.3589*(1/B337*D337)+H337,0)</f>
        <v>30680</v>
      </c>
      <c r="G337" s="183">
        <f t="shared" ref="G337:G400" si="17">ROUND(12*(1/B337*D337),0)</f>
        <v>22156</v>
      </c>
      <c r="H337" s="177">
        <v>572</v>
      </c>
    </row>
    <row r="338" spans="1:8">
      <c r="A338" s="166">
        <v>391</v>
      </c>
      <c r="B338" s="167">
        <v>14.19</v>
      </c>
      <c r="C338" s="168"/>
      <c r="D338" s="170">
        <v>26200</v>
      </c>
      <c r="E338" s="169"/>
      <c r="F338" s="170">
        <f t="shared" si="16"/>
        <v>30680</v>
      </c>
      <c r="G338" s="183">
        <f t="shared" si="17"/>
        <v>22156</v>
      </c>
      <c r="H338" s="177">
        <v>572</v>
      </c>
    </row>
    <row r="339" spans="1:8">
      <c r="A339" s="166">
        <v>392</v>
      </c>
      <c r="B339" s="167">
        <v>14.19</v>
      </c>
      <c r="C339" s="168"/>
      <c r="D339" s="170">
        <v>26200</v>
      </c>
      <c r="E339" s="169"/>
      <c r="F339" s="170">
        <f t="shared" si="16"/>
        <v>30680</v>
      </c>
      <c r="G339" s="183">
        <f t="shared" si="17"/>
        <v>22156</v>
      </c>
      <c r="H339" s="177">
        <v>572</v>
      </c>
    </row>
    <row r="340" spans="1:8">
      <c r="A340" s="166">
        <v>393</v>
      </c>
      <c r="B340" s="167">
        <v>14.19</v>
      </c>
      <c r="C340" s="168"/>
      <c r="D340" s="170">
        <v>26200</v>
      </c>
      <c r="E340" s="169"/>
      <c r="F340" s="170">
        <f t="shared" si="16"/>
        <v>30680</v>
      </c>
      <c r="G340" s="183">
        <f t="shared" si="17"/>
        <v>22156</v>
      </c>
      <c r="H340" s="177">
        <v>572</v>
      </c>
    </row>
    <row r="341" spans="1:8">
      <c r="A341" s="166">
        <v>394</v>
      </c>
      <c r="B341" s="167">
        <v>14.19</v>
      </c>
      <c r="C341" s="168"/>
      <c r="D341" s="170">
        <v>26200</v>
      </c>
      <c r="E341" s="169"/>
      <c r="F341" s="170">
        <f t="shared" si="16"/>
        <v>30680</v>
      </c>
      <c r="G341" s="183">
        <f t="shared" si="17"/>
        <v>22156</v>
      </c>
      <c r="H341" s="177">
        <v>572</v>
      </c>
    </row>
    <row r="342" spans="1:8">
      <c r="A342" s="166">
        <v>395</v>
      </c>
      <c r="B342" s="167">
        <v>14.19</v>
      </c>
      <c r="C342" s="168"/>
      <c r="D342" s="170">
        <v>26200</v>
      </c>
      <c r="E342" s="169"/>
      <c r="F342" s="170">
        <f t="shared" si="16"/>
        <v>30680</v>
      </c>
      <c r="G342" s="183">
        <f t="shared" si="17"/>
        <v>22156</v>
      </c>
      <c r="H342" s="177">
        <v>572</v>
      </c>
    </row>
    <row r="343" spans="1:8">
      <c r="A343" s="166">
        <v>396</v>
      </c>
      <c r="B343" s="167">
        <v>14.19</v>
      </c>
      <c r="C343" s="168"/>
      <c r="D343" s="170">
        <v>26200</v>
      </c>
      <c r="E343" s="169"/>
      <c r="F343" s="170">
        <f t="shared" si="16"/>
        <v>30680</v>
      </c>
      <c r="G343" s="183">
        <f t="shared" si="17"/>
        <v>22156</v>
      </c>
      <c r="H343" s="177">
        <v>572</v>
      </c>
    </row>
    <row r="344" spans="1:8">
      <c r="A344" s="166">
        <v>397</v>
      </c>
      <c r="B344" s="167">
        <v>14.19</v>
      </c>
      <c r="C344" s="168"/>
      <c r="D344" s="170">
        <v>26200</v>
      </c>
      <c r="E344" s="169"/>
      <c r="F344" s="170">
        <f t="shared" si="16"/>
        <v>30680</v>
      </c>
      <c r="G344" s="183">
        <f t="shared" si="17"/>
        <v>22156</v>
      </c>
      <c r="H344" s="177">
        <v>572</v>
      </c>
    </row>
    <row r="345" spans="1:8">
      <c r="A345" s="166">
        <v>398</v>
      </c>
      <c r="B345" s="167">
        <v>14.19</v>
      </c>
      <c r="C345" s="168"/>
      <c r="D345" s="170">
        <v>26200</v>
      </c>
      <c r="E345" s="169"/>
      <c r="F345" s="170">
        <f t="shared" si="16"/>
        <v>30680</v>
      </c>
      <c r="G345" s="183">
        <f t="shared" si="17"/>
        <v>22156</v>
      </c>
      <c r="H345" s="177">
        <v>572</v>
      </c>
    </row>
    <row r="346" spans="1:8">
      <c r="A346" s="166">
        <v>399</v>
      </c>
      <c r="B346" s="167">
        <v>14.19</v>
      </c>
      <c r="C346" s="168"/>
      <c r="D346" s="170">
        <v>26200</v>
      </c>
      <c r="E346" s="169"/>
      <c r="F346" s="170">
        <f t="shared" si="16"/>
        <v>30680</v>
      </c>
      <c r="G346" s="183">
        <f t="shared" si="17"/>
        <v>22156</v>
      </c>
      <c r="H346" s="177">
        <v>572</v>
      </c>
    </row>
    <row r="347" spans="1:8">
      <c r="A347" s="166">
        <v>400</v>
      </c>
      <c r="B347" s="167">
        <v>14.19</v>
      </c>
      <c r="C347" s="168"/>
      <c r="D347" s="170">
        <v>26200</v>
      </c>
      <c r="E347" s="169"/>
      <c r="F347" s="170">
        <f t="shared" si="16"/>
        <v>30680</v>
      </c>
      <c r="G347" s="183">
        <f t="shared" si="17"/>
        <v>22156</v>
      </c>
      <c r="H347" s="177">
        <v>572</v>
      </c>
    </row>
    <row r="348" spans="1:8">
      <c r="A348" s="166">
        <v>401</v>
      </c>
      <c r="B348" s="167">
        <v>14.19</v>
      </c>
      <c r="C348" s="168"/>
      <c r="D348" s="170">
        <v>26200</v>
      </c>
      <c r="E348" s="169"/>
      <c r="F348" s="170">
        <f t="shared" si="16"/>
        <v>30680</v>
      </c>
      <c r="G348" s="183">
        <f t="shared" si="17"/>
        <v>22156</v>
      </c>
      <c r="H348" s="177">
        <v>572</v>
      </c>
    </row>
    <row r="349" spans="1:8">
      <c r="A349" s="166">
        <v>402</v>
      </c>
      <c r="B349" s="167">
        <v>14.19</v>
      </c>
      <c r="C349" s="168"/>
      <c r="D349" s="170">
        <v>26200</v>
      </c>
      <c r="E349" s="169"/>
      <c r="F349" s="170">
        <f t="shared" si="16"/>
        <v>30680</v>
      </c>
      <c r="G349" s="183">
        <f t="shared" si="17"/>
        <v>22156</v>
      </c>
      <c r="H349" s="177">
        <v>572</v>
      </c>
    </row>
    <row r="350" spans="1:8">
      <c r="A350" s="166">
        <v>403</v>
      </c>
      <c r="B350" s="167">
        <v>14.19</v>
      </c>
      <c r="C350" s="168"/>
      <c r="D350" s="170">
        <v>26200</v>
      </c>
      <c r="E350" s="169"/>
      <c r="F350" s="170">
        <f t="shared" si="16"/>
        <v>30680</v>
      </c>
      <c r="G350" s="183">
        <f t="shared" si="17"/>
        <v>22156</v>
      </c>
      <c r="H350" s="177">
        <v>572</v>
      </c>
    </row>
    <row r="351" spans="1:8">
      <c r="A351" s="166">
        <v>404</v>
      </c>
      <c r="B351" s="167">
        <v>14.19</v>
      </c>
      <c r="C351" s="168"/>
      <c r="D351" s="170">
        <v>26200</v>
      </c>
      <c r="E351" s="169"/>
      <c r="F351" s="170">
        <f t="shared" si="16"/>
        <v>30680</v>
      </c>
      <c r="G351" s="183">
        <f t="shared" si="17"/>
        <v>22156</v>
      </c>
      <c r="H351" s="177">
        <v>572</v>
      </c>
    </row>
    <row r="352" spans="1:8">
      <c r="A352" s="166">
        <v>405</v>
      </c>
      <c r="B352" s="167">
        <v>14.19</v>
      </c>
      <c r="C352" s="168"/>
      <c r="D352" s="170">
        <v>26200</v>
      </c>
      <c r="E352" s="169"/>
      <c r="F352" s="170">
        <f t="shared" si="16"/>
        <v>30680</v>
      </c>
      <c r="G352" s="183">
        <f t="shared" si="17"/>
        <v>22156</v>
      </c>
      <c r="H352" s="177">
        <v>572</v>
      </c>
    </row>
    <row r="353" spans="1:8">
      <c r="A353" s="166">
        <v>406</v>
      </c>
      <c r="B353" s="167">
        <v>14.19</v>
      </c>
      <c r="C353" s="168"/>
      <c r="D353" s="170">
        <v>26200</v>
      </c>
      <c r="E353" s="169"/>
      <c r="F353" s="170">
        <f t="shared" si="16"/>
        <v>30680</v>
      </c>
      <c r="G353" s="183">
        <f t="shared" si="17"/>
        <v>22156</v>
      </c>
      <c r="H353" s="177">
        <v>572</v>
      </c>
    </row>
    <row r="354" spans="1:8">
      <c r="A354" s="166">
        <v>407</v>
      </c>
      <c r="B354" s="167">
        <v>14.19</v>
      </c>
      <c r="C354" s="168"/>
      <c r="D354" s="170">
        <v>26200</v>
      </c>
      <c r="E354" s="169"/>
      <c r="F354" s="170">
        <f t="shared" si="16"/>
        <v>30680</v>
      </c>
      <c r="G354" s="183">
        <f t="shared" si="17"/>
        <v>22156</v>
      </c>
      <c r="H354" s="177">
        <v>572</v>
      </c>
    </row>
    <row r="355" spans="1:8">
      <c r="A355" s="166">
        <v>408</v>
      </c>
      <c r="B355" s="167">
        <v>14.19</v>
      </c>
      <c r="C355" s="168"/>
      <c r="D355" s="170">
        <v>26200</v>
      </c>
      <c r="E355" s="169"/>
      <c r="F355" s="170">
        <f t="shared" si="16"/>
        <v>30680</v>
      </c>
      <c r="G355" s="183">
        <f t="shared" si="17"/>
        <v>22156</v>
      </c>
      <c r="H355" s="177">
        <v>572</v>
      </c>
    </row>
    <row r="356" spans="1:8">
      <c r="A356" s="166">
        <v>409</v>
      </c>
      <c r="B356" s="167">
        <v>14.19</v>
      </c>
      <c r="C356" s="168"/>
      <c r="D356" s="170">
        <v>26200</v>
      </c>
      <c r="E356" s="169"/>
      <c r="F356" s="170">
        <f t="shared" si="16"/>
        <v>30680</v>
      </c>
      <c r="G356" s="183">
        <f t="shared" si="17"/>
        <v>22156</v>
      </c>
      <c r="H356" s="177">
        <v>572</v>
      </c>
    </row>
    <row r="357" spans="1:8">
      <c r="A357" s="166">
        <v>410</v>
      </c>
      <c r="B357" s="167">
        <v>14.19</v>
      </c>
      <c r="C357" s="168"/>
      <c r="D357" s="170">
        <v>26200</v>
      </c>
      <c r="E357" s="169"/>
      <c r="F357" s="170">
        <f t="shared" si="16"/>
        <v>30680</v>
      </c>
      <c r="G357" s="183">
        <f t="shared" si="17"/>
        <v>22156</v>
      </c>
      <c r="H357" s="177">
        <v>572</v>
      </c>
    </row>
    <row r="358" spans="1:8">
      <c r="A358" s="166">
        <v>411</v>
      </c>
      <c r="B358" s="167">
        <v>14.19</v>
      </c>
      <c r="C358" s="168"/>
      <c r="D358" s="170">
        <v>26200</v>
      </c>
      <c r="E358" s="169"/>
      <c r="F358" s="170">
        <f t="shared" si="16"/>
        <v>30680</v>
      </c>
      <c r="G358" s="183">
        <f t="shared" si="17"/>
        <v>22156</v>
      </c>
      <c r="H358" s="177">
        <v>572</v>
      </c>
    </row>
    <row r="359" spans="1:8">
      <c r="A359" s="166">
        <v>412</v>
      </c>
      <c r="B359" s="167">
        <v>14.19</v>
      </c>
      <c r="C359" s="168"/>
      <c r="D359" s="170">
        <v>26200</v>
      </c>
      <c r="E359" s="169"/>
      <c r="F359" s="170">
        <f t="shared" si="16"/>
        <v>30680</v>
      </c>
      <c r="G359" s="183">
        <f t="shared" si="17"/>
        <v>22156</v>
      </c>
      <c r="H359" s="177">
        <v>572</v>
      </c>
    </row>
    <row r="360" spans="1:8">
      <c r="A360" s="166">
        <v>413</v>
      </c>
      <c r="B360" s="167">
        <v>14.19</v>
      </c>
      <c r="C360" s="168"/>
      <c r="D360" s="170">
        <v>26200</v>
      </c>
      <c r="E360" s="169"/>
      <c r="F360" s="170">
        <f t="shared" si="16"/>
        <v>30680</v>
      </c>
      <c r="G360" s="183">
        <f t="shared" si="17"/>
        <v>22156</v>
      </c>
      <c r="H360" s="177">
        <v>572</v>
      </c>
    </row>
    <row r="361" spans="1:8">
      <c r="A361" s="166">
        <v>414</v>
      </c>
      <c r="B361" s="167">
        <v>14.19</v>
      </c>
      <c r="C361" s="168"/>
      <c r="D361" s="170">
        <v>26200</v>
      </c>
      <c r="E361" s="169"/>
      <c r="F361" s="170">
        <f t="shared" si="16"/>
        <v>30680</v>
      </c>
      <c r="G361" s="183">
        <f t="shared" si="17"/>
        <v>22156</v>
      </c>
      <c r="H361" s="177">
        <v>572</v>
      </c>
    </row>
    <row r="362" spans="1:8">
      <c r="A362" s="166">
        <v>415</v>
      </c>
      <c r="B362" s="167">
        <v>14.19</v>
      </c>
      <c r="C362" s="168"/>
      <c r="D362" s="170">
        <v>26200</v>
      </c>
      <c r="E362" s="169"/>
      <c r="F362" s="170">
        <f t="shared" si="16"/>
        <v>30680</v>
      </c>
      <c r="G362" s="183">
        <f t="shared" si="17"/>
        <v>22156</v>
      </c>
      <c r="H362" s="177">
        <v>572</v>
      </c>
    </row>
    <row r="363" spans="1:8">
      <c r="A363" s="166">
        <v>416</v>
      </c>
      <c r="B363" s="167">
        <v>14.19</v>
      </c>
      <c r="C363" s="168"/>
      <c r="D363" s="170">
        <v>26200</v>
      </c>
      <c r="E363" s="169"/>
      <c r="F363" s="170">
        <f t="shared" si="16"/>
        <v>30680</v>
      </c>
      <c r="G363" s="183">
        <f t="shared" si="17"/>
        <v>22156</v>
      </c>
      <c r="H363" s="177">
        <v>572</v>
      </c>
    </row>
    <row r="364" spans="1:8">
      <c r="A364" s="166">
        <v>417</v>
      </c>
      <c r="B364" s="167">
        <v>14.19</v>
      </c>
      <c r="C364" s="168"/>
      <c r="D364" s="170">
        <v>26200</v>
      </c>
      <c r="E364" s="169"/>
      <c r="F364" s="170">
        <f t="shared" si="16"/>
        <v>30680</v>
      </c>
      <c r="G364" s="183">
        <f t="shared" si="17"/>
        <v>22156</v>
      </c>
      <c r="H364" s="177">
        <v>572</v>
      </c>
    </row>
    <row r="365" spans="1:8">
      <c r="A365" s="166">
        <v>418</v>
      </c>
      <c r="B365" s="167">
        <v>14.19</v>
      </c>
      <c r="C365" s="168"/>
      <c r="D365" s="170">
        <v>26200</v>
      </c>
      <c r="E365" s="169"/>
      <c r="F365" s="170">
        <f t="shared" si="16"/>
        <v>30680</v>
      </c>
      <c r="G365" s="183">
        <f t="shared" si="17"/>
        <v>22156</v>
      </c>
      <c r="H365" s="177">
        <v>572</v>
      </c>
    </row>
    <row r="366" spans="1:8">
      <c r="A366" s="166">
        <v>419</v>
      </c>
      <c r="B366" s="167">
        <v>14.19</v>
      </c>
      <c r="C366" s="168"/>
      <c r="D366" s="170">
        <v>26200</v>
      </c>
      <c r="E366" s="169"/>
      <c r="F366" s="170">
        <f t="shared" si="16"/>
        <v>30680</v>
      </c>
      <c r="G366" s="183">
        <f t="shared" si="17"/>
        <v>22156</v>
      </c>
      <c r="H366" s="177">
        <v>572</v>
      </c>
    </row>
    <row r="367" spans="1:8">
      <c r="A367" s="166">
        <v>420</v>
      </c>
      <c r="B367" s="167">
        <v>14.19</v>
      </c>
      <c r="C367" s="168"/>
      <c r="D367" s="170">
        <v>26200</v>
      </c>
      <c r="E367" s="169"/>
      <c r="F367" s="170">
        <f t="shared" si="16"/>
        <v>30680</v>
      </c>
      <c r="G367" s="183">
        <f t="shared" si="17"/>
        <v>22156</v>
      </c>
      <c r="H367" s="177">
        <v>572</v>
      </c>
    </row>
    <row r="368" spans="1:8">
      <c r="A368" s="166">
        <v>421</v>
      </c>
      <c r="B368" s="167">
        <v>14.19</v>
      </c>
      <c r="C368" s="168"/>
      <c r="D368" s="170">
        <v>26200</v>
      </c>
      <c r="E368" s="169"/>
      <c r="F368" s="170">
        <f t="shared" si="16"/>
        <v>30680</v>
      </c>
      <c r="G368" s="183">
        <f t="shared" si="17"/>
        <v>22156</v>
      </c>
      <c r="H368" s="177">
        <v>572</v>
      </c>
    </row>
    <row r="369" spans="1:8">
      <c r="A369" s="166">
        <v>422</v>
      </c>
      <c r="B369" s="167">
        <v>14.19</v>
      </c>
      <c r="C369" s="168"/>
      <c r="D369" s="170">
        <v>26200</v>
      </c>
      <c r="E369" s="169"/>
      <c r="F369" s="170">
        <f t="shared" si="16"/>
        <v>30680</v>
      </c>
      <c r="G369" s="183">
        <f t="shared" si="17"/>
        <v>22156</v>
      </c>
      <c r="H369" s="177">
        <v>572</v>
      </c>
    </row>
    <row r="370" spans="1:8">
      <c r="A370" s="166">
        <v>423</v>
      </c>
      <c r="B370" s="167">
        <v>14.19</v>
      </c>
      <c r="C370" s="168"/>
      <c r="D370" s="170">
        <v>26200</v>
      </c>
      <c r="E370" s="169"/>
      <c r="F370" s="170">
        <f t="shared" si="16"/>
        <v>30680</v>
      </c>
      <c r="G370" s="183">
        <f t="shared" si="17"/>
        <v>22156</v>
      </c>
      <c r="H370" s="177">
        <v>572</v>
      </c>
    </row>
    <row r="371" spans="1:8">
      <c r="A371" s="166">
        <v>424</v>
      </c>
      <c r="B371" s="167">
        <v>14.19</v>
      </c>
      <c r="C371" s="168"/>
      <c r="D371" s="170">
        <v>26200</v>
      </c>
      <c r="E371" s="169"/>
      <c r="F371" s="170">
        <f t="shared" si="16"/>
        <v>30680</v>
      </c>
      <c r="G371" s="183">
        <f t="shared" si="17"/>
        <v>22156</v>
      </c>
      <c r="H371" s="177">
        <v>572</v>
      </c>
    </row>
    <row r="372" spans="1:8">
      <c r="A372" s="166">
        <v>425</v>
      </c>
      <c r="B372" s="167">
        <v>14.19</v>
      </c>
      <c r="C372" s="168"/>
      <c r="D372" s="170">
        <v>26200</v>
      </c>
      <c r="E372" s="169"/>
      <c r="F372" s="170">
        <f t="shared" si="16"/>
        <v>30680</v>
      </c>
      <c r="G372" s="183">
        <f t="shared" si="17"/>
        <v>22156</v>
      </c>
      <c r="H372" s="177">
        <v>572</v>
      </c>
    </row>
    <row r="373" spans="1:8">
      <c r="A373" s="166">
        <v>426</v>
      </c>
      <c r="B373" s="167">
        <v>14.19</v>
      </c>
      <c r="C373" s="168"/>
      <c r="D373" s="170">
        <v>26200</v>
      </c>
      <c r="E373" s="169"/>
      <c r="F373" s="170">
        <f t="shared" si="16"/>
        <v>30680</v>
      </c>
      <c r="G373" s="183">
        <f t="shared" si="17"/>
        <v>22156</v>
      </c>
      <c r="H373" s="177">
        <v>572</v>
      </c>
    </row>
    <row r="374" spans="1:8">
      <c r="A374" s="166">
        <v>427</v>
      </c>
      <c r="B374" s="167">
        <v>14.19</v>
      </c>
      <c r="C374" s="168"/>
      <c r="D374" s="170">
        <v>26200</v>
      </c>
      <c r="E374" s="169"/>
      <c r="F374" s="170">
        <f t="shared" si="16"/>
        <v>30680</v>
      </c>
      <c r="G374" s="183">
        <f t="shared" si="17"/>
        <v>22156</v>
      </c>
      <c r="H374" s="177">
        <v>572</v>
      </c>
    </row>
    <row r="375" spans="1:8">
      <c r="A375" s="166">
        <v>428</v>
      </c>
      <c r="B375" s="167">
        <v>14.19</v>
      </c>
      <c r="C375" s="168"/>
      <c r="D375" s="170">
        <v>26200</v>
      </c>
      <c r="E375" s="169"/>
      <c r="F375" s="170">
        <f t="shared" si="16"/>
        <v>30680</v>
      </c>
      <c r="G375" s="183">
        <f t="shared" si="17"/>
        <v>22156</v>
      </c>
      <c r="H375" s="177">
        <v>572</v>
      </c>
    </row>
    <row r="376" spans="1:8">
      <c r="A376" s="166">
        <v>429</v>
      </c>
      <c r="B376" s="167">
        <v>14.19</v>
      </c>
      <c r="C376" s="168"/>
      <c r="D376" s="170">
        <v>26200</v>
      </c>
      <c r="E376" s="169"/>
      <c r="F376" s="170">
        <f t="shared" si="16"/>
        <v>30680</v>
      </c>
      <c r="G376" s="183">
        <f t="shared" si="17"/>
        <v>22156</v>
      </c>
      <c r="H376" s="177">
        <v>572</v>
      </c>
    </row>
    <row r="377" spans="1:8">
      <c r="A377" s="166">
        <v>430</v>
      </c>
      <c r="B377" s="167">
        <v>14.19</v>
      </c>
      <c r="C377" s="168"/>
      <c r="D377" s="170">
        <v>26200</v>
      </c>
      <c r="E377" s="169"/>
      <c r="F377" s="170">
        <f t="shared" si="16"/>
        <v>30680</v>
      </c>
      <c r="G377" s="183">
        <f t="shared" si="17"/>
        <v>22156</v>
      </c>
      <c r="H377" s="177">
        <v>572</v>
      </c>
    </row>
    <row r="378" spans="1:8">
      <c r="A378" s="166">
        <v>431</v>
      </c>
      <c r="B378" s="167">
        <v>14.19</v>
      </c>
      <c r="C378" s="168"/>
      <c r="D378" s="170">
        <v>26200</v>
      </c>
      <c r="E378" s="169"/>
      <c r="F378" s="170">
        <f t="shared" si="16"/>
        <v>30680</v>
      </c>
      <c r="G378" s="183">
        <f t="shared" si="17"/>
        <v>22156</v>
      </c>
      <c r="H378" s="177">
        <v>572</v>
      </c>
    </row>
    <row r="379" spans="1:8">
      <c r="A379" s="166">
        <v>432</v>
      </c>
      <c r="B379" s="167">
        <v>14.19</v>
      </c>
      <c r="C379" s="168"/>
      <c r="D379" s="170">
        <v>26200</v>
      </c>
      <c r="E379" s="169"/>
      <c r="F379" s="170">
        <f t="shared" si="16"/>
        <v>30680</v>
      </c>
      <c r="G379" s="183">
        <f t="shared" si="17"/>
        <v>22156</v>
      </c>
      <c r="H379" s="177">
        <v>572</v>
      </c>
    </row>
    <row r="380" spans="1:8">
      <c r="A380" s="166">
        <v>433</v>
      </c>
      <c r="B380" s="167">
        <v>14.19</v>
      </c>
      <c r="C380" s="168"/>
      <c r="D380" s="170">
        <v>26200</v>
      </c>
      <c r="E380" s="169"/>
      <c r="F380" s="170">
        <f t="shared" si="16"/>
        <v>30680</v>
      </c>
      <c r="G380" s="183">
        <f t="shared" si="17"/>
        <v>22156</v>
      </c>
      <c r="H380" s="177">
        <v>572</v>
      </c>
    </row>
    <row r="381" spans="1:8">
      <c r="A381" s="166">
        <v>434</v>
      </c>
      <c r="B381" s="167">
        <v>14.19</v>
      </c>
      <c r="C381" s="168"/>
      <c r="D381" s="170">
        <v>26200</v>
      </c>
      <c r="E381" s="169"/>
      <c r="F381" s="170">
        <f t="shared" si="16"/>
        <v>30680</v>
      </c>
      <c r="G381" s="183">
        <f t="shared" si="17"/>
        <v>22156</v>
      </c>
      <c r="H381" s="177">
        <v>572</v>
      </c>
    </row>
    <row r="382" spans="1:8">
      <c r="A382" s="166">
        <v>435</v>
      </c>
      <c r="B382" s="167">
        <v>14.19</v>
      </c>
      <c r="C382" s="168"/>
      <c r="D382" s="170">
        <v>26200</v>
      </c>
      <c r="E382" s="169"/>
      <c r="F382" s="170">
        <f t="shared" si="16"/>
        <v>30680</v>
      </c>
      <c r="G382" s="183">
        <f t="shared" si="17"/>
        <v>22156</v>
      </c>
      <c r="H382" s="177">
        <v>572</v>
      </c>
    </row>
    <row r="383" spans="1:8">
      <c r="A383" s="166">
        <v>436</v>
      </c>
      <c r="B383" s="167">
        <v>14.19</v>
      </c>
      <c r="C383" s="168"/>
      <c r="D383" s="170">
        <v>26200</v>
      </c>
      <c r="E383" s="169"/>
      <c r="F383" s="170">
        <f t="shared" si="16"/>
        <v>30680</v>
      </c>
      <c r="G383" s="183">
        <f t="shared" si="17"/>
        <v>22156</v>
      </c>
      <c r="H383" s="177">
        <v>572</v>
      </c>
    </row>
    <row r="384" spans="1:8">
      <c r="A384" s="166">
        <v>437</v>
      </c>
      <c r="B384" s="167">
        <v>14.19</v>
      </c>
      <c r="C384" s="168"/>
      <c r="D384" s="170">
        <v>26200</v>
      </c>
      <c r="E384" s="169"/>
      <c r="F384" s="170">
        <f t="shared" si="16"/>
        <v>30680</v>
      </c>
      <c r="G384" s="183">
        <f t="shared" si="17"/>
        <v>22156</v>
      </c>
      <c r="H384" s="177">
        <v>572</v>
      </c>
    </row>
    <row r="385" spans="1:8">
      <c r="A385" s="166">
        <v>438</v>
      </c>
      <c r="B385" s="167">
        <v>14.19</v>
      </c>
      <c r="C385" s="168"/>
      <c r="D385" s="170">
        <v>26200</v>
      </c>
      <c r="E385" s="169"/>
      <c r="F385" s="170">
        <f t="shared" si="16"/>
        <v>30680</v>
      </c>
      <c r="G385" s="183">
        <f t="shared" si="17"/>
        <v>22156</v>
      </c>
      <c r="H385" s="177">
        <v>572</v>
      </c>
    </row>
    <row r="386" spans="1:8">
      <c r="A386" s="166">
        <v>439</v>
      </c>
      <c r="B386" s="167">
        <v>14.19</v>
      </c>
      <c r="C386" s="168"/>
      <c r="D386" s="170">
        <v>26200</v>
      </c>
      <c r="E386" s="169"/>
      <c r="F386" s="170">
        <f t="shared" si="16"/>
        <v>30680</v>
      </c>
      <c r="G386" s="183">
        <f t="shared" si="17"/>
        <v>22156</v>
      </c>
      <c r="H386" s="177">
        <v>572</v>
      </c>
    </row>
    <row r="387" spans="1:8">
      <c r="A387" s="166">
        <v>440</v>
      </c>
      <c r="B387" s="167">
        <v>14.19</v>
      </c>
      <c r="C387" s="168"/>
      <c r="D387" s="170">
        <v>26200</v>
      </c>
      <c r="E387" s="169"/>
      <c r="F387" s="170">
        <f t="shared" si="16"/>
        <v>30680</v>
      </c>
      <c r="G387" s="183">
        <f t="shared" si="17"/>
        <v>22156</v>
      </c>
      <c r="H387" s="177">
        <v>572</v>
      </c>
    </row>
    <row r="388" spans="1:8">
      <c r="A388" s="166">
        <v>441</v>
      </c>
      <c r="B388" s="167">
        <v>14.19</v>
      </c>
      <c r="C388" s="168"/>
      <c r="D388" s="170">
        <v>26200</v>
      </c>
      <c r="E388" s="169"/>
      <c r="F388" s="170">
        <f t="shared" si="16"/>
        <v>30680</v>
      </c>
      <c r="G388" s="183">
        <f t="shared" si="17"/>
        <v>22156</v>
      </c>
      <c r="H388" s="177">
        <v>572</v>
      </c>
    </row>
    <row r="389" spans="1:8">
      <c r="A389" s="166">
        <v>442</v>
      </c>
      <c r="B389" s="167">
        <v>14.19</v>
      </c>
      <c r="C389" s="168"/>
      <c r="D389" s="170">
        <v>26200</v>
      </c>
      <c r="E389" s="169"/>
      <c r="F389" s="170">
        <f t="shared" si="16"/>
        <v>30680</v>
      </c>
      <c r="G389" s="183">
        <f t="shared" si="17"/>
        <v>22156</v>
      </c>
      <c r="H389" s="177">
        <v>572</v>
      </c>
    </row>
    <row r="390" spans="1:8">
      <c r="A390" s="166">
        <v>443</v>
      </c>
      <c r="B390" s="167">
        <v>14.19</v>
      </c>
      <c r="C390" s="168"/>
      <c r="D390" s="170">
        <v>26200</v>
      </c>
      <c r="E390" s="169"/>
      <c r="F390" s="170">
        <f t="shared" si="16"/>
        <v>30680</v>
      </c>
      <c r="G390" s="183">
        <f t="shared" si="17"/>
        <v>22156</v>
      </c>
      <c r="H390" s="177">
        <v>572</v>
      </c>
    </row>
    <row r="391" spans="1:8">
      <c r="A391" s="166">
        <v>444</v>
      </c>
      <c r="B391" s="167">
        <v>14.19</v>
      </c>
      <c r="C391" s="168"/>
      <c r="D391" s="170">
        <v>26200</v>
      </c>
      <c r="E391" s="169"/>
      <c r="F391" s="170">
        <f t="shared" si="16"/>
        <v>30680</v>
      </c>
      <c r="G391" s="183">
        <f t="shared" si="17"/>
        <v>22156</v>
      </c>
      <c r="H391" s="177">
        <v>572</v>
      </c>
    </row>
    <row r="392" spans="1:8">
      <c r="A392" s="166">
        <v>445</v>
      </c>
      <c r="B392" s="167">
        <v>14.19</v>
      </c>
      <c r="C392" s="168"/>
      <c r="D392" s="170">
        <v>26200</v>
      </c>
      <c r="E392" s="169"/>
      <c r="F392" s="170">
        <f t="shared" si="16"/>
        <v>30680</v>
      </c>
      <c r="G392" s="183">
        <f t="shared" si="17"/>
        <v>22156</v>
      </c>
      <c r="H392" s="177">
        <v>572</v>
      </c>
    </row>
    <row r="393" spans="1:8">
      <c r="A393" s="166">
        <v>446</v>
      </c>
      <c r="B393" s="167">
        <v>14.19</v>
      </c>
      <c r="C393" s="168"/>
      <c r="D393" s="170">
        <v>26200</v>
      </c>
      <c r="E393" s="169"/>
      <c r="F393" s="170">
        <f t="shared" si="16"/>
        <v>30680</v>
      </c>
      <c r="G393" s="183">
        <f t="shared" si="17"/>
        <v>22156</v>
      </c>
      <c r="H393" s="177">
        <v>572</v>
      </c>
    </row>
    <row r="394" spans="1:8">
      <c r="A394" s="166">
        <v>447</v>
      </c>
      <c r="B394" s="167">
        <v>14.19</v>
      </c>
      <c r="C394" s="168"/>
      <c r="D394" s="170">
        <v>26200</v>
      </c>
      <c r="E394" s="169"/>
      <c r="F394" s="170">
        <f t="shared" si="16"/>
        <v>30680</v>
      </c>
      <c r="G394" s="183">
        <f t="shared" si="17"/>
        <v>22156</v>
      </c>
      <c r="H394" s="177">
        <v>572</v>
      </c>
    </row>
    <row r="395" spans="1:8">
      <c r="A395" s="166">
        <v>448</v>
      </c>
      <c r="B395" s="167">
        <v>14.19</v>
      </c>
      <c r="C395" s="168"/>
      <c r="D395" s="170">
        <v>26200</v>
      </c>
      <c r="E395" s="169"/>
      <c r="F395" s="170">
        <f t="shared" si="16"/>
        <v>30680</v>
      </c>
      <c r="G395" s="183">
        <f t="shared" si="17"/>
        <v>22156</v>
      </c>
      <c r="H395" s="177">
        <v>572</v>
      </c>
    </row>
    <row r="396" spans="1:8">
      <c r="A396" s="166">
        <v>449</v>
      </c>
      <c r="B396" s="167">
        <v>14.19</v>
      </c>
      <c r="C396" s="168"/>
      <c r="D396" s="170">
        <v>26200</v>
      </c>
      <c r="E396" s="169"/>
      <c r="F396" s="170">
        <f t="shared" si="16"/>
        <v>30680</v>
      </c>
      <c r="G396" s="183">
        <f t="shared" si="17"/>
        <v>22156</v>
      </c>
      <c r="H396" s="177">
        <v>572</v>
      </c>
    </row>
    <row r="397" spans="1:8">
      <c r="A397" s="166">
        <v>450</v>
      </c>
      <c r="B397" s="167">
        <v>14.19</v>
      </c>
      <c r="C397" s="168"/>
      <c r="D397" s="170">
        <v>26200</v>
      </c>
      <c r="E397" s="169"/>
      <c r="F397" s="170">
        <f t="shared" si="16"/>
        <v>30680</v>
      </c>
      <c r="G397" s="183">
        <f t="shared" si="17"/>
        <v>22156</v>
      </c>
      <c r="H397" s="177">
        <v>572</v>
      </c>
    </row>
    <row r="398" spans="1:8">
      <c r="A398" s="166">
        <v>451</v>
      </c>
      <c r="B398" s="167">
        <v>14.19</v>
      </c>
      <c r="C398" s="168"/>
      <c r="D398" s="170">
        <v>26200</v>
      </c>
      <c r="E398" s="169"/>
      <c r="F398" s="170">
        <f t="shared" si="16"/>
        <v>30680</v>
      </c>
      <c r="G398" s="183">
        <f t="shared" si="17"/>
        <v>22156</v>
      </c>
      <c r="H398" s="177">
        <v>572</v>
      </c>
    </row>
    <row r="399" spans="1:8">
      <c r="A399" s="166">
        <v>452</v>
      </c>
      <c r="B399" s="167">
        <v>14.19</v>
      </c>
      <c r="C399" s="168"/>
      <c r="D399" s="170">
        <v>26200</v>
      </c>
      <c r="E399" s="169"/>
      <c r="F399" s="170">
        <f t="shared" si="16"/>
        <v>30680</v>
      </c>
      <c r="G399" s="183">
        <f t="shared" si="17"/>
        <v>22156</v>
      </c>
      <c r="H399" s="177">
        <v>572</v>
      </c>
    </row>
    <row r="400" spans="1:8">
      <c r="A400" s="166">
        <v>453</v>
      </c>
      <c r="B400" s="167">
        <v>14.19</v>
      </c>
      <c r="C400" s="168"/>
      <c r="D400" s="170">
        <v>26200</v>
      </c>
      <c r="E400" s="169"/>
      <c r="F400" s="170">
        <f t="shared" si="16"/>
        <v>30680</v>
      </c>
      <c r="G400" s="183">
        <f t="shared" si="17"/>
        <v>22156</v>
      </c>
      <c r="H400" s="177">
        <v>572</v>
      </c>
    </row>
    <row r="401" spans="1:8">
      <c r="A401" s="166">
        <v>454</v>
      </c>
      <c r="B401" s="167">
        <v>14.19</v>
      </c>
      <c r="C401" s="168"/>
      <c r="D401" s="170">
        <v>26200</v>
      </c>
      <c r="E401" s="169"/>
      <c r="F401" s="170">
        <f t="shared" ref="F401:F464" si="18">ROUND(12*1.3589*(1/B401*D401)+H401,0)</f>
        <v>30680</v>
      </c>
      <c r="G401" s="183">
        <f t="shared" ref="G401:G464" si="19">ROUND(12*(1/B401*D401),0)</f>
        <v>22156</v>
      </c>
      <c r="H401" s="177">
        <v>572</v>
      </c>
    </row>
    <row r="402" spans="1:8">
      <c r="A402" s="166">
        <v>455</v>
      </c>
      <c r="B402" s="167">
        <v>14.19</v>
      </c>
      <c r="C402" s="168"/>
      <c r="D402" s="170">
        <v>26200</v>
      </c>
      <c r="E402" s="169"/>
      <c r="F402" s="170">
        <f t="shared" si="18"/>
        <v>30680</v>
      </c>
      <c r="G402" s="183">
        <f t="shared" si="19"/>
        <v>22156</v>
      </c>
      <c r="H402" s="177">
        <v>572</v>
      </c>
    </row>
    <row r="403" spans="1:8">
      <c r="A403" s="166">
        <v>456</v>
      </c>
      <c r="B403" s="167">
        <v>14.19</v>
      </c>
      <c r="C403" s="168"/>
      <c r="D403" s="170">
        <v>26200</v>
      </c>
      <c r="E403" s="169"/>
      <c r="F403" s="170">
        <f t="shared" si="18"/>
        <v>30680</v>
      </c>
      <c r="G403" s="183">
        <f t="shared" si="19"/>
        <v>22156</v>
      </c>
      <c r="H403" s="177">
        <v>572</v>
      </c>
    </row>
    <row r="404" spans="1:8">
      <c r="A404" s="166">
        <v>457</v>
      </c>
      <c r="B404" s="167">
        <v>14.19</v>
      </c>
      <c r="C404" s="168"/>
      <c r="D404" s="170">
        <v>26200</v>
      </c>
      <c r="E404" s="169"/>
      <c r="F404" s="170">
        <f t="shared" si="18"/>
        <v>30680</v>
      </c>
      <c r="G404" s="183">
        <f t="shared" si="19"/>
        <v>22156</v>
      </c>
      <c r="H404" s="177">
        <v>572</v>
      </c>
    </row>
    <row r="405" spans="1:8">
      <c r="A405" s="166">
        <v>458</v>
      </c>
      <c r="B405" s="167">
        <v>14.19</v>
      </c>
      <c r="C405" s="168"/>
      <c r="D405" s="170">
        <v>26200</v>
      </c>
      <c r="E405" s="169"/>
      <c r="F405" s="170">
        <f t="shared" si="18"/>
        <v>30680</v>
      </c>
      <c r="G405" s="183">
        <f t="shared" si="19"/>
        <v>22156</v>
      </c>
      <c r="H405" s="177">
        <v>572</v>
      </c>
    </row>
    <row r="406" spans="1:8">
      <c r="A406" s="166">
        <v>459</v>
      </c>
      <c r="B406" s="167">
        <v>14.19</v>
      </c>
      <c r="C406" s="168"/>
      <c r="D406" s="170">
        <v>26200</v>
      </c>
      <c r="E406" s="169"/>
      <c r="F406" s="170">
        <f t="shared" si="18"/>
        <v>30680</v>
      </c>
      <c r="G406" s="183">
        <f t="shared" si="19"/>
        <v>22156</v>
      </c>
      <c r="H406" s="177">
        <v>572</v>
      </c>
    </row>
    <row r="407" spans="1:8">
      <c r="A407" s="166">
        <v>460</v>
      </c>
      <c r="B407" s="167">
        <v>14.19</v>
      </c>
      <c r="C407" s="168"/>
      <c r="D407" s="170">
        <v>26200</v>
      </c>
      <c r="E407" s="169"/>
      <c r="F407" s="170">
        <f t="shared" si="18"/>
        <v>30680</v>
      </c>
      <c r="G407" s="183">
        <f t="shared" si="19"/>
        <v>22156</v>
      </c>
      <c r="H407" s="177">
        <v>572</v>
      </c>
    </row>
    <row r="408" spans="1:8">
      <c r="A408" s="166">
        <v>461</v>
      </c>
      <c r="B408" s="167">
        <v>14.19</v>
      </c>
      <c r="C408" s="168"/>
      <c r="D408" s="170">
        <v>26200</v>
      </c>
      <c r="E408" s="169"/>
      <c r="F408" s="170">
        <f t="shared" si="18"/>
        <v>30680</v>
      </c>
      <c r="G408" s="183">
        <f t="shared" si="19"/>
        <v>22156</v>
      </c>
      <c r="H408" s="177">
        <v>572</v>
      </c>
    </row>
    <row r="409" spans="1:8">
      <c r="A409" s="166">
        <v>462</v>
      </c>
      <c r="B409" s="167">
        <v>14.19</v>
      </c>
      <c r="C409" s="168"/>
      <c r="D409" s="170">
        <v>26200</v>
      </c>
      <c r="E409" s="169"/>
      <c r="F409" s="170">
        <f t="shared" si="18"/>
        <v>30680</v>
      </c>
      <c r="G409" s="183">
        <f t="shared" si="19"/>
        <v>22156</v>
      </c>
      <c r="H409" s="177">
        <v>572</v>
      </c>
    </row>
    <row r="410" spans="1:8">
      <c r="A410" s="166">
        <v>463</v>
      </c>
      <c r="B410" s="167">
        <v>14.19</v>
      </c>
      <c r="C410" s="168"/>
      <c r="D410" s="170">
        <v>26200</v>
      </c>
      <c r="E410" s="169"/>
      <c r="F410" s="170">
        <f t="shared" si="18"/>
        <v>30680</v>
      </c>
      <c r="G410" s="183">
        <f t="shared" si="19"/>
        <v>22156</v>
      </c>
      <c r="H410" s="177">
        <v>572</v>
      </c>
    </row>
    <row r="411" spans="1:8">
      <c r="A411" s="166">
        <v>464</v>
      </c>
      <c r="B411" s="167">
        <v>14.19</v>
      </c>
      <c r="C411" s="168"/>
      <c r="D411" s="170">
        <v>26200</v>
      </c>
      <c r="E411" s="169"/>
      <c r="F411" s="170">
        <f t="shared" si="18"/>
        <v>30680</v>
      </c>
      <c r="G411" s="183">
        <f t="shared" si="19"/>
        <v>22156</v>
      </c>
      <c r="H411" s="177">
        <v>572</v>
      </c>
    </row>
    <row r="412" spans="1:8">
      <c r="A412" s="166">
        <v>465</v>
      </c>
      <c r="B412" s="167">
        <v>14.19</v>
      </c>
      <c r="C412" s="168"/>
      <c r="D412" s="170">
        <v>26200</v>
      </c>
      <c r="E412" s="169"/>
      <c r="F412" s="170">
        <f t="shared" si="18"/>
        <v>30680</v>
      </c>
      <c r="G412" s="183">
        <f t="shared" si="19"/>
        <v>22156</v>
      </c>
      <c r="H412" s="177">
        <v>572</v>
      </c>
    </row>
    <row r="413" spans="1:8">
      <c r="A413" s="166">
        <v>466</v>
      </c>
      <c r="B413" s="167">
        <v>14.19</v>
      </c>
      <c r="C413" s="168"/>
      <c r="D413" s="170">
        <v>26200</v>
      </c>
      <c r="E413" s="169"/>
      <c r="F413" s="170">
        <f t="shared" si="18"/>
        <v>30680</v>
      </c>
      <c r="G413" s="183">
        <f t="shared" si="19"/>
        <v>22156</v>
      </c>
      <c r="H413" s="177">
        <v>572</v>
      </c>
    </row>
    <row r="414" spans="1:8">
      <c r="A414" s="166">
        <v>467</v>
      </c>
      <c r="B414" s="167">
        <v>14.19</v>
      </c>
      <c r="C414" s="168"/>
      <c r="D414" s="170">
        <v>26200</v>
      </c>
      <c r="E414" s="169"/>
      <c r="F414" s="170">
        <f t="shared" si="18"/>
        <v>30680</v>
      </c>
      <c r="G414" s="183">
        <f t="shared" si="19"/>
        <v>22156</v>
      </c>
      <c r="H414" s="177">
        <v>572</v>
      </c>
    </row>
    <row r="415" spans="1:8">
      <c r="A415" s="166">
        <v>468</v>
      </c>
      <c r="B415" s="167">
        <v>14.19</v>
      </c>
      <c r="C415" s="168"/>
      <c r="D415" s="170">
        <v>26200</v>
      </c>
      <c r="E415" s="169"/>
      <c r="F415" s="170">
        <f t="shared" si="18"/>
        <v>30680</v>
      </c>
      <c r="G415" s="183">
        <f t="shared" si="19"/>
        <v>22156</v>
      </c>
      <c r="H415" s="177">
        <v>572</v>
      </c>
    </row>
    <row r="416" spans="1:8">
      <c r="A416" s="166">
        <v>469</v>
      </c>
      <c r="B416" s="167">
        <v>14.19</v>
      </c>
      <c r="C416" s="168"/>
      <c r="D416" s="170">
        <v>26200</v>
      </c>
      <c r="E416" s="169"/>
      <c r="F416" s="170">
        <f t="shared" si="18"/>
        <v>30680</v>
      </c>
      <c r="G416" s="183">
        <f t="shared" si="19"/>
        <v>22156</v>
      </c>
      <c r="H416" s="177">
        <v>572</v>
      </c>
    </row>
    <row r="417" spans="1:8">
      <c r="A417" s="166">
        <v>470</v>
      </c>
      <c r="B417" s="167">
        <v>14.19</v>
      </c>
      <c r="C417" s="168"/>
      <c r="D417" s="170">
        <v>26200</v>
      </c>
      <c r="E417" s="169"/>
      <c r="F417" s="170">
        <f t="shared" si="18"/>
        <v>30680</v>
      </c>
      <c r="G417" s="183">
        <f t="shared" si="19"/>
        <v>22156</v>
      </c>
      <c r="H417" s="177">
        <v>572</v>
      </c>
    </row>
    <row r="418" spans="1:8">
      <c r="A418" s="166">
        <v>471</v>
      </c>
      <c r="B418" s="167">
        <v>14.19</v>
      </c>
      <c r="C418" s="168"/>
      <c r="D418" s="170">
        <v>26200</v>
      </c>
      <c r="E418" s="169"/>
      <c r="F418" s="170">
        <f t="shared" si="18"/>
        <v>30680</v>
      </c>
      <c r="G418" s="183">
        <f t="shared" si="19"/>
        <v>22156</v>
      </c>
      <c r="H418" s="177">
        <v>572</v>
      </c>
    </row>
    <row r="419" spans="1:8">
      <c r="A419" s="166">
        <v>472</v>
      </c>
      <c r="B419" s="167">
        <v>14.19</v>
      </c>
      <c r="C419" s="168"/>
      <c r="D419" s="170">
        <v>26200</v>
      </c>
      <c r="E419" s="169"/>
      <c r="F419" s="170">
        <f t="shared" si="18"/>
        <v>30680</v>
      </c>
      <c r="G419" s="183">
        <f t="shared" si="19"/>
        <v>22156</v>
      </c>
      <c r="H419" s="177">
        <v>572</v>
      </c>
    </row>
    <row r="420" spans="1:8">
      <c r="A420" s="166">
        <v>473</v>
      </c>
      <c r="B420" s="167">
        <v>14.19</v>
      </c>
      <c r="C420" s="168"/>
      <c r="D420" s="170">
        <v>26200</v>
      </c>
      <c r="E420" s="169"/>
      <c r="F420" s="170">
        <f t="shared" si="18"/>
        <v>30680</v>
      </c>
      <c r="G420" s="183">
        <f t="shared" si="19"/>
        <v>22156</v>
      </c>
      <c r="H420" s="177">
        <v>572</v>
      </c>
    </row>
    <row r="421" spans="1:8">
      <c r="A421" s="166">
        <v>474</v>
      </c>
      <c r="B421" s="167">
        <v>14.19</v>
      </c>
      <c r="C421" s="168"/>
      <c r="D421" s="170">
        <v>26200</v>
      </c>
      <c r="E421" s="169"/>
      <c r="F421" s="170">
        <f t="shared" si="18"/>
        <v>30680</v>
      </c>
      <c r="G421" s="183">
        <f t="shared" si="19"/>
        <v>22156</v>
      </c>
      <c r="H421" s="177">
        <v>572</v>
      </c>
    </row>
    <row r="422" spans="1:8">
      <c r="A422" s="166">
        <v>475</v>
      </c>
      <c r="B422" s="167">
        <v>14.19</v>
      </c>
      <c r="C422" s="168"/>
      <c r="D422" s="170">
        <v>26200</v>
      </c>
      <c r="E422" s="169"/>
      <c r="F422" s="170">
        <f t="shared" si="18"/>
        <v>30680</v>
      </c>
      <c r="G422" s="183">
        <f t="shared" si="19"/>
        <v>22156</v>
      </c>
      <c r="H422" s="177">
        <v>572</v>
      </c>
    </row>
    <row r="423" spans="1:8">
      <c r="A423" s="166">
        <v>476</v>
      </c>
      <c r="B423" s="167">
        <v>14.19</v>
      </c>
      <c r="C423" s="168"/>
      <c r="D423" s="170">
        <v>26200</v>
      </c>
      <c r="E423" s="169"/>
      <c r="F423" s="170">
        <f t="shared" si="18"/>
        <v>30680</v>
      </c>
      <c r="G423" s="183">
        <f t="shared" si="19"/>
        <v>22156</v>
      </c>
      <c r="H423" s="177">
        <v>572</v>
      </c>
    </row>
    <row r="424" spans="1:8">
      <c r="A424" s="166">
        <v>477</v>
      </c>
      <c r="B424" s="167">
        <v>14.19</v>
      </c>
      <c r="C424" s="168"/>
      <c r="D424" s="170">
        <v>26200</v>
      </c>
      <c r="E424" s="169"/>
      <c r="F424" s="170">
        <f t="shared" si="18"/>
        <v>30680</v>
      </c>
      <c r="G424" s="183">
        <f t="shared" si="19"/>
        <v>22156</v>
      </c>
      <c r="H424" s="177">
        <v>572</v>
      </c>
    </row>
    <row r="425" spans="1:8">
      <c r="A425" s="166">
        <v>478</v>
      </c>
      <c r="B425" s="167">
        <v>14.19</v>
      </c>
      <c r="C425" s="168"/>
      <c r="D425" s="170">
        <v>26200</v>
      </c>
      <c r="E425" s="169"/>
      <c r="F425" s="170">
        <f t="shared" si="18"/>
        <v>30680</v>
      </c>
      <c r="G425" s="183">
        <f t="shared" si="19"/>
        <v>22156</v>
      </c>
      <c r="H425" s="177">
        <v>572</v>
      </c>
    </row>
    <row r="426" spans="1:8">
      <c r="A426" s="166">
        <v>479</v>
      </c>
      <c r="B426" s="167">
        <v>14.19</v>
      </c>
      <c r="C426" s="168"/>
      <c r="D426" s="170">
        <v>26200</v>
      </c>
      <c r="E426" s="169"/>
      <c r="F426" s="170">
        <f t="shared" si="18"/>
        <v>30680</v>
      </c>
      <c r="G426" s="183">
        <f t="shared" si="19"/>
        <v>22156</v>
      </c>
      <c r="H426" s="177">
        <v>572</v>
      </c>
    </row>
    <row r="427" spans="1:8">
      <c r="A427" s="166">
        <v>480</v>
      </c>
      <c r="B427" s="167">
        <v>14.19</v>
      </c>
      <c r="C427" s="168"/>
      <c r="D427" s="170">
        <v>26200</v>
      </c>
      <c r="E427" s="169"/>
      <c r="F427" s="170">
        <f t="shared" si="18"/>
        <v>30680</v>
      </c>
      <c r="G427" s="183">
        <f t="shared" si="19"/>
        <v>22156</v>
      </c>
      <c r="H427" s="177">
        <v>572</v>
      </c>
    </row>
    <row r="428" spans="1:8">
      <c r="A428" s="166">
        <v>481</v>
      </c>
      <c r="B428" s="167">
        <v>14.19</v>
      </c>
      <c r="C428" s="168"/>
      <c r="D428" s="170">
        <v>26200</v>
      </c>
      <c r="E428" s="169"/>
      <c r="F428" s="170">
        <f t="shared" si="18"/>
        <v>30680</v>
      </c>
      <c r="G428" s="183">
        <f t="shared" si="19"/>
        <v>22156</v>
      </c>
      <c r="H428" s="177">
        <v>572</v>
      </c>
    </row>
    <row r="429" spans="1:8">
      <c r="A429" s="166">
        <v>482</v>
      </c>
      <c r="B429" s="167">
        <v>14.19</v>
      </c>
      <c r="C429" s="168"/>
      <c r="D429" s="170">
        <v>26200</v>
      </c>
      <c r="E429" s="169"/>
      <c r="F429" s="170">
        <f t="shared" si="18"/>
        <v>30680</v>
      </c>
      <c r="G429" s="183">
        <f t="shared" si="19"/>
        <v>22156</v>
      </c>
      <c r="H429" s="177">
        <v>572</v>
      </c>
    </row>
    <row r="430" spans="1:8">
      <c r="A430" s="166">
        <v>483</v>
      </c>
      <c r="B430" s="167">
        <v>14.19</v>
      </c>
      <c r="C430" s="168"/>
      <c r="D430" s="170">
        <v>26200</v>
      </c>
      <c r="E430" s="169"/>
      <c r="F430" s="170">
        <f t="shared" si="18"/>
        <v>30680</v>
      </c>
      <c r="G430" s="183">
        <f t="shared" si="19"/>
        <v>22156</v>
      </c>
      <c r="H430" s="177">
        <v>572</v>
      </c>
    </row>
    <row r="431" spans="1:8">
      <c r="A431" s="166">
        <v>484</v>
      </c>
      <c r="B431" s="167">
        <v>14.19</v>
      </c>
      <c r="C431" s="168"/>
      <c r="D431" s="170">
        <v>26200</v>
      </c>
      <c r="E431" s="169"/>
      <c r="F431" s="170">
        <f t="shared" si="18"/>
        <v>30680</v>
      </c>
      <c r="G431" s="183">
        <f t="shared" si="19"/>
        <v>22156</v>
      </c>
      <c r="H431" s="177">
        <v>572</v>
      </c>
    </row>
    <row r="432" spans="1:8">
      <c r="A432" s="166">
        <v>485</v>
      </c>
      <c r="B432" s="167">
        <v>14.19</v>
      </c>
      <c r="C432" s="168"/>
      <c r="D432" s="170">
        <v>26200</v>
      </c>
      <c r="E432" s="169"/>
      <c r="F432" s="170">
        <f t="shared" si="18"/>
        <v>30680</v>
      </c>
      <c r="G432" s="183">
        <f t="shared" si="19"/>
        <v>22156</v>
      </c>
      <c r="H432" s="177">
        <v>572</v>
      </c>
    </row>
    <row r="433" spans="1:8">
      <c r="A433" s="166">
        <v>486</v>
      </c>
      <c r="B433" s="167">
        <v>14.19</v>
      </c>
      <c r="C433" s="168"/>
      <c r="D433" s="170">
        <v>26200</v>
      </c>
      <c r="E433" s="169"/>
      <c r="F433" s="170">
        <f t="shared" si="18"/>
        <v>30680</v>
      </c>
      <c r="G433" s="183">
        <f t="shared" si="19"/>
        <v>22156</v>
      </c>
      <c r="H433" s="177">
        <v>572</v>
      </c>
    </row>
    <row r="434" spans="1:8">
      <c r="A434" s="166">
        <v>487</v>
      </c>
      <c r="B434" s="167">
        <v>14.19</v>
      </c>
      <c r="C434" s="168"/>
      <c r="D434" s="170">
        <v>26200</v>
      </c>
      <c r="E434" s="169"/>
      <c r="F434" s="170">
        <f t="shared" si="18"/>
        <v>30680</v>
      </c>
      <c r="G434" s="183">
        <f t="shared" si="19"/>
        <v>22156</v>
      </c>
      <c r="H434" s="177">
        <v>572</v>
      </c>
    </row>
    <row r="435" spans="1:8">
      <c r="A435" s="166">
        <v>488</v>
      </c>
      <c r="B435" s="167">
        <v>14.19</v>
      </c>
      <c r="C435" s="168"/>
      <c r="D435" s="170">
        <v>26200</v>
      </c>
      <c r="E435" s="169"/>
      <c r="F435" s="170">
        <f t="shared" si="18"/>
        <v>30680</v>
      </c>
      <c r="G435" s="183">
        <f t="shared" si="19"/>
        <v>22156</v>
      </c>
      <c r="H435" s="177">
        <v>572</v>
      </c>
    </row>
    <row r="436" spans="1:8">
      <c r="A436" s="166">
        <v>489</v>
      </c>
      <c r="B436" s="167">
        <v>14.19</v>
      </c>
      <c r="C436" s="168"/>
      <c r="D436" s="170">
        <v>26200</v>
      </c>
      <c r="E436" s="169"/>
      <c r="F436" s="170">
        <f t="shared" si="18"/>
        <v>30680</v>
      </c>
      <c r="G436" s="183">
        <f t="shared" si="19"/>
        <v>22156</v>
      </c>
      <c r="H436" s="177">
        <v>572</v>
      </c>
    </row>
    <row r="437" spans="1:8">
      <c r="A437" s="166">
        <v>490</v>
      </c>
      <c r="B437" s="167">
        <v>14.19</v>
      </c>
      <c r="C437" s="168"/>
      <c r="D437" s="170">
        <v>26200</v>
      </c>
      <c r="E437" s="169"/>
      <c r="F437" s="170">
        <f t="shared" si="18"/>
        <v>30680</v>
      </c>
      <c r="G437" s="183">
        <f t="shared" si="19"/>
        <v>22156</v>
      </c>
      <c r="H437" s="177">
        <v>572</v>
      </c>
    </row>
    <row r="438" spans="1:8">
      <c r="A438" s="166">
        <v>491</v>
      </c>
      <c r="B438" s="167">
        <v>14.19</v>
      </c>
      <c r="C438" s="168"/>
      <c r="D438" s="170">
        <v>26200</v>
      </c>
      <c r="E438" s="169"/>
      <c r="F438" s="170">
        <f t="shared" si="18"/>
        <v>30680</v>
      </c>
      <c r="G438" s="183">
        <f t="shared" si="19"/>
        <v>22156</v>
      </c>
      <c r="H438" s="177">
        <v>572</v>
      </c>
    </row>
    <row r="439" spans="1:8">
      <c r="A439" s="166">
        <v>492</v>
      </c>
      <c r="B439" s="167">
        <v>14.19</v>
      </c>
      <c r="C439" s="168"/>
      <c r="D439" s="170">
        <v>26200</v>
      </c>
      <c r="E439" s="169"/>
      <c r="F439" s="170">
        <f t="shared" si="18"/>
        <v>30680</v>
      </c>
      <c r="G439" s="183">
        <f t="shared" si="19"/>
        <v>22156</v>
      </c>
      <c r="H439" s="177">
        <v>572</v>
      </c>
    </row>
    <row r="440" spans="1:8">
      <c r="A440" s="166">
        <v>493</v>
      </c>
      <c r="B440" s="167">
        <v>14.19</v>
      </c>
      <c r="C440" s="168"/>
      <c r="D440" s="170">
        <v>26200</v>
      </c>
      <c r="E440" s="169"/>
      <c r="F440" s="170">
        <f t="shared" si="18"/>
        <v>30680</v>
      </c>
      <c r="G440" s="183">
        <f t="shared" si="19"/>
        <v>22156</v>
      </c>
      <c r="H440" s="177">
        <v>572</v>
      </c>
    </row>
    <row r="441" spans="1:8">
      <c r="A441" s="166">
        <v>494</v>
      </c>
      <c r="B441" s="167">
        <v>14.19</v>
      </c>
      <c r="C441" s="168"/>
      <c r="D441" s="170">
        <v>26200</v>
      </c>
      <c r="E441" s="169"/>
      <c r="F441" s="170">
        <f t="shared" si="18"/>
        <v>30680</v>
      </c>
      <c r="G441" s="183">
        <f t="shared" si="19"/>
        <v>22156</v>
      </c>
      <c r="H441" s="177">
        <v>572</v>
      </c>
    </row>
    <row r="442" spans="1:8">
      <c r="A442" s="166">
        <v>495</v>
      </c>
      <c r="B442" s="167">
        <v>14.19</v>
      </c>
      <c r="C442" s="168"/>
      <c r="D442" s="170">
        <v>26200</v>
      </c>
      <c r="E442" s="169"/>
      <c r="F442" s="170">
        <f t="shared" si="18"/>
        <v>30680</v>
      </c>
      <c r="G442" s="183">
        <f t="shared" si="19"/>
        <v>22156</v>
      </c>
      <c r="H442" s="177">
        <v>572</v>
      </c>
    </row>
    <row r="443" spans="1:8">
      <c r="A443" s="166">
        <v>496</v>
      </c>
      <c r="B443" s="167">
        <v>14.19</v>
      </c>
      <c r="C443" s="168"/>
      <c r="D443" s="170">
        <v>26200</v>
      </c>
      <c r="E443" s="169"/>
      <c r="F443" s="170">
        <f t="shared" si="18"/>
        <v>30680</v>
      </c>
      <c r="G443" s="183">
        <f t="shared" si="19"/>
        <v>22156</v>
      </c>
      <c r="H443" s="177">
        <v>572</v>
      </c>
    </row>
    <row r="444" spans="1:8">
      <c r="A444" s="166">
        <v>497</v>
      </c>
      <c r="B444" s="167">
        <v>14.19</v>
      </c>
      <c r="C444" s="168"/>
      <c r="D444" s="170">
        <v>26200</v>
      </c>
      <c r="E444" s="169"/>
      <c r="F444" s="170">
        <f t="shared" si="18"/>
        <v>30680</v>
      </c>
      <c r="G444" s="183">
        <f t="shared" si="19"/>
        <v>22156</v>
      </c>
      <c r="H444" s="177">
        <v>572</v>
      </c>
    </row>
    <row r="445" spans="1:8">
      <c r="A445" s="166">
        <v>498</v>
      </c>
      <c r="B445" s="167">
        <v>14.19</v>
      </c>
      <c r="C445" s="168"/>
      <c r="D445" s="170">
        <v>26200</v>
      </c>
      <c r="E445" s="169"/>
      <c r="F445" s="170">
        <f t="shared" si="18"/>
        <v>30680</v>
      </c>
      <c r="G445" s="183">
        <f t="shared" si="19"/>
        <v>22156</v>
      </c>
      <c r="H445" s="177">
        <v>572</v>
      </c>
    </row>
    <row r="446" spans="1:8">
      <c r="A446" s="166">
        <v>499</v>
      </c>
      <c r="B446" s="167">
        <v>14.19</v>
      </c>
      <c r="C446" s="168"/>
      <c r="D446" s="170">
        <v>26200</v>
      </c>
      <c r="E446" s="169"/>
      <c r="F446" s="170">
        <f t="shared" si="18"/>
        <v>30680</v>
      </c>
      <c r="G446" s="183">
        <f t="shared" si="19"/>
        <v>22156</v>
      </c>
      <c r="H446" s="177">
        <v>572</v>
      </c>
    </row>
    <row r="447" spans="1:8">
      <c r="A447" s="166">
        <v>500</v>
      </c>
      <c r="B447" s="167">
        <v>14.19</v>
      </c>
      <c r="C447" s="168"/>
      <c r="D447" s="170">
        <v>26200</v>
      </c>
      <c r="E447" s="169"/>
      <c r="F447" s="170">
        <f t="shared" si="18"/>
        <v>30680</v>
      </c>
      <c r="G447" s="183">
        <f t="shared" si="19"/>
        <v>22156</v>
      </c>
      <c r="H447" s="177">
        <v>572</v>
      </c>
    </row>
    <row r="448" spans="1:8">
      <c r="A448" s="166">
        <v>501</v>
      </c>
      <c r="B448" s="167">
        <v>14.19</v>
      </c>
      <c r="C448" s="168"/>
      <c r="D448" s="170">
        <v>26200</v>
      </c>
      <c r="E448" s="169"/>
      <c r="F448" s="170">
        <f t="shared" si="18"/>
        <v>30680</v>
      </c>
      <c r="G448" s="183">
        <f t="shared" si="19"/>
        <v>22156</v>
      </c>
      <c r="H448" s="177">
        <v>572</v>
      </c>
    </row>
    <row r="449" spans="1:8">
      <c r="A449" s="166">
        <v>502</v>
      </c>
      <c r="B449" s="167">
        <v>14.19</v>
      </c>
      <c r="C449" s="168"/>
      <c r="D449" s="170">
        <v>26200</v>
      </c>
      <c r="E449" s="169"/>
      <c r="F449" s="170">
        <f t="shared" si="18"/>
        <v>30680</v>
      </c>
      <c r="G449" s="183">
        <f t="shared" si="19"/>
        <v>22156</v>
      </c>
      <c r="H449" s="177">
        <v>572</v>
      </c>
    </row>
    <row r="450" spans="1:8">
      <c r="A450" s="166">
        <v>503</v>
      </c>
      <c r="B450" s="167">
        <v>14.19</v>
      </c>
      <c r="C450" s="168"/>
      <c r="D450" s="170">
        <v>26200</v>
      </c>
      <c r="E450" s="169"/>
      <c r="F450" s="170">
        <f t="shared" si="18"/>
        <v>30680</v>
      </c>
      <c r="G450" s="183">
        <f t="shared" si="19"/>
        <v>22156</v>
      </c>
      <c r="H450" s="177">
        <v>572</v>
      </c>
    </row>
    <row r="451" spans="1:8">
      <c r="A451" s="166">
        <v>504</v>
      </c>
      <c r="B451" s="167">
        <v>14.19</v>
      </c>
      <c r="C451" s="168"/>
      <c r="D451" s="170">
        <v>26200</v>
      </c>
      <c r="E451" s="169"/>
      <c r="F451" s="170">
        <f t="shared" si="18"/>
        <v>30680</v>
      </c>
      <c r="G451" s="183">
        <f t="shared" si="19"/>
        <v>22156</v>
      </c>
      <c r="H451" s="177">
        <v>572</v>
      </c>
    </row>
    <row r="452" spans="1:8">
      <c r="A452" s="166">
        <v>505</v>
      </c>
      <c r="B452" s="167">
        <v>14.19</v>
      </c>
      <c r="C452" s="168"/>
      <c r="D452" s="170">
        <v>26200</v>
      </c>
      <c r="E452" s="169"/>
      <c r="F452" s="170">
        <f t="shared" si="18"/>
        <v>30680</v>
      </c>
      <c r="G452" s="183">
        <f t="shared" si="19"/>
        <v>22156</v>
      </c>
      <c r="H452" s="177">
        <v>572</v>
      </c>
    </row>
    <row r="453" spans="1:8">
      <c r="A453" s="166">
        <v>506</v>
      </c>
      <c r="B453" s="167">
        <v>14.19</v>
      </c>
      <c r="C453" s="168"/>
      <c r="D453" s="170">
        <v>26200</v>
      </c>
      <c r="E453" s="169"/>
      <c r="F453" s="170">
        <f t="shared" si="18"/>
        <v>30680</v>
      </c>
      <c r="G453" s="183">
        <f t="shared" si="19"/>
        <v>22156</v>
      </c>
      <c r="H453" s="177">
        <v>572</v>
      </c>
    </row>
    <row r="454" spans="1:8">
      <c r="A454" s="166">
        <v>507</v>
      </c>
      <c r="B454" s="167">
        <v>14.19</v>
      </c>
      <c r="C454" s="168"/>
      <c r="D454" s="170">
        <v>26200</v>
      </c>
      <c r="E454" s="169"/>
      <c r="F454" s="170">
        <f t="shared" si="18"/>
        <v>30680</v>
      </c>
      <c r="G454" s="183">
        <f t="shared" si="19"/>
        <v>22156</v>
      </c>
      <c r="H454" s="177">
        <v>572</v>
      </c>
    </row>
    <row r="455" spans="1:8">
      <c r="A455" s="166">
        <v>508</v>
      </c>
      <c r="B455" s="167">
        <v>14.19</v>
      </c>
      <c r="C455" s="168"/>
      <c r="D455" s="170">
        <v>26200</v>
      </c>
      <c r="E455" s="169"/>
      <c r="F455" s="170">
        <f t="shared" si="18"/>
        <v>30680</v>
      </c>
      <c r="G455" s="183">
        <f t="shared" si="19"/>
        <v>22156</v>
      </c>
      <c r="H455" s="177">
        <v>572</v>
      </c>
    </row>
    <row r="456" spans="1:8">
      <c r="A456" s="166">
        <v>509</v>
      </c>
      <c r="B456" s="167">
        <v>14.19</v>
      </c>
      <c r="C456" s="168"/>
      <c r="D456" s="170">
        <v>26200</v>
      </c>
      <c r="E456" s="169"/>
      <c r="F456" s="170">
        <f t="shared" si="18"/>
        <v>30680</v>
      </c>
      <c r="G456" s="183">
        <f t="shared" si="19"/>
        <v>22156</v>
      </c>
      <c r="H456" s="177">
        <v>572</v>
      </c>
    </row>
    <row r="457" spans="1:8">
      <c r="A457" s="166">
        <v>510</v>
      </c>
      <c r="B457" s="167">
        <v>14.19</v>
      </c>
      <c r="C457" s="168"/>
      <c r="D457" s="170">
        <v>26200</v>
      </c>
      <c r="E457" s="169"/>
      <c r="F457" s="170">
        <f t="shared" si="18"/>
        <v>30680</v>
      </c>
      <c r="G457" s="183">
        <f t="shared" si="19"/>
        <v>22156</v>
      </c>
      <c r="H457" s="177">
        <v>572</v>
      </c>
    </row>
    <row r="458" spans="1:8">
      <c r="A458" s="166">
        <v>511</v>
      </c>
      <c r="B458" s="167">
        <v>14.19</v>
      </c>
      <c r="C458" s="168"/>
      <c r="D458" s="170">
        <v>26200</v>
      </c>
      <c r="E458" s="169"/>
      <c r="F458" s="170">
        <f t="shared" si="18"/>
        <v>30680</v>
      </c>
      <c r="G458" s="183">
        <f t="shared" si="19"/>
        <v>22156</v>
      </c>
      <c r="H458" s="177">
        <v>572</v>
      </c>
    </row>
    <row r="459" spans="1:8">
      <c r="A459" s="166">
        <v>512</v>
      </c>
      <c r="B459" s="167">
        <v>14.19</v>
      </c>
      <c r="C459" s="168"/>
      <c r="D459" s="170">
        <v>26200</v>
      </c>
      <c r="E459" s="169"/>
      <c r="F459" s="170">
        <f t="shared" si="18"/>
        <v>30680</v>
      </c>
      <c r="G459" s="183">
        <f t="shared" si="19"/>
        <v>22156</v>
      </c>
      <c r="H459" s="177">
        <v>572</v>
      </c>
    </row>
    <row r="460" spans="1:8">
      <c r="A460" s="166">
        <v>513</v>
      </c>
      <c r="B460" s="167">
        <v>14.19</v>
      </c>
      <c r="C460" s="168"/>
      <c r="D460" s="170">
        <v>26200</v>
      </c>
      <c r="E460" s="169"/>
      <c r="F460" s="170">
        <f t="shared" si="18"/>
        <v>30680</v>
      </c>
      <c r="G460" s="183">
        <f t="shared" si="19"/>
        <v>22156</v>
      </c>
      <c r="H460" s="177">
        <v>572</v>
      </c>
    </row>
    <row r="461" spans="1:8">
      <c r="A461" s="166">
        <v>514</v>
      </c>
      <c r="B461" s="167">
        <v>14.19</v>
      </c>
      <c r="C461" s="168"/>
      <c r="D461" s="170">
        <v>26200</v>
      </c>
      <c r="E461" s="169"/>
      <c r="F461" s="170">
        <f t="shared" si="18"/>
        <v>30680</v>
      </c>
      <c r="G461" s="183">
        <f t="shared" si="19"/>
        <v>22156</v>
      </c>
      <c r="H461" s="177">
        <v>572</v>
      </c>
    </row>
    <row r="462" spans="1:8">
      <c r="A462" s="166">
        <v>515</v>
      </c>
      <c r="B462" s="167">
        <v>14.19</v>
      </c>
      <c r="C462" s="168"/>
      <c r="D462" s="170">
        <v>26200</v>
      </c>
      <c r="E462" s="169"/>
      <c r="F462" s="170">
        <f t="shared" si="18"/>
        <v>30680</v>
      </c>
      <c r="G462" s="183">
        <f t="shared" si="19"/>
        <v>22156</v>
      </c>
      <c r="H462" s="177">
        <v>572</v>
      </c>
    </row>
    <row r="463" spans="1:8">
      <c r="A463" s="166">
        <v>516</v>
      </c>
      <c r="B463" s="167">
        <v>14.19</v>
      </c>
      <c r="C463" s="168"/>
      <c r="D463" s="170">
        <v>26200</v>
      </c>
      <c r="E463" s="169"/>
      <c r="F463" s="170">
        <f t="shared" si="18"/>
        <v>30680</v>
      </c>
      <c r="G463" s="183">
        <f t="shared" si="19"/>
        <v>22156</v>
      </c>
      <c r="H463" s="177">
        <v>572</v>
      </c>
    </row>
    <row r="464" spans="1:8">
      <c r="A464" s="166">
        <v>517</v>
      </c>
      <c r="B464" s="167">
        <v>14.19</v>
      </c>
      <c r="C464" s="168"/>
      <c r="D464" s="170">
        <v>26200</v>
      </c>
      <c r="E464" s="169"/>
      <c r="F464" s="170">
        <f t="shared" si="18"/>
        <v>30680</v>
      </c>
      <c r="G464" s="183">
        <f t="shared" si="19"/>
        <v>22156</v>
      </c>
      <c r="H464" s="177">
        <v>572</v>
      </c>
    </row>
    <row r="465" spans="1:8">
      <c r="A465" s="166">
        <v>518</v>
      </c>
      <c r="B465" s="167">
        <v>14.19</v>
      </c>
      <c r="C465" s="168"/>
      <c r="D465" s="170">
        <v>26200</v>
      </c>
      <c r="E465" s="169"/>
      <c r="F465" s="170">
        <f t="shared" ref="F465:F477" si="20">ROUND(12*1.3589*(1/B465*D465)+H465,0)</f>
        <v>30680</v>
      </c>
      <c r="G465" s="183">
        <f t="shared" ref="G465:G477" si="21">ROUND(12*(1/B465*D465),0)</f>
        <v>22156</v>
      </c>
      <c r="H465" s="177">
        <v>572</v>
      </c>
    </row>
    <row r="466" spans="1:8">
      <c r="A466" s="166">
        <v>519</v>
      </c>
      <c r="B466" s="167">
        <v>14.19</v>
      </c>
      <c r="C466" s="168"/>
      <c r="D466" s="170">
        <v>26200</v>
      </c>
      <c r="E466" s="169"/>
      <c r="F466" s="170">
        <f t="shared" si="20"/>
        <v>30680</v>
      </c>
      <c r="G466" s="183">
        <f t="shared" si="21"/>
        <v>22156</v>
      </c>
      <c r="H466" s="177">
        <v>572</v>
      </c>
    </row>
    <row r="467" spans="1:8">
      <c r="A467" s="166">
        <v>520</v>
      </c>
      <c r="B467" s="167">
        <v>14.19</v>
      </c>
      <c r="C467" s="168"/>
      <c r="D467" s="170">
        <v>26200</v>
      </c>
      <c r="E467" s="169"/>
      <c r="F467" s="170">
        <f t="shared" si="20"/>
        <v>30680</v>
      </c>
      <c r="G467" s="183">
        <f t="shared" si="21"/>
        <v>22156</v>
      </c>
      <c r="H467" s="177">
        <v>572</v>
      </c>
    </row>
    <row r="468" spans="1:8">
      <c r="A468" s="166">
        <v>521</v>
      </c>
      <c r="B468" s="167">
        <v>14.19</v>
      </c>
      <c r="C468" s="168"/>
      <c r="D468" s="170">
        <v>26200</v>
      </c>
      <c r="E468" s="169"/>
      <c r="F468" s="170">
        <f t="shared" si="20"/>
        <v>30680</v>
      </c>
      <c r="G468" s="183">
        <f t="shared" si="21"/>
        <v>22156</v>
      </c>
      <c r="H468" s="177">
        <v>572</v>
      </c>
    </row>
    <row r="469" spans="1:8">
      <c r="A469" s="166">
        <v>522</v>
      </c>
      <c r="B469" s="167">
        <v>14.19</v>
      </c>
      <c r="C469" s="168"/>
      <c r="D469" s="170">
        <v>26200</v>
      </c>
      <c r="E469" s="169"/>
      <c r="F469" s="170">
        <f t="shared" si="20"/>
        <v>30680</v>
      </c>
      <c r="G469" s="183">
        <f t="shared" si="21"/>
        <v>22156</v>
      </c>
      <c r="H469" s="177">
        <v>572</v>
      </c>
    </row>
    <row r="470" spans="1:8">
      <c r="A470" s="166">
        <v>523</v>
      </c>
      <c r="B470" s="167">
        <v>14.19</v>
      </c>
      <c r="C470" s="168"/>
      <c r="D470" s="170">
        <v>26200</v>
      </c>
      <c r="E470" s="169"/>
      <c r="F470" s="170">
        <f t="shared" si="20"/>
        <v>30680</v>
      </c>
      <c r="G470" s="183">
        <f t="shared" si="21"/>
        <v>22156</v>
      </c>
      <c r="H470" s="177">
        <v>572</v>
      </c>
    </row>
    <row r="471" spans="1:8">
      <c r="A471" s="166">
        <v>524</v>
      </c>
      <c r="B471" s="167">
        <v>14.19</v>
      </c>
      <c r="C471" s="168"/>
      <c r="D471" s="170">
        <v>26200</v>
      </c>
      <c r="E471" s="169"/>
      <c r="F471" s="170">
        <f t="shared" si="20"/>
        <v>30680</v>
      </c>
      <c r="G471" s="183">
        <f t="shared" si="21"/>
        <v>22156</v>
      </c>
      <c r="H471" s="177">
        <v>572</v>
      </c>
    </row>
    <row r="472" spans="1:8">
      <c r="A472" s="166">
        <v>525</v>
      </c>
      <c r="B472" s="167">
        <v>14.19</v>
      </c>
      <c r="C472" s="168"/>
      <c r="D472" s="170">
        <v>26200</v>
      </c>
      <c r="E472" s="169"/>
      <c r="F472" s="170">
        <f t="shared" si="20"/>
        <v>30680</v>
      </c>
      <c r="G472" s="183">
        <f t="shared" si="21"/>
        <v>22156</v>
      </c>
      <c r="H472" s="177">
        <v>572</v>
      </c>
    </row>
    <row r="473" spans="1:8">
      <c r="A473" s="166">
        <v>526</v>
      </c>
      <c r="B473" s="167">
        <v>14.19</v>
      </c>
      <c r="C473" s="168"/>
      <c r="D473" s="170">
        <v>26200</v>
      </c>
      <c r="E473" s="169"/>
      <c r="F473" s="170">
        <f t="shared" si="20"/>
        <v>30680</v>
      </c>
      <c r="G473" s="183">
        <f t="shared" si="21"/>
        <v>22156</v>
      </c>
      <c r="H473" s="177">
        <v>572</v>
      </c>
    </row>
    <row r="474" spans="1:8">
      <c r="A474" s="166">
        <v>527</v>
      </c>
      <c r="B474" s="167">
        <v>14.19</v>
      </c>
      <c r="C474" s="168"/>
      <c r="D474" s="170">
        <v>26200</v>
      </c>
      <c r="E474" s="169"/>
      <c r="F474" s="170">
        <f t="shared" si="20"/>
        <v>30680</v>
      </c>
      <c r="G474" s="183">
        <f t="shared" si="21"/>
        <v>22156</v>
      </c>
      <c r="H474" s="177">
        <v>572</v>
      </c>
    </row>
    <row r="475" spans="1:8">
      <c r="A475" s="166">
        <v>528</v>
      </c>
      <c r="B475" s="167">
        <v>14.19</v>
      </c>
      <c r="C475" s="168"/>
      <c r="D475" s="170">
        <v>26200</v>
      </c>
      <c r="E475" s="169"/>
      <c r="F475" s="170">
        <f t="shared" si="20"/>
        <v>30680</v>
      </c>
      <c r="G475" s="183">
        <f t="shared" si="21"/>
        <v>22156</v>
      </c>
      <c r="H475" s="177">
        <v>572</v>
      </c>
    </row>
    <row r="476" spans="1:8">
      <c r="A476" s="166">
        <v>529</v>
      </c>
      <c r="B476" s="167">
        <v>14.19</v>
      </c>
      <c r="C476" s="168"/>
      <c r="D476" s="170">
        <v>26200</v>
      </c>
      <c r="E476" s="169"/>
      <c r="F476" s="170">
        <f t="shared" si="20"/>
        <v>30680</v>
      </c>
      <c r="G476" s="183">
        <f t="shared" si="21"/>
        <v>22156</v>
      </c>
      <c r="H476" s="177">
        <v>572</v>
      </c>
    </row>
    <row r="477" spans="1:8" ht="13.5" thickBot="1">
      <c r="A477" s="171">
        <v>530</v>
      </c>
      <c r="B477" s="178">
        <v>14.19</v>
      </c>
      <c r="C477" s="172"/>
      <c r="D477" s="179">
        <v>26200</v>
      </c>
      <c r="E477" s="173"/>
      <c r="F477" s="179">
        <f t="shared" si="20"/>
        <v>30680</v>
      </c>
      <c r="G477" s="184">
        <f t="shared" si="21"/>
        <v>22156</v>
      </c>
      <c r="H477" s="173">
        <v>572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kraje&amp;R21. 2. 2013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Kr_norm13</vt:lpstr>
      <vt:lpstr>Norm-obory13</vt:lpstr>
      <vt:lpstr>Příplatky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Kr_norm13!Názvy_tisku</vt:lpstr>
      <vt:lpstr>'Norm-obory13'!Názvy_tisku</vt:lpstr>
      <vt:lpstr>Kr_norm13!Oblast_tisku</vt:lpstr>
    </vt:vector>
  </TitlesOfParts>
  <Company>KUPK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Čížek</dc:creator>
  <cp:lastModifiedBy>Čížek Zdeněk</cp:lastModifiedBy>
  <cp:lastPrinted>2013-02-22T14:45:53Z</cp:lastPrinted>
  <dcterms:created xsi:type="dcterms:W3CDTF">2007-01-10T06:37:59Z</dcterms:created>
  <dcterms:modified xsi:type="dcterms:W3CDTF">2013-02-25T06:52:37Z</dcterms:modified>
</cp:coreProperties>
</file>