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2"/>
  </bookViews>
  <sheets>
    <sheet name=" GRAF Bavorsko" sheetId="1" r:id="rId1"/>
    <sheet name="TABULKA Bavorsko" sheetId="2" r:id="rId2"/>
    <sheet name="TABULKA Bavorsko (2)" sheetId="3" r:id="rId3"/>
  </sheets>
  <definedNames>
    <definedName name="_xlnm.Print_Area" localSheetId="1">'TABULKA Bavorsko'!$A$1:$I$17</definedName>
    <definedName name="_xlnm.Print_Area" localSheetId="2">'TABULKA Bavorsko (2)'!$A$1:$I$13</definedName>
  </definedNames>
  <calcPr fullCalcOnLoad="1"/>
</workbook>
</file>

<file path=xl/sharedStrings.xml><?xml version="1.0" encoding="utf-8"?>
<sst xmlns="http://schemas.openxmlformats.org/spreadsheetml/2006/main" count="74" uniqueCount="44">
  <si>
    <t>Stav ke dni:</t>
  </si>
  <si>
    <t>priorita/
opatření</t>
  </si>
  <si>
    <t>Priorita 1</t>
  </si>
  <si>
    <t>Hospodářský rozvoj</t>
  </si>
  <si>
    <t>Opatření 1.1</t>
  </si>
  <si>
    <t>Hospodářská spolupráce a rozvoj ekonomického prostoru</t>
  </si>
  <si>
    <t>Opatření 1.2</t>
  </si>
  <si>
    <t>Cestovní ruch, volný čas a rekreace</t>
  </si>
  <si>
    <t>Priorita 2</t>
  </si>
  <si>
    <t>Infrastruktura</t>
  </si>
  <si>
    <t>Opatření 2.1</t>
  </si>
  <si>
    <t>Doprava</t>
  </si>
  <si>
    <t>Opatření 2.2</t>
  </si>
  <si>
    <t>Ostatní infrastruktura</t>
  </si>
  <si>
    <t>Priorita 3</t>
  </si>
  <si>
    <t>Rozvoj území a životního prostředí</t>
  </si>
  <si>
    <t>Opatření 3.1</t>
  </si>
  <si>
    <t>Ochrana přírody a životního prostředí</t>
  </si>
  <si>
    <t>Opatření 3.2</t>
  </si>
  <si>
    <t>Územní plánování a rozvoj venkovského prostoru</t>
  </si>
  <si>
    <t>Priorita 4</t>
  </si>
  <si>
    <t>Lidské zdroje a sítě</t>
  </si>
  <si>
    <t>Opatření 4.1</t>
  </si>
  <si>
    <t>Profesní vzdělávání a trh práce</t>
  </si>
  <si>
    <t>Opatření 4.2</t>
  </si>
  <si>
    <t>Opatření 4.3</t>
  </si>
  <si>
    <t>Celkem</t>
  </si>
  <si>
    <t>3.2
Územní rozvoj</t>
  </si>
  <si>
    <t>Priorita 6</t>
  </si>
  <si>
    <t xml:space="preserve">Technická pomoc </t>
  </si>
  <si>
    <t>TH 1</t>
  </si>
  <si>
    <t>TH 2</t>
  </si>
  <si>
    <t>k další alokaci %</t>
  </si>
  <si>
    <t>název priority/opatření</t>
  </si>
  <si>
    <t>Všeobecné vzdělávání, věda, výzkum, kultura, zdraví a civilní ochrana</t>
  </si>
  <si>
    <t>TP 1 ve smyslu č. 2.1 pravidla č.11 nařízení (ES) č. 1685/2000</t>
  </si>
  <si>
    <t>TP 2 ve smyslu č. 3 pravidla č.11 nařízení (ES) č. 1685/2000</t>
  </si>
  <si>
    <t>Sítě (včetně Dispozičních fondů)</t>
  </si>
  <si>
    <t>naplánováno %</t>
  </si>
  <si>
    <t>alokace</t>
  </si>
  <si>
    <t>naplánováno ŘV</t>
  </si>
  <si>
    <t>zbývá</t>
  </si>
  <si>
    <t>INTERREG IIIA ČR - Bavorsko po 12. zasedání Řídícího výboru</t>
  </si>
  <si>
    <t>23.9.2005     (uvedené částky jsou v €)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</si>
</sst>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#,##0\ &quot;Kč&quot;"/>
    <numFmt numFmtId="175" formatCode="#,##0\ _K_č"/>
    <numFmt numFmtId="176" formatCode="000\ 00"/>
    <numFmt numFmtId="177" formatCode="#,##0.0"/>
    <numFmt numFmtId="178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color indexed="62"/>
      <name val="Arial"/>
      <family val="2"/>
    </font>
    <font>
      <b/>
      <i/>
      <sz val="10"/>
      <color indexed="18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i/>
      <sz val="8"/>
      <color indexed="9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/>
      <bottom style="double"/>
    </border>
    <border>
      <left style="thin">
        <color indexed="9"/>
      </left>
      <right style="thin"/>
      <top style="double"/>
      <bottom style="double"/>
    </border>
    <border>
      <left style="thin">
        <color indexed="9"/>
      </left>
      <right style="thin">
        <color indexed="9"/>
      </right>
      <top style="double"/>
      <bottom style="double"/>
    </border>
    <border>
      <left style="medium">
        <color indexed="9"/>
      </left>
      <right style="medium">
        <color indexed="9"/>
      </right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double"/>
      <bottom style="double"/>
    </border>
    <border>
      <left style="thin"/>
      <right style="thin">
        <color indexed="9"/>
      </right>
      <top style="double"/>
      <bottom style="double"/>
    </border>
    <border>
      <left style="thin">
        <color indexed="9"/>
      </left>
      <right style="thin">
        <color indexed="9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3" xfId="0" applyFont="1" applyFill="1" applyBorder="1" applyAlignment="1">
      <alignment/>
    </xf>
    <xf numFmtId="14" fontId="8" fillId="0" borderId="4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177" fontId="1" fillId="0" borderId="8" xfId="0" applyNumberFormat="1" applyFont="1" applyBorder="1" applyAlignment="1">
      <alignment horizontal="right" indent="1"/>
    </xf>
    <xf numFmtId="178" fontId="1" fillId="0" borderId="8" xfId="0" applyNumberFormat="1" applyFont="1" applyBorder="1" applyAlignment="1">
      <alignment horizontal="right" indent="1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8" xfId="0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Border="1" applyAlignment="1">
      <alignment/>
    </xf>
    <xf numFmtId="0" fontId="1" fillId="2" borderId="13" xfId="0" applyFont="1" applyFill="1" applyBorder="1" applyAlignment="1">
      <alignment/>
    </xf>
    <xf numFmtId="174" fontId="1" fillId="2" borderId="1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 indent="1"/>
    </xf>
    <xf numFmtId="4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 horizontal="right" indent="1"/>
    </xf>
    <xf numFmtId="4" fontId="9" fillId="0" borderId="17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 indent="1"/>
    </xf>
    <xf numFmtId="4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right" wrapText="1" inden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 indent="1"/>
    </xf>
    <xf numFmtId="4" fontId="9" fillId="0" borderId="17" xfId="0" applyNumberFormat="1" applyFont="1" applyBorder="1" applyAlignment="1">
      <alignment wrapText="1"/>
    </xf>
    <xf numFmtId="4" fontId="1" fillId="2" borderId="13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 horizontal="right" indent="1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INTERREG III A
ČR - Bavorsko k 23.09.2005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1375"/>
          <c:w val="0.956"/>
          <c:h val="0.86875"/>
        </c:manualLayout>
      </c:layout>
      <c:bar3DChart>
        <c:barDir val="col"/>
        <c:grouping val="stacked"/>
        <c:varyColors val="0"/>
        <c:ser>
          <c:idx val="0"/>
          <c:order val="0"/>
          <c:tx>
            <c:v>vyčerpáno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'TABULKA Bavorsko (2)'!$B$5:$B$13</c:f>
              <c:strCache>
                <c:ptCount val="11"/>
                <c:pt idx="0">
                  <c:v>Opatření 1.1</c:v>
                </c:pt>
                <c:pt idx="1">
                  <c:v>Opatření 1.2</c:v>
                </c:pt>
                <c:pt idx="2">
                  <c:v>Opatření 2.1</c:v>
                </c:pt>
                <c:pt idx="3">
                  <c:v>Opatření 2.2</c:v>
                </c:pt>
                <c:pt idx="4">
                  <c:v>Opatření 3.1</c:v>
                </c:pt>
                <c:pt idx="5">
                  <c:v>Opatření 3.2</c:v>
                </c:pt>
                <c:pt idx="6">
                  <c:v>Opatření 4.1</c:v>
                </c:pt>
                <c:pt idx="7">
                  <c:v>Opatření 4.2</c:v>
                </c:pt>
                <c:pt idx="8">
                  <c:v>Opatření 4.3</c:v>
                </c:pt>
                <c:pt idx="9">
                  <c:v>TH 1</c:v>
                </c:pt>
                <c:pt idx="10">
                  <c:v>TH 2</c:v>
                </c:pt>
              </c:strCache>
            </c:strRef>
          </c:cat>
          <c:val>
            <c:numRef>
              <c:f>'TABULKA Bavorsko (2)'!$E$5:$E$13</c:f>
              <c:numCache>
                <c:ptCount val="11"/>
                <c:pt idx="0">
                  <c:v>348955.94</c:v>
                </c:pt>
                <c:pt idx="1">
                  <c:v>2478153.55</c:v>
                </c:pt>
                <c:pt idx="2">
                  <c:v>2014857.14</c:v>
                </c:pt>
                <c:pt idx="3">
                  <c:v>133658.26</c:v>
                </c:pt>
                <c:pt idx="4">
                  <c:v>772663.23</c:v>
                </c:pt>
                <c:pt idx="5">
                  <c:v>228986.51</c:v>
                </c:pt>
                <c:pt idx="6">
                  <c:v>12522.64</c:v>
                </c:pt>
                <c:pt idx="7">
                  <c:v>692269.59</c:v>
                </c:pt>
                <c:pt idx="8">
                  <c:v>989000</c:v>
                </c:pt>
                <c:pt idx="9">
                  <c:v>324964.41</c:v>
                </c:pt>
                <c:pt idx="10">
                  <c:v>12419.99</c:v>
                </c:pt>
              </c:numCache>
            </c:numRef>
          </c:val>
          <c:shape val="cylinder"/>
        </c:ser>
        <c:ser>
          <c:idx val="1"/>
          <c:order val="1"/>
          <c:tx>
            <c:v>zbývá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'TABULKA Bavorsko (2)'!$B$5:$B$13</c:f>
              <c:strCache>
                <c:ptCount val="11"/>
                <c:pt idx="0">
                  <c:v>Opatření 1.1</c:v>
                </c:pt>
                <c:pt idx="1">
                  <c:v>Opatření 1.2</c:v>
                </c:pt>
                <c:pt idx="2">
                  <c:v>Opatření 2.1</c:v>
                </c:pt>
                <c:pt idx="3">
                  <c:v>Opatření 2.2</c:v>
                </c:pt>
                <c:pt idx="4">
                  <c:v>Opatření 3.1</c:v>
                </c:pt>
                <c:pt idx="5">
                  <c:v>Opatření 3.2</c:v>
                </c:pt>
                <c:pt idx="6">
                  <c:v>Opatření 4.1</c:v>
                </c:pt>
                <c:pt idx="7">
                  <c:v>Opatření 4.2</c:v>
                </c:pt>
                <c:pt idx="8">
                  <c:v>Opatření 4.3</c:v>
                </c:pt>
                <c:pt idx="9">
                  <c:v>TH 1</c:v>
                </c:pt>
                <c:pt idx="10">
                  <c:v>TH 2</c:v>
                </c:pt>
              </c:strCache>
            </c:strRef>
          </c:cat>
          <c:val>
            <c:numRef>
              <c:f>'TABULKA Bavorsko (2)'!$F$5:$F$13</c:f>
              <c:numCache>
                <c:ptCount val="11"/>
                <c:pt idx="0">
                  <c:v>0.059999999997671694</c:v>
                </c:pt>
                <c:pt idx="1">
                  <c:v>434972.4500000002</c:v>
                </c:pt>
                <c:pt idx="2">
                  <c:v>0.8600000001024455</c:v>
                </c:pt>
                <c:pt idx="3">
                  <c:v>23936.73999999999</c:v>
                </c:pt>
                <c:pt idx="4">
                  <c:v>0.7700000000186265</c:v>
                </c:pt>
                <c:pt idx="5">
                  <c:v>13.489999999990687</c:v>
                </c:pt>
                <c:pt idx="6">
                  <c:v>40008.36</c:v>
                </c:pt>
                <c:pt idx="7">
                  <c:v>0.4100000000325963</c:v>
                </c:pt>
                <c:pt idx="8">
                  <c:v>0</c:v>
                </c:pt>
                <c:pt idx="9">
                  <c:v>15035.590000000026</c:v>
                </c:pt>
                <c:pt idx="10">
                  <c:v>77580.01</c:v>
                </c:pt>
              </c:numCache>
            </c:numRef>
          </c:val>
          <c:shape val="cylinder"/>
        </c:ser>
        <c:overlap val="100"/>
        <c:shape val="cylinder"/>
        <c:axId val="15926140"/>
        <c:axId val="9117533"/>
      </c:bar3D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17533"/>
        <c:crosses val="autoZero"/>
        <c:auto val="0"/>
        <c:lblOffset val="100"/>
        <c:noMultiLvlLbl val="0"/>
      </c:cat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mil.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2614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25"/>
          <c:y val="0.2165"/>
          <c:w val="0.13475"/>
          <c:h val="0.085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99"/>
        </a:solidFill>
        <a:ln w="3175">
          <a:solidFill/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3175">
          <a:solidFill/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3175">
          <a:solidFill/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D8" sqref="D8"/>
    </sheetView>
  </sheetViews>
  <sheetFormatPr defaultColWidth="9.140625" defaultRowHeight="12.75"/>
  <cols>
    <col min="1" max="1" width="2.28125" style="39" customWidth="1"/>
    <col min="2" max="2" width="13.421875" style="39" customWidth="1"/>
    <col min="3" max="3" width="35.28125" style="2" customWidth="1"/>
    <col min="4" max="8" width="14.28125" style="2" customWidth="1"/>
    <col min="9" max="9" width="2.28125" style="2" customWidth="1"/>
    <col min="10" max="16384" width="9.140625" style="2" customWidth="1"/>
  </cols>
  <sheetData>
    <row r="1" spans="1:8" ht="15">
      <c r="A1" s="1"/>
      <c r="B1" s="61" t="s">
        <v>42</v>
      </c>
      <c r="C1" s="61"/>
      <c r="D1" s="61"/>
      <c r="E1" s="61"/>
      <c r="F1" s="61"/>
      <c r="G1" s="61"/>
      <c r="H1" s="61"/>
    </row>
    <row r="2" spans="1:8" ht="12.75">
      <c r="A2" s="3"/>
      <c r="B2" s="4"/>
      <c r="C2" s="5"/>
      <c r="D2" s="5"/>
      <c r="E2" s="5"/>
      <c r="F2" s="5"/>
      <c r="G2" s="6"/>
      <c r="H2" s="6"/>
    </row>
    <row r="3" spans="1:10" s="10" customFormat="1" ht="24.75" customHeight="1" thickBot="1">
      <c r="A3" s="3"/>
      <c r="B3" s="4" t="s">
        <v>0</v>
      </c>
      <c r="C3" s="5" t="s">
        <v>43</v>
      </c>
      <c r="D3" s="5"/>
      <c r="E3" s="5"/>
      <c r="F3" s="5"/>
      <c r="G3" s="6"/>
      <c r="H3" s="6"/>
      <c r="I3" s="2"/>
      <c r="J3" s="2"/>
    </row>
    <row r="4" spans="1:10" s="17" customFormat="1" ht="27" customHeight="1" thickBot="1" thickTop="1">
      <c r="A4" s="7"/>
      <c r="B4" s="8" t="s">
        <v>1</v>
      </c>
      <c r="C4" s="46" t="s">
        <v>33</v>
      </c>
      <c r="D4" s="46" t="s">
        <v>39</v>
      </c>
      <c r="E4" s="46" t="s">
        <v>40</v>
      </c>
      <c r="F4" s="46" t="s">
        <v>41</v>
      </c>
      <c r="G4" s="46" t="s">
        <v>38</v>
      </c>
      <c r="H4" s="47" t="s">
        <v>32</v>
      </c>
      <c r="I4" s="9"/>
      <c r="J4" s="10"/>
    </row>
    <row r="5" spans="1:10" s="22" customFormat="1" ht="15" customHeight="1" thickBot="1" thickTop="1">
      <c r="A5" s="11"/>
      <c r="B5" s="12" t="s">
        <v>2</v>
      </c>
      <c r="C5" s="13" t="s">
        <v>3</v>
      </c>
      <c r="D5" s="50">
        <f>D6+D7</f>
        <v>3262082</v>
      </c>
      <c r="E5" s="50">
        <f>E6+E7</f>
        <v>2827109.4899999998</v>
      </c>
      <c r="F5" s="50">
        <f>F6+F7</f>
        <v>434972.5100000002</v>
      </c>
      <c r="G5" s="14">
        <f>E5*100/D5</f>
        <v>86.66580085969635</v>
      </c>
      <c r="H5" s="15">
        <f aca="true" t="shared" si="0" ref="H5:H20">100-G5</f>
        <v>13.334199140303653</v>
      </c>
      <c r="I5" s="11"/>
      <c r="J5" s="16"/>
    </row>
    <row r="6" spans="1:10" s="22" customFormat="1" ht="27" customHeight="1">
      <c r="A6" s="18"/>
      <c r="B6" s="19" t="s">
        <v>4</v>
      </c>
      <c r="C6" s="20" t="s">
        <v>5</v>
      </c>
      <c r="D6" s="48">
        <v>348956</v>
      </c>
      <c r="E6" s="48">
        <v>348955.94</v>
      </c>
      <c r="F6" s="48">
        <f aca="true" t="shared" si="1" ref="F6:F20">D6-E6</f>
        <v>0.059999999997671694</v>
      </c>
      <c r="G6" s="49">
        <f aca="true" t="shared" si="2" ref="G6:G21">E6*100/D6</f>
        <v>99.99998280585518</v>
      </c>
      <c r="H6" s="49">
        <f t="shared" si="0"/>
        <v>1.7194144817267443E-05</v>
      </c>
      <c r="I6" s="18"/>
      <c r="J6" s="21"/>
    </row>
    <row r="7" spans="1:10" s="17" customFormat="1" ht="15" customHeight="1" thickBot="1">
      <c r="A7" s="18"/>
      <c r="B7" s="19" t="s">
        <v>6</v>
      </c>
      <c r="C7" s="20" t="s">
        <v>7</v>
      </c>
      <c r="D7" s="48">
        <v>2913126</v>
      </c>
      <c r="E7" s="48">
        <v>2478153.55</v>
      </c>
      <c r="F7" s="48">
        <f t="shared" si="1"/>
        <v>434972.4500000002</v>
      </c>
      <c r="G7" s="49">
        <f t="shared" si="2"/>
        <v>85.06853290932145</v>
      </c>
      <c r="H7" s="49">
        <f t="shared" si="0"/>
        <v>14.931467090678552</v>
      </c>
      <c r="I7" s="18"/>
      <c r="J7" s="21"/>
    </row>
    <row r="8" spans="1:10" s="22" customFormat="1" ht="15" customHeight="1" thickBot="1">
      <c r="A8" s="12"/>
      <c r="B8" s="23" t="s">
        <v>8</v>
      </c>
      <c r="C8" s="24" t="s">
        <v>9</v>
      </c>
      <c r="D8" s="50">
        <f>D9+D10</f>
        <v>2172453</v>
      </c>
      <c r="E8" s="50">
        <f>E9+E10</f>
        <v>2148515.4</v>
      </c>
      <c r="F8" s="50">
        <f t="shared" si="1"/>
        <v>23937.600000000093</v>
      </c>
      <c r="G8" s="51">
        <f t="shared" si="2"/>
        <v>98.89813036231394</v>
      </c>
      <c r="H8" s="51">
        <f t="shared" si="0"/>
        <v>1.1018696376860646</v>
      </c>
      <c r="I8" s="12"/>
      <c r="J8" s="16"/>
    </row>
    <row r="9" spans="1:10" s="22" customFormat="1" ht="15" customHeight="1">
      <c r="A9" s="19"/>
      <c r="B9" s="25" t="s">
        <v>10</v>
      </c>
      <c r="C9" s="26" t="s">
        <v>11</v>
      </c>
      <c r="D9" s="48">
        <v>2014858</v>
      </c>
      <c r="E9" s="48">
        <v>2014857.14</v>
      </c>
      <c r="F9" s="48">
        <f t="shared" si="1"/>
        <v>0.8600000001024455</v>
      </c>
      <c r="G9" s="49">
        <f t="shared" si="2"/>
        <v>99.99995731709133</v>
      </c>
      <c r="H9" s="49">
        <f t="shared" si="0"/>
        <v>4.268290867059932E-05</v>
      </c>
      <c r="I9" s="19"/>
      <c r="J9" s="21"/>
    </row>
    <row r="10" spans="1:10" s="17" customFormat="1" ht="15" customHeight="1" thickBot="1">
      <c r="A10" s="19"/>
      <c r="B10" s="25" t="s">
        <v>12</v>
      </c>
      <c r="C10" s="26" t="s">
        <v>13</v>
      </c>
      <c r="D10" s="48">
        <v>157595</v>
      </c>
      <c r="E10" s="48">
        <v>133658.26</v>
      </c>
      <c r="F10" s="48">
        <f t="shared" si="1"/>
        <v>23936.73999999999</v>
      </c>
      <c r="G10" s="49">
        <f t="shared" si="2"/>
        <v>84.81123132079064</v>
      </c>
      <c r="H10" s="49">
        <f t="shared" si="0"/>
        <v>15.18876867920936</v>
      </c>
      <c r="I10" s="19"/>
      <c r="J10" s="21"/>
    </row>
    <row r="11" spans="1:10" s="22" customFormat="1" ht="15" customHeight="1" thickBot="1">
      <c r="A11" s="12"/>
      <c r="B11" s="23" t="s">
        <v>14</v>
      </c>
      <c r="C11" s="24" t="s">
        <v>15</v>
      </c>
      <c r="D11" s="50">
        <f>D12+D13</f>
        <v>1001664</v>
      </c>
      <c r="E11" s="50">
        <f>E12+E13</f>
        <v>1001649.74</v>
      </c>
      <c r="F11" s="50">
        <f t="shared" si="1"/>
        <v>14.260000000009313</v>
      </c>
      <c r="G11" s="51">
        <f t="shared" si="2"/>
        <v>99.99857636892212</v>
      </c>
      <c r="H11" s="51">
        <f t="shared" si="0"/>
        <v>0.0014236310778841244</v>
      </c>
      <c r="I11" s="12"/>
      <c r="J11" s="16"/>
    </row>
    <row r="12" spans="1:10" s="22" customFormat="1" ht="15" customHeight="1">
      <c r="A12" s="19"/>
      <c r="B12" s="25" t="s">
        <v>16</v>
      </c>
      <c r="C12" s="26" t="s">
        <v>17</v>
      </c>
      <c r="D12" s="48">
        <v>772664</v>
      </c>
      <c r="E12" s="48">
        <v>772663.23</v>
      </c>
      <c r="F12" s="48">
        <f t="shared" si="1"/>
        <v>0.7700000000186265</v>
      </c>
      <c r="G12" s="49">
        <f t="shared" si="2"/>
        <v>99.99990034478117</v>
      </c>
      <c r="H12" s="49">
        <f t="shared" si="0"/>
        <v>9.965521883259498E-05</v>
      </c>
      <c r="I12" s="19"/>
      <c r="J12" s="21"/>
    </row>
    <row r="13" spans="1:10" s="17" customFormat="1" ht="27" customHeight="1" thickBot="1">
      <c r="A13" s="27"/>
      <c r="B13" s="28" t="s">
        <v>18</v>
      </c>
      <c r="C13" s="29" t="s">
        <v>19</v>
      </c>
      <c r="D13" s="48">
        <v>229000</v>
      </c>
      <c r="E13" s="48">
        <v>228986.51</v>
      </c>
      <c r="F13" s="52">
        <f t="shared" si="1"/>
        <v>13.489999999990687</v>
      </c>
      <c r="G13" s="53">
        <f t="shared" si="2"/>
        <v>99.99410917030568</v>
      </c>
      <c r="H13" s="53">
        <f t="shared" si="0"/>
        <v>0.005890829694322974</v>
      </c>
      <c r="I13" s="27"/>
      <c r="J13" s="21"/>
    </row>
    <row r="14" spans="1:10" s="22" customFormat="1" ht="15" customHeight="1" thickBot="1">
      <c r="A14" s="12"/>
      <c r="B14" s="23" t="s">
        <v>20</v>
      </c>
      <c r="C14" s="24" t="s">
        <v>21</v>
      </c>
      <c r="D14" s="50">
        <f>D15+D16+D17</f>
        <v>1733801</v>
      </c>
      <c r="E14" s="50">
        <f>E15+E16+E17</f>
        <v>1693792.23</v>
      </c>
      <c r="F14" s="50">
        <f t="shared" si="1"/>
        <v>40008.77000000002</v>
      </c>
      <c r="G14" s="51">
        <f t="shared" si="2"/>
        <v>97.69242433243492</v>
      </c>
      <c r="H14" s="51">
        <f t="shared" si="0"/>
        <v>2.307575667565075</v>
      </c>
      <c r="I14" s="12"/>
      <c r="J14" s="16"/>
    </row>
    <row r="15" spans="1:10" s="22" customFormat="1" ht="15" customHeight="1">
      <c r="A15" s="19"/>
      <c r="B15" s="25" t="s">
        <v>22</v>
      </c>
      <c r="C15" s="26" t="s">
        <v>23</v>
      </c>
      <c r="D15" s="48">
        <v>52531</v>
      </c>
      <c r="E15" s="48">
        <v>12522.64</v>
      </c>
      <c r="F15" s="48">
        <f t="shared" si="1"/>
        <v>40008.36</v>
      </c>
      <c r="G15" s="49">
        <f t="shared" si="2"/>
        <v>23.83857151015591</v>
      </c>
      <c r="H15" s="49">
        <f t="shared" si="0"/>
        <v>76.1614284898441</v>
      </c>
      <c r="I15" s="19"/>
      <c r="J15" s="21"/>
    </row>
    <row r="16" spans="1:10" s="22" customFormat="1" ht="27" customHeight="1">
      <c r="A16" s="30"/>
      <c r="B16" s="25" t="s">
        <v>24</v>
      </c>
      <c r="C16" s="31" t="s">
        <v>34</v>
      </c>
      <c r="D16" s="54">
        <v>692270</v>
      </c>
      <c r="E16" s="48">
        <v>692269.59</v>
      </c>
      <c r="F16" s="54">
        <f t="shared" si="1"/>
        <v>0.4100000000325963</v>
      </c>
      <c r="G16" s="55">
        <f t="shared" si="2"/>
        <v>99.99994077455328</v>
      </c>
      <c r="H16" s="55">
        <f t="shared" si="0"/>
        <v>5.922544671932428E-05</v>
      </c>
      <c r="I16" s="25"/>
      <c r="J16" s="21"/>
    </row>
    <row r="17" spans="1:10" ht="15" customHeight="1" thickBot="1">
      <c r="A17" s="32"/>
      <c r="B17" s="33" t="s">
        <v>25</v>
      </c>
      <c r="C17" s="34" t="s">
        <v>37</v>
      </c>
      <c r="D17" s="56">
        <v>989000</v>
      </c>
      <c r="E17" s="48">
        <v>989000</v>
      </c>
      <c r="F17" s="56">
        <f t="shared" si="1"/>
        <v>0</v>
      </c>
      <c r="G17" s="57">
        <f t="shared" si="2"/>
        <v>100</v>
      </c>
      <c r="H17" s="57">
        <v>0</v>
      </c>
      <c r="I17" s="32"/>
      <c r="J17" s="21"/>
    </row>
    <row r="18" spans="1:10" s="42" customFormat="1" ht="15" customHeight="1" thickBot="1">
      <c r="A18" s="12"/>
      <c r="B18" s="23" t="s">
        <v>28</v>
      </c>
      <c r="C18" s="24" t="s">
        <v>29</v>
      </c>
      <c r="D18" s="50">
        <f>D19+D20</f>
        <v>430000</v>
      </c>
      <c r="E18" s="50">
        <f>E19+E20</f>
        <v>337384.39999999997</v>
      </c>
      <c r="F18" s="50">
        <f t="shared" si="1"/>
        <v>92615.60000000003</v>
      </c>
      <c r="G18" s="51">
        <f t="shared" si="2"/>
        <v>78.46148837209303</v>
      </c>
      <c r="H18" s="51">
        <f t="shared" si="0"/>
        <v>21.53851162790697</v>
      </c>
      <c r="I18" s="12"/>
      <c r="J18" s="16"/>
    </row>
    <row r="19" spans="1:10" s="42" customFormat="1" ht="27" customHeight="1">
      <c r="A19" s="19"/>
      <c r="B19" s="25" t="s">
        <v>30</v>
      </c>
      <c r="C19" s="31" t="s">
        <v>35</v>
      </c>
      <c r="D19" s="54">
        <v>340000</v>
      </c>
      <c r="E19" s="48">
        <v>324964.41</v>
      </c>
      <c r="F19" s="54">
        <f t="shared" si="1"/>
        <v>15035.590000000026</v>
      </c>
      <c r="G19" s="49">
        <f t="shared" si="2"/>
        <v>95.5777676470588</v>
      </c>
      <c r="H19" s="49">
        <f t="shared" si="0"/>
        <v>4.422232352941194</v>
      </c>
      <c r="I19" s="19"/>
      <c r="J19" s="21"/>
    </row>
    <row r="20" spans="1:10" s="42" customFormat="1" ht="27" customHeight="1" thickBot="1">
      <c r="A20" s="27"/>
      <c r="B20" s="28" t="s">
        <v>31</v>
      </c>
      <c r="C20" s="31" t="s">
        <v>36</v>
      </c>
      <c r="D20" s="58">
        <v>90000</v>
      </c>
      <c r="E20" s="48">
        <v>12419.99</v>
      </c>
      <c r="F20" s="58">
        <f t="shared" si="1"/>
        <v>77580.01</v>
      </c>
      <c r="G20" s="53">
        <f t="shared" si="2"/>
        <v>13.799988888888889</v>
      </c>
      <c r="H20" s="53">
        <f t="shared" si="0"/>
        <v>86.20001111111111</v>
      </c>
      <c r="I20" s="27"/>
      <c r="J20" s="21"/>
    </row>
    <row r="21" spans="1:10" s="42" customFormat="1" ht="15" customHeight="1" thickBot="1" thickTop="1">
      <c r="A21" s="35"/>
      <c r="B21" s="36" t="s">
        <v>26</v>
      </c>
      <c r="C21" s="37"/>
      <c r="D21" s="59">
        <f>D6+D7+D9+D10+D12+D13+D15+D16+D17+D19+D20</f>
        <v>8600000</v>
      </c>
      <c r="E21" s="59">
        <f>E6+E7+E9+E10+E12+E13+E15+E16+E17+E19+E20</f>
        <v>8008451.259999999</v>
      </c>
      <c r="F21" s="59">
        <f>F6+F7+F9+F10+F12+F13+F15+F16+F17+F19+F20</f>
        <v>591548.7400000003</v>
      </c>
      <c r="G21" s="60">
        <f t="shared" si="2"/>
        <v>93.12152627906976</v>
      </c>
      <c r="H21" s="60">
        <f>100-G21</f>
        <v>6.878473720930245</v>
      </c>
      <c r="I21" s="35"/>
      <c r="J21" s="16"/>
    </row>
    <row r="22" spans="1:10" s="42" customFormat="1" ht="13.5" thickTop="1">
      <c r="A22" s="1"/>
      <c r="B22" s="1"/>
      <c r="C22" s="38"/>
      <c r="D22" s="38"/>
      <c r="E22" s="38"/>
      <c r="F22" s="38"/>
      <c r="G22" s="38"/>
      <c r="H22" s="38"/>
      <c r="I22" s="38"/>
      <c r="J22" s="2"/>
    </row>
    <row r="23" spans="1:10" s="42" customFormat="1" ht="12.75">
      <c r="A23" s="39"/>
      <c r="B23" s="40"/>
      <c r="C23" s="2"/>
      <c r="D23" s="2"/>
      <c r="E23" s="2"/>
      <c r="F23" s="2"/>
      <c r="G23" s="2"/>
      <c r="H23" s="2"/>
      <c r="I23" s="2"/>
      <c r="J23" s="2"/>
    </row>
    <row r="24" spans="1:9" s="42" customFormat="1" ht="12.75">
      <c r="A24" s="41"/>
      <c r="B24" s="43"/>
      <c r="C24" s="45"/>
      <c r="D24" s="45"/>
      <c r="E24" s="45"/>
      <c r="F24" s="45"/>
      <c r="G24" s="44"/>
      <c r="H24" s="44"/>
      <c r="I24" s="44"/>
    </row>
    <row r="25" spans="1:9" s="42" customFormat="1" ht="12.75">
      <c r="A25" s="41"/>
      <c r="B25" s="40"/>
      <c r="C25" s="2"/>
      <c r="D25" s="2"/>
      <c r="E25" s="2"/>
      <c r="F25" s="2"/>
      <c r="G25" s="44"/>
      <c r="H25" s="44"/>
      <c r="I25" s="44"/>
    </row>
    <row r="26" spans="1:9" s="42" customFormat="1" ht="12.75">
      <c r="A26" s="41"/>
      <c r="B26" s="43"/>
      <c r="C26" s="45"/>
      <c r="D26" s="45"/>
      <c r="E26" s="2"/>
      <c r="F26" s="45"/>
      <c r="G26" s="44"/>
      <c r="H26" s="44"/>
      <c r="I26" s="44"/>
    </row>
    <row r="27" spans="1:9" s="42" customFormat="1" ht="12.75">
      <c r="A27" s="41"/>
      <c r="B27" s="43"/>
      <c r="C27" s="45" t="s">
        <v>27</v>
      </c>
      <c r="D27" s="45"/>
      <c r="E27" s="45"/>
      <c r="F27" s="45"/>
      <c r="G27" s="44"/>
      <c r="H27" s="44"/>
      <c r="I27" s="44"/>
    </row>
    <row r="28" spans="1:12" s="42" customFormat="1" ht="12.75">
      <c r="A28" s="39"/>
      <c r="B28" s="39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42" customFormat="1" ht="12.75">
      <c r="A29" s="39"/>
      <c r="B29" s="39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42" customFormat="1" ht="12.75">
      <c r="A30" s="39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2" customFormat="1" ht="12.75">
      <c r="A31" s="39"/>
      <c r="B31" s="39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42" customFormat="1" ht="12.75">
      <c r="A32" s="39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1">
    <mergeCell ref="B1:H1"/>
  </mergeCells>
  <printOptions/>
  <pageMargins left="0.75" right="0.75" top="1" bottom="1" header="0.4921259845" footer="0.4921259845"/>
  <pageSetup horizontalDpi="300" verticalDpi="3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F19" sqref="F19"/>
    </sheetView>
  </sheetViews>
  <sheetFormatPr defaultColWidth="9.140625" defaultRowHeight="12.75"/>
  <cols>
    <col min="1" max="1" width="2.28125" style="39" customWidth="1"/>
    <col min="2" max="2" width="13.421875" style="39" customWidth="1"/>
    <col min="3" max="3" width="35.28125" style="2" customWidth="1"/>
    <col min="4" max="8" width="14.28125" style="2" customWidth="1"/>
    <col min="9" max="9" width="2.28125" style="2" customWidth="1"/>
    <col min="10" max="16384" width="9.140625" style="2" customWidth="1"/>
  </cols>
  <sheetData>
    <row r="1" spans="1:8" ht="15">
      <c r="A1" s="1"/>
      <c r="B1" s="61" t="s">
        <v>42</v>
      </c>
      <c r="C1" s="61"/>
      <c r="D1" s="61"/>
      <c r="E1" s="61"/>
      <c r="F1" s="61"/>
      <c r="G1" s="61"/>
      <c r="H1" s="61"/>
    </row>
    <row r="2" spans="1:8" ht="12.75">
      <c r="A2" s="3"/>
      <c r="B2" s="4"/>
      <c r="C2" s="5"/>
      <c r="D2" s="5"/>
      <c r="E2" s="5"/>
      <c r="F2" s="5"/>
      <c r="G2" s="6"/>
      <c r="H2" s="6"/>
    </row>
    <row r="3" spans="1:10" s="10" customFormat="1" ht="24.75" customHeight="1" thickBot="1">
      <c r="A3" s="3"/>
      <c r="B3" s="4" t="s">
        <v>0</v>
      </c>
      <c r="C3" s="5" t="s">
        <v>43</v>
      </c>
      <c r="D3" s="5"/>
      <c r="E3" s="5"/>
      <c r="F3" s="5"/>
      <c r="G3" s="6"/>
      <c r="H3" s="6"/>
      <c r="I3" s="2"/>
      <c r="J3" s="2"/>
    </row>
    <row r="4" spans="1:10" s="17" customFormat="1" ht="27" customHeight="1" thickBot="1" thickTop="1">
      <c r="A4" s="7"/>
      <c r="B4" s="8" t="s">
        <v>1</v>
      </c>
      <c r="C4" s="46" t="s">
        <v>33</v>
      </c>
      <c r="D4" s="46" t="s">
        <v>39</v>
      </c>
      <c r="E4" s="46" t="s">
        <v>40</v>
      </c>
      <c r="F4" s="46" t="s">
        <v>41</v>
      </c>
      <c r="G4" s="46" t="s">
        <v>38</v>
      </c>
      <c r="H4" s="47" t="s">
        <v>32</v>
      </c>
      <c r="I4" s="9"/>
      <c r="J4" s="10"/>
    </row>
    <row r="5" spans="1:10" s="22" customFormat="1" ht="27" customHeight="1" thickTop="1">
      <c r="A5" s="18"/>
      <c r="B5" s="19" t="s">
        <v>4</v>
      </c>
      <c r="C5" s="20" t="s">
        <v>5</v>
      </c>
      <c r="D5" s="48">
        <v>348956</v>
      </c>
      <c r="E5" s="48">
        <v>348955.94</v>
      </c>
      <c r="F5" s="48">
        <f>D5-E5</f>
        <v>0.059999999997671694</v>
      </c>
      <c r="G5" s="49">
        <f aca="true" t="shared" si="0" ref="G5:G14">E5*100/D5</f>
        <v>99.99998280585518</v>
      </c>
      <c r="H5" s="49">
        <f aca="true" t="shared" si="1" ref="H5:H12">100-G5</f>
        <v>1.7194144817267443E-05</v>
      </c>
      <c r="I5" s="18"/>
      <c r="J5" s="21"/>
    </row>
    <row r="6" spans="1:10" s="17" customFormat="1" ht="15" customHeight="1">
      <c r="A6" s="18"/>
      <c r="B6" s="19" t="s">
        <v>6</v>
      </c>
      <c r="C6" s="20" t="s">
        <v>7</v>
      </c>
      <c r="D6" s="48">
        <v>2913126</v>
      </c>
      <c r="E6" s="48">
        <v>2478153.55</v>
      </c>
      <c r="F6" s="48">
        <f aca="true" t="shared" si="2" ref="F6:F13">D6-E6</f>
        <v>434972.4500000002</v>
      </c>
      <c r="G6" s="49">
        <f t="shared" si="0"/>
        <v>85.06853290932145</v>
      </c>
      <c r="H6" s="49">
        <f t="shared" si="1"/>
        <v>14.931467090678552</v>
      </c>
      <c r="I6" s="18"/>
      <c r="J6" s="21"/>
    </row>
    <row r="7" spans="1:10" s="22" customFormat="1" ht="15" customHeight="1">
      <c r="A7" s="19"/>
      <c r="B7" s="25" t="s">
        <v>10</v>
      </c>
      <c r="C7" s="26" t="s">
        <v>11</v>
      </c>
      <c r="D7" s="48">
        <v>2014858</v>
      </c>
      <c r="E7" s="48">
        <v>2014857.14</v>
      </c>
      <c r="F7" s="48">
        <f t="shared" si="2"/>
        <v>0.8600000001024455</v>
      </c>
      <c r="G7" s="49">
        <f t="shared" si="0"/>
        <v>99.99995731709133</v>
      </c>
      <c r="H7" s="49">
        <f t="shared" si="1"/>
        <v>4.268290867059932E-05</v>
      </c>
      <c r="I7" s="19"/>
      <c r="J7" s="21"/>
    </row>
    <row r="8" spans="1:10" s="17" customFormat="1" ht="15" customHeight="1">
      <c r="A8" s="19"/>
      <c r="B8" s="25" t="s">
        <v>12</v>
      </c>
      <c r="C8" s="26" t="s">
        <v>13</v>
      </c>
      <c r="D8" s="48">
        <v>157595</v>
      </c>
      <c r="E8" s="48">
        <v>133658.26</v>
      </c>
      <c r="F8" s="48">
        <f t="shared" si="2"/>
        <v>23936.73999999999</v>
      </c>
      <c r="G8" s="49">
        <f t="shared" si="0"/>
        <v>84.81123132079064</v>
      </c>
      <c r="H8" s="49">
        <f t="shared" si="1"/>
        <v>15.18876867920936</v>
      </c>
      <c r="I8" s="19"/>
      <c r="J8" s="21"/>
    </row>
    <row r="9" spans="1:10" s="22" customFormat="1" ht="15" customHeight="1">
      <c r="A9" s="19"/>
      <c r="B9" s="25" t="s">
        <v>16</v>
      </c>
      <c r="C9" s="26" t="s">
        <v>17</v>
      </c>
      <c r="D9" s="48">
        <v>772664</v>
      </c>
      <c r="E9" s="48">
        <v>772663.23</v>
      </c>
      <c r="F9" s="48">
        <f t="shared" si="2"/>
        <v>0.7700000000186265</v>
      </c>
      <c r="G9" s="49">
        <f t="shared" si="0"/>
        <v>99.99990034478117</v>
      </c>
      <c r="H9" s="49">
        <f t="shared" si="1"/>
        <v>9.965521883259498E-05</v>
      </c>
      <c r="I9" s="19"/>
      <c r="J9" s="21"/>
    </row>
    <row r="10" spans="1:10" s="17" customFormat="1" ht="27" customHeight="1">
      <c r="A10" s="19"/>
      <c r="B10" s="25" t="s">
        <v>18</v>
      </c>
      <c r="C10" s="31" t="s">
        <v>19</v>
      </c>
      <c r="D10" s="54">
        <v>229000</v>
      </c>
      <c r="E10" s="48">
        <v>228986.51</v>
      </c>
      <c r="F10" s="48">
        <f t="shared" si="2"/>
        <v>13.489999999990687</v>
      </c>
      <c r="G10" s="55">
        <f t="shared" si="0"/>
        <v>99.99410917030568</v>
      </c>
      <c r="H10" s="55">
        <f t="shared" si="1"/>
        <v>0.005890829694322974</v>
      </c>
      <c r="I10" s="25"/>
      <c r="J10" s="21"/>
    </row>
    <row r="11" spans="1:10" s="22" customFormat="1" ht="15" customHeight="1">
      <c r="A11" s="19"/>
      <c r="B11" s="25" t="s">
        <v>22</v>
      </c>
      <c r="C11" s="26" t="s">
        <v>23</v>
      </c>
      <c r="D11" s="48">
        <v>52531</v>
      </c>
      <c r="E11" s="48">
        <v>12522.64</v>
      </c>
      <c r="F11" s="48">
        <f t="shared" si="2"/>
        <v>40008.36</v>
      </c>
      <c r="G11" s="49">
        <f t="shared" si="0"/>
        <v>23.83857151015591</v>
      </c>
      <c r="H11" s="49">
        <f t="shared" si="1"/>
        <v>76.1614284898441</v>
      </c>
      <c r="I11" s="19"/>
      <c r="J11" s="21"/>
    </row>
    <row r="12" spans="1:10" s="22" customFormat="1" ht="27" customHeight="1">
      <c r="A12" s="30"/>
      <c r="B12" s="25" t="s">
        <v>24</v>
      </c>
      <c r="C12" s="31" t="s">
        <v>34</v>
      </c>
      <c r="D12" s="54">
        <v>692270</v>
      </c>
      <c r="E12" s="48">
        <v>692269.59</v>
      </c>
      <c r="F12" s="48">
        <f t="shared" si="2"/>
        <v>0.4100000000325963</v>
      </c>
      <c r="G12" s="55">
        <f t="shared" si="0"/>
        <v>99.99994077455328</v>
      </c>
      <c r="H12" s="55">
        <f t="shared" si="1"/>
        <v>5.922544671932428E-05</v>
      </c>
      <c r="I12" s="25"/>
      <c r="J12" s="21"/>
    </row>
    <row r="13" spans="1:10" ht="15" customHeight="1" thickBot="1">
      <c r="A13" s="32"/>
      <c r="B13" s="33" t="s">
        <v>25</v>
      </c>
      <c r="C13" s="34" t="s">
        <v>37</v>
      </c>
      <c r="D13" s="56">
        <v>989000</v>
      </c>
      <c r="E13" s="48">
        <v>989000</v>
      </c>
      <c r="F13" s="48">
        <f t="shared" si="2"/>
        <v>0</v>
      </c>
      <c r="G13" s="57">
        <f t="shared" si="0"/>
        <v>100</v>
      </c>
      <c r="H13" s="57">
        <v>0</v>
      </c>
      <c r="I13" s="32"/>
      <c r="J13" s="21"/>
    </row>
    <row r="14" spans="1:10" s="42" customFormat="1" ht="15" customHeight="1" thickBot="1" thickTop="1">
      <c r="A14" s="35"/>
      <c r="B14" s="36" t="s">
        <v>26</v>
      </c>
      <c r="C14" s="37"/>
      <c r="D14" s="59">
        <f>SUM(D5:D13)</f>
        <v>8170000</v>
      </c>
      <c r="E14" s="59">
        <f>SUM(E5:E13)</f>
        <v>7671066.8599999985</v>
      </c>
      <c r="F14" s="59">
        <f>SUM(F5:F13)</f>
        <v>498933.1400000003</v>
      </c>
      <c r="G14" s="60">
        <f t="shared" si="0"/>
        <v>93.89310722154221</v>
      </c>
      <c r="H14" s="60">
        <f>100-G14</f>
        <v>6.106892778457791</v>
      </c>
      <c r="I14" s="35"/>
      <c r="J14" s="16"/>
    </row>
    <row r="15" spans="1:10" s="42" customFormat="1" ht="13.5" thickTop="1">
      <c r="A15" s="1"/>
      <c r="B15" s="1"/>
      <c r="C15" s="38"/>
      <c r="D15" s="38"/>
      <c r="E15" s="38"/>
      <c r="F15" s="38"/>
      <c r="G15" s="38"/>
      <c r="H15" s="38"/>
      <c r="I15" s="38"/>
      <c r="J15" s="2"/>
    </row>
    <row r="16" spans="1:10" s="42" customFormat="1" ht="12.75">
      <c r="A16" s="39"/>
      <c r="B16" s="40"/>
      <c r="C16" s="2"/>
      <c r="D16" s="2"/>
      <c r="E16" s="2"/>
      <c r="F16" s="2"/>
      <c r="G16" s="2"/>
      <c r="H16" s="2"/>
      <c r="I16" s="2"/>
      <c r="J16" s="2"/>
    </row>
    <row r="17" spans="1:9" s="42" customFormat="1" ht="12.75">
      <c r="A17" s="41"/>
      <c r="B17" s="43"/>
      <c r="C17" s="45"/>
      <c r="D17" s="45"/>
      <c r="E17" s="45"/>
      <c r="F17" s="45"/>
      <c r="G17" s="44"/>
      <c r="H17" s="44"/>
      <c r="I17" s="44"/>
    </row>
    <row r="18" spans="1:9" s="42" customFormat="1" ht="12.75">
      <c r="A18" s="41"/>
      <c r="B18" s="40"/>
      <c r="C18" s="2"/>
      <c r="D18" s="2"/>
      <c r="E18" s="2"/>
      <c r="F18" s="2"/>
      <c r="G18" s="44"/>
      <c r="H18" s="44"/>
      <c r="I18" s="44"/>
    </row>
    <row r="19" spans="1:9" s="42" customFormat="1" ht="12.75">
      <c r="A19" s="41"/>
      <c r="B19" s="43"/>
      <c r="C19" s="45"/>
      <c r="D19" s="45"/>
      <c r="E19" s="45"/>
      <c r="F19" s="45"/>
      <c r="G19" s="44"/>
      <c r="H19" s="44"/>
      <c r="I19" s="44"/>
    </row>
    <row r="20" spans="1:9" s="42" customFormat="1" ht="12.75">
      <c r="A20" s="41"/>
      <c r="B20" s="43"/>
      <c r="C20" s="45" t="s">
        <v>27</v>
      </c>
      <c r="D20" s="45"/>
      <c r="E20" s="45"/>
      <c r="F20" s="45"/>
      <c r="G20" s="44"/>
      <c r="H20" s="44"/>
      <c r="I20" s="44"/>
    </row>
    <row r="21" spans="1:12" s="42" customFormat="1" ht="12.75">
      <c r="A21" s="39"/>
      <c r="B21" s="39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42" customFormat="1" ht="12.75">
      <c r="A22" s="39"/>
      <c r="B22" s="39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42" customFormat="1" ht="12.75">
      <c r="A23" s="39"/>
      <c r="B23" s="39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42" customFormat="1" ht="12.75">
      <c r="A24" s="39"/>
      <c r="B24" s="39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42" customFormat="1" ht="12.75">
      <c r="A25" s="39"/>
      <c r="B25" s="39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mergeCells count="1">
    <mergeCell ref="B1:H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Havlikova</dc:creator>
  <cp:keywords/>
  <dc:description/>
  <cp:lastModifiedBy>KúPk</cp:lastModifiedBy>
  <cp:lastPrinted>2005-04-22T07:30:56Z</cp:lastPrinted>
  <dcterms:created xsi:type="dcterms:W3CDTF">2005-02-16T14:01:29Z</dcterms:created>
  <dcterms:modified xsi:type="dcterms:W3CDTF">2005-10-26T06:53:17Z</dcterms:modified>
  <cp:category/>
  <cp:version/>
  <cp:contentType/>
  <cp:contentStatus/>
</cp:coreProperties>
</file>