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5" windowWidth="15300" windowHeight="4125" tabRatio="838" activeTab="0"/>
  </bookViews>
  <sheets>
    <sheet name="Kr_normativy_06" sheetId="1" r:id="rId1"/>
    <sheet name="příl.1" sheetId="2" r:id="rId2"/>
    <sheet name="příl.2" sheetId="3" r:id="rId3"/>
    <sheet name="příl.3" sheetId="4" r:id="rId4"/>
    <sheet name="příl.4" sheetId="5" r:id="rId5"/>
    <sheet name="příl.5" sheetId="6" r:id="rId6"/>
    <sheet name="příl.6" sheetId="7" r:id="rId7"/>
    <sheet name="příl.7" sheetId="8" r:id="rId8"/>
    <sheet name="příl.8" sheetId="9" r:id="rId9"/>
    <sheet name="příl.9" sheetId="10" r:id="rId10"/>
    <sheet name="příl.10" sheetId="11" r:id="rId11"/>
    <sheet name="příl.11" sheetId="12" r:id="rId12"/>
    <sheet name="příl.12" sheetId="13" r:id="rId13"/>
    <sheet name="příl.13" sheetId="14" r:id="rId14"/>
    <sheet name="příl.14" sheetId="15" r:id="rId15"/>
  </sheets>
  <definedNames>
    <definedName name="_xlnm._FilterDatabase" localSheetId="0" hidden="1">'Kr_normativy_06'!$A$4:$I$323</definedName>
    <definedName name="_xlnm.Print_Titles" localSheetId="0">'Kr_normativy_06'!$3:$3</definedName>
  </definedNames>
  <calcPr fullCalcOnLoad="1"/>
</workbook>
</file>

<file path=xl/sharedStrings.xml><?xml version="1.0" encoding="utf-8"?>
<sst xmlns="http://schemas.openxmlformats.org/spreadsheetml/2006/main" count="910" uniqueCount="444">
  <si>
    <t xml:space="preserve">            Krajské normativy pro rozpis rozpočtu přímých výdajů regionálního školství Plzeňského kraje na rok 2006 </t>
  </si>
  <si>
    <t>§/ písm</t>
  </si>
  <si>
    <t>Jednotka výkonu dle vyhlášky č. 492/2005 Sb., o krajských normativech</t>
  </si>
  <si>
    <t>Np</t>
  </si>
  <si>
    <t>No</t>
  </si>
  <si>
    <t>PP - ped.</t>
  </si>
  <si>
    <t>PO - ost.</t>
  </si>
  <si>
    <t xml:space="preserve">ONIV </t>
  </si>
  <si>
    <t xml:space="preserve">pedagogického </t>
  </si>
  <si>
    <t xml:space="preserve">nepedagogického </t>
  </si>
  <si>
    <t>Kč</t>
  </si>
  <si>
    <t>§ 1)</t>
  </si>
  <si>
    <t>Předškolní vzdělávání</t>
  </si>
  <si>
    <t>a)</t>
  </si>
  <si>
    <t>mateřská škola do 12 dětí včetně, jde-li o dítě s pravidelnou (denní) docházkou</t>
  </si>
  <si>
    <t>b)</t>
  </si>
  <si>
    <t>mateřská škola od 13 do 18  dětí včetně, jde-li o dítě s pravidelnou (denní) docházkou</t>
  </si>
  <si>
    <t>mateřská škola od 19 do 24  dětí včetně, jde-li o dítě s pravidelnou (denní) docházkou</t>
  </si>
  <si>
    <t>mateřská škola od 25 do 56  dětí včetně, jde-li o dítě s pravidelnou (denní) docházkou</t>
  </si>
  <si>
    <t>mateřská škola od 57 do 106  dětí včetně, jde-li o dítě s pravidelnou (denní) docházkou</t>
  </si>
  <si>
    <t>0,0015*x+12,74285</t>
  </si>
  <si>
    <t>2,5*(0,0015*x+12,74285)</t>
  </si>
  <si>
    <t>mateřská škola od 107 dětí včetně, jde-li o dítě s pravidelnou (denní) docházkou</t>
  </si>
  <si>
    <t>Základní vzdělávání</t>
  </si>
  <si>
    <t>d)</t>
  </si>
  <si>
    <t>základní škola, tvořená pouze třídami prvního stupně,  do 9 žáků včetně</t>
  </si>
  <si>
    <t>základní škola, tvořená pouze třídami prvního stupně,  od 10 do  15 žáků včetně</t>
  </si>
  <si>
    <t>základní škola, tvořená pouze třídami prvního stupně,  od 16 do  21 žáků včetně</t>
  </si>
  <si>
    <t>základní škola, tvořená pouze třídami prvního stupně,  od 22 do 42 žáků včetně</t>
  </si>
  <si>
    <t>e)</t>
  </si>
  <si>
    <t xml:space="preserve"> základní škola, tvořená prvním a druhým stupněm, do 80 žáků 1.stupně včetně</t>
  </si>
  <si>
    <t xml:space="preserve"> základní škola, tvořená prvním a druhým stupněm, 81 až 149 žáků 1.stupně včetně</t>
  </si>
  <si>
    <t xml:space="preserve"> základní škola, tvořená prvním a druhým stupněm, 150 až 230 žáků 1.stupně včetně</t>
  </si>
  <si>
    <t xml:space="preserve"> základní škola, tvořená prvním a druhým stupněm, 231 až 320 žáků 1.stupně včetně</t>
  </si>
  <si>
    <t xml:space="preserve"> základní škola, tvořená prvním a druhým stupněm, 321 až 399 žáků 1.stupně včetně</t>
  </si>
  <si>
    <t xml:space="preserve"> základní škola, tvořená prvním a druhým stupněm,  400 a více  žáků  1.stupně </t>
  </si>
  <si>
    <t>f)</t>
  </si>
  <si>
    <t xml:space="preserve"> základní škola, tvořená prvním a druhým stupněm, do 115 žáků 2.stupně včetně</t>
  </si>
  <si>
    <t xml:space="preserve"> základní škola, tvořená prvním a druhým stupněm, 116 do 160 žáků 2.stupně včetně</t>
  </si>
  <si>
    <t xml:space="preserve"> základní škola, tvořená prvním a druhým stupněm, 161 do 210 žáků 2.stupně včetně</t>
  </si>
  <si>
    <t xml:space="preserve"> základní škola, tvořená prvním a druhým stupněm, 211 až 320 žáků 2. stupně včetně  </t>
  </si>
  <si>
    <t xml:space="preserve"> základní škola, tvořená prvním a druhým stupněm, 321 až 385 žáků 2. stupně včetně  </t>
  </si>
  <si>
    <t xml:space="preserve"> základní škola, tvořená prvním a druhým stupněm, 386 a více žáků 2. stupně včetně  </t>
  </si>
  <si>
    <t xml:space="preserve">základní škola, tvořená oběma stupni do 152 žáků, neped.zam. </t>
  </si>
  <si>
    <t>e,f)</t>
  </si>
  <si>
    <t xml:space="preserve">základní škola, tvořená oběma stupni od 153 do 753 žáků,  neped.zam. </t>
  </si>
  <si>
    <t xml:space="preserve">základní škola, tvořená oběma stupni od 754 žáků,  neped.zam. </t>
  </si>
  <si>
    <t>g)</t>
  </si>
  <si>
    <t>žák v základní škole speciální</t>
  </si>
  <si>
    <t>h)</t>
  </si>
  <si>
    <t>dítě v přípravné třídě ZŠ pro děti v posledním roce před zahájením povinné školní docházky</t>
  </si>
  <si>
    <t>j)</t>
  </si>
  <si>
    <t>žák kursu pro získání základního vzděláí, žák kursu pro získánbí základů vzdělání</t>
  </si>
  <si>
    <t>Základní umělecké školy</t>
  </si>
  <si>
    <t>k)</t>
  </si>
  <si>
    <t>základní umělecké škole v hudebním oboru s individuální výukou (do 4 žáků ve skup.)</t>
  </si>
  <si>
    <t>základní umělecké škole v hudebním oboru s kolektivní výukou</t>
  </si>
  <si>
    <t>základní umělecké škole v literárně dramatickém oboru</t>
  </si>
  <si>
    <t>základní umělecké škole v tanečním oboru</t>
  </si>
  <si>
    <t xml:space="preserve">základní umělecké škole ve výtvarném oboru </t>
  </si>
  <si>
    <t>VOŠ:</t>
  </si>
  <si>
    <t>l)</t>
  </si>
  <si>
    <t>obor 36-41-N/003</t>
  </si>
  <si>
    <t>obor 26-31-N/011</t>
  </si>
  <si>
    <t>obor 63-41-N/005</t>
  </si>
  <si>
    <t>obor 64-31-N/008</t>
  </si>
  <si>
    <t>obor 63-43-N/008</t>
  </si>
  <si>
    <t>obor 63-41-N/018</t>
  </si>
  <si>
    <t>obor 75-41-N/002</t>
  </si>
  <si>
    <t>obor 53-4X-N/00X</t>
  </si>
  <si>
    <t>m)</t>
  </si>
  <si>
    <t>Pedagogicko-psychologická poradna (PPP)</t>
  </si>
  <si>
    <t>o)</t>
  </si>
  <si>
    <t>Středisko pro volný čas dětí a mládeže (SVČ)</t>
  </si>
  <si>
    <t>p)</t>
  </si>
  <si>
    <t xml:space="preserve">Školní klub </t>
  </si>
  <si>
    <t>q)</t>
  </si>
  <si>
    <t xml:space="preserve">Školní družina </t>
  </si>
  <si>
    <t>r)</t>
  </si>
  <si>
    <t>Speciální pedagogické centrum (SPC)</t>
  </si>
  <si>
    <t>s)</t>
  </si>
  <si>
    <t xml:space="preserve">Školní stravování </t>
  </si>
  <si>
    <t>s),  1)</t>
  </si>
  <si>
    <t>1 stravovaný podle § 1 písm.s), odst.  1.)            do 29 stravovaných včetně-výkony po korekci  (ZŠ,SŠ)</t>
  </si>
  <si>
    <t xml:space="preserve">0,87 Korekce výkonů dle odst.9) §4 vyhlášky </t>
  </si>
  <si>
    <t>1 stravovaný podle § 1 písm.s), odst.  1.)            od 30 stravovaných  -výkony po korekci (ZŠ,SŠ)</t>
  </si>
  <si>
    <t>s),  2)</t>
  </si>
  <si>
    <t>1 stravovaný podle § 1 písm.s), odst.  2.) - do 12 stravovaných  včetně  (MŠ)</t>
  </si>
  <si>
    <t xml:space="preserve">1 stravovaný podle § 1 písm.s), odst.  2.) - od 13 stravovaných   (MŠ)  </t>
  </si>
  <si>
    <t>s),  3)</t>
  </si>
  <si>
    <t xml:space="preserve">1 stravovaný podle § 1 písm.s), odst.  3.)            do 29 stravovaných včetně-výkony po korekci  </t>
  </si>
  <si>
    <t xml:space="preserve">1 stravovaný podle § 1 písm.s), odst.  3.)            od 30 stravovaných-výkony po korekci </t>
  </si>
  <si>
    <t>s),  4)</t>
  </si>
  <si>
    <t xml:space="preserve">1 stravovaný podle § 1 písm.s), odst.  4)            do 29 stravovaných včetně-výkony po korekci  </t>
  </si>
  <si>
    <t xml:space="preserve">1 stravovaný podle § 1 písm.s), odst.  4)            od 30 stravovaných-výkony po korekci </t>
  </si>
  <si>
    <t>Domovy mládeže</t>
  </si>
  <si>
    <t>t),  1)</t>
  </si>
  <si>
    <t>1 ubytovaný v domově mládeže, který se zároveň vzdělává ve střední škole nebo konzervatoři</t>
  </si>
  <si>
    <t>t),  2)</t>
  </si>
  <si>
    <t xml:space="preserve">1 ubytovaný v domově mládeže, který se zároveň vzdělává ve vyšší odborné škole </t>
  </si>
  <si>
    <t>Internáty</t>
  </si>
  <si>
    <t>u),  1)</t>
  </si>
  <si>
    <t>1 ubytovaný  dle § 1, písm.u) odst. 1)</t>
  </si>
  <si>
    <t>u),  2)</t>
  </si>
  <si>
    <t>1 ubytovaný  dle § 1, písm.u) odst. 2)</t>
  </si>
  <si>
    <t xml:space="preserve">v)  </t>
  </si>
  <si>
    <t>Dětský domov</t>
  </si>
  <si>
    <t>i)</t>
  </si>
  <si>
    <t xml:space="preserve">Střední školy  - jeden žák ve studijním oboru vzdělání: </t>
  </si>
  <si>
    <t>'1601M002</t>
  </si>
  <si>
    <t>'2341M001</t>
  </si>
  <si>
    <t>'2343L506</t>
  </si>
  <si>
    <t>'2345M004</t>
  </si>
  <si>
    <t>'2641M002</t>
  </si>
  <si>
    <t>'2643M004</t>
  </si>
  <si>
    <t>'2644M001</t>
  </si>
  <si>
    <t>'2647M002</t>
  </si>
  <si>
    <t>'2647M003</t>
  </si>
  <si>
    <t>'3143M001</t>
  </si>
  <si>
    <t>'3641M001</t>
  </si>
  <si>
    <t>'3642M010</t>
  </si>
  <si>
    <t>'3646M003</t>
  </si>
  <si>
    <t>'3647M001</t>
  </si>
  <si>
    <t>'3741M006</t>
  </si>
  <si>
    <t>'3742M001</t>
  </si>
  <si>
    <t>'3941M003</t>
  </si>
  <si>
    <t>'4141M001</t>
  </si>
  <si>
    <t>'4145M001</t>
  </si>
  <si>
    <t>'5341M001</t>
  </si>
  <si>
    <t>'5341M007</t>
  </si>
  <si>
    <t>'5343M001</t>
  </si>
  <si>
    <t>'5344M001</t>
  </si>
  <si>
    <t>'5344M007</t>
  </si>
  <si>
    <t>'6341M004</t>
  </si>
  <si>
    <t>'6341M006</t>
  </si>
  <si>
    <t>'6341M040</t>
  </si>
  <si>
    <t>'6441L515</t>
  </si>
  <si>
    <t>'6441L524</t>
  </si>
  <si>
    <t>'6442M003</t>
  </si>
  <si>
    <t>'6442M009</t>
  </si>
  <si>
    <t>'6442M024</t>
  </si>
  <si>
    <t>'6442M036</t>
  </si>
  <si>
    <t>'6442M038</t>
  </si>
  <si>
    <t>'6443M002</t>
  </si>
  <si>
    <t>'6542M004</t>
  </si>
  <si>
    <t>'6542M011</t>
  </si>
  <si>
    <t>'6643M001</t>
  </si>
  <si>
    <t>'6843M001</t>
  </si>
  <si>
    <t>'7241M001</t>
  </si>
  <si>
    <t>'7541M003</t>
  </si>
  <si>
    <t>'7541M004</t>
  </si>
  <si>
    <t>'7842M001</t>
  </si>
  <si>
    <t>'7842M002</t>
  </si>
  <si>
    <t>'7842M003</t>
  </si>
  <si>
    <t>'7842M005</t>
  </si>
  <si>
    <t>'7861D001</t>
  </si>
  <si>
    <t>'7862C002</t>
  </si>
  <si>
    <t>'8241M007</t>
  </si>
  <si>
    <t>'8241M008</t>
  </si>
  <si>
    <t>'8241M009</t>
  </si>
  <si>
    <t>'8241M022</t>
  </si>
  <si>
    <t xml:space="preserve">Konzervatoř </t>
  </si>
  <si>
    <t>8244N001</t>
  </si>
  <si>
    <t>8245N001</t>
  </si>
  <si>
    <t>Gymnázia</t>
  </si>
  <si>
    <t xml:space="preserve">Střední školy - jeden žák v učebním oboru:  </t>
  </si>
  <si>
    <t>Teoretická výuka:</t>
  </si>
  <si>
    <t>'2153H001</t>
  </si>
  <si>
    <t>K základní normativní částce budou použity opravné koeficienty:</t>
  </si>
  <si>
    <t>koeficient</t>
  </si>
  <si>
    <t>v případě, že výuka je zajišťována jinou nežli denní formou:</t>
  </si>
  <si>
    <t>dálková forma – násobek základní částky koef.</t>
  </si>
  <si>
    <t>večerní forma – násobek základní částky koef.</t>
  </si>
  <si>
    <t>rozdělení rozpočtu pro samostatnou ŠJ</t>
  </si>
  <si>
    <t>ŠJ MŠ-vývařovnu:</t>
  </si>
  <si>
    <t>ŠJ MŠ-výdejnu:</t>
  </si>
  <si>
    <t>rozdělení rozpočtu pro samostatnou  ŠJ ZŠ a ŠJ SŠ</t>
  </si>
  <si>
    <t>ŠJ ZŠ a ŠJ SŠ–vývařovnu:</t>
  </si>
  <si>
    <t xml:space="preserve">ŠJ ZŠ a ŠJ SŠ-výdejnu:     </t>
  </si>
  <si>
    <t xml:space="preserve">Počet jednotek výkonu ve školní jídelně dle § 1 písm. s) vyhlášky o krajských normativech </t>
  </si>
  <si>
    <t>bude stanoven v souladu s § 4 odst. 9) opravným koeficientem</t>
  </si>
  <si>
    <t>Příplatky na zdravotní postižení dle § 3 vyhlášky:</t>
  </si>
  <si>
    <t>odst. 6a):</t>
  </si>
  <si>
    <t>lehké mentální postižení, vady řeči, vývojové poruchy učení a chování</t>
  </si>
  <si>
    <t>sluchové postižení, zrakové postižení, tělesné postižení</t>
  </si>
  <si>
    <t>kategorie těžkého zdravotního postižení</t>
  </si>
  <si>
    <t>odst. 6c):</t>
  </si>
  <si>
    <t>těžké zdravotní postižení</t>
  </si>
  <si>
    <t>odst. 6d):</t>
  </si>
  <si>
    <t>odst. 6e):</t>
  </si>
  <si>
    <t>zdravotního postižení, uvedené v §3 odst. 8)</t>
  </si>
  <si>
    <t>odst. 6f):</t>
  </si>
  <si>
    <t>pro druhy zdravotního postižení, uvedené v § 3 odst. 8)</t>
  </si>
  <si>
    <t>odst. 6g):</t>
  </si>
  <si>
    <t>odst. 6b):</t>
  </si>
  <si>
    <t xml:space="preserve">Příplatky na individuálně integrované děti, žáky nebo studenty, uvedené v požadavku školy se stanoví na základě finanční rozvahy,  </t>
  </si>
  <si>
    <t xml:space="preserve">kterou obecní úřad obce s rozšířenou působností a školské organizace zřízené Plzeňským krajem předloží Krajskému úřadu Plzeňského kraje (OŠMS). </t>
  </si>
  <si>
    <t xml:space="preserve">Finanční rozvaha vychází z  posudků školského poradenského zařízení a individuálních vzdělávacích plánů. </t>
  </si>
  <si>
    <t>Vzhledem k tomu, že údaje o zdravotních postiženích dětí, žáků nebo studentů jsou tzv. citlivými údaji, budou posudky školského poradenského zařízení uloženy</t>
  </si>
  <si>
    <t xml:space="preserve"> u ředitele školy nebo školského zařízení pro případnou kontrolu prováděnou příslušnými kontrolními orgány. </t>
  </si>
  <si>
    <t>Příplatek bude poskytnut maximálně do výše normativně stanoveného příplatku na dítě, žáka, studenta:</t>
  </si>
  <si>
    <t>lehké mentální postižení</t>
  </si>
  <si>
    <t>sluchové postižení, zrakové postižení</t>
  </si>
  <si>
    <t>tělesné postižení</t>
  </si>
  <si>
    <t>vady řeči, vývojové poruch učení a chování</t>
  </si>
  <si>
    <t>autismus</t>
  </si>
  <si>
    <t>s více vadami</t>
  </si>
  <si>
    <t>těžké mentální postižení</t>
  </si>
  <si>
    <t>'2344L001</t>
  </si>
  <si>
    <t>'2345L001</t>
  </si>
  <si>
    <t>'2351E004</t>
  </si>
  <si>
    <t>'2351H001</t>
  </si>
  <si>
    <t>'2352H001</t>
  </si>
  <si>
    <t>'2355H002</t>
  </si>
  <si>
    <t>'2356H001</t>
  </si>
  <si>
    <t>'2357H001</t>
  </si>
  <si>
    <t>'2361H001</t>
  </si>
  <si>
    <t>'2368H001</t>
  </si>
  <si>
    <t>'2641L501</t>
  </si>
  <si>
    <t>'2641L506</t>
  </si>
  <si>
    <t>'2642L001</t>
  </si>
  <si>
    <t>'2643L001</t>
  </si>
  <si>
    <t>'2645L005</t>
  </si>
  <si>
    <t>'2651E001</t>
  </si>
  <si>
    <t>'2651E502</t>
  </si>
  <si>
    <t>'2651H001</t>
  </si>
  <si>
    <t>'2651H002</t>
  </si>
  <si>
    <t>'2651H003</t>
  </si>
  <si>
    <t>'2652H004</t>
  </si>
  <si>
    <t>'2653H001</t>
  </si>
  <si>
    <t>'2657H001</t>
  </si>
  <si>
    <t>'2857E001</t>
  </si>
  <si>
    <t>'2857H007</t>
  </si>
  <si>
    <t>'2941L502</t>
  </si>
  <si>
    <t>'2953H001</t>
  </si>
  <si>
    <t>'2954E003</t>
  </si>
  <si>
    <t>'2954H002</t>
  </si>
  <si>
    <t>'2956H001</t>
  </si>
  <si>
    <t>'2956H002</t>
  </si>
  <si>
    <t>'2956H003</t>
  </si>
  <si>
    <t>'3143L501</t>
  </si>
  <si>
    <t>'3158H001</t>
  </si>
  <si>
    <t>'3159E002</t>
  </si>
  <si>
    <t>'3254H006</t>
  </si>
  <si>
    <t>'3342L502</t>
  </si>
  <si>
    <t>'3356E001</t>
  </si>
  <si>
    <t>'3356H001</t>
  </si>
  <si>
    <t>'3356H002</t>
  </si>
  <si>
    <t>3356H003</t>
  </si>
  <si>
    <t>'3359H001</t>
  </si>
  <si>
    <t>'3644L502</t>
  </si>
  <si>
    <t>'3652H001</t>
  </si>
  <si>
    <t>'3655H001</t>
  </si>
  <si>
    <t>'3657E005</t>
  </si>
  <si>
    <t>'3657H001</t>
  </si>
  <si>
    <t>'3664E002</t>
  </si>
  <si>
    <t>'3664H001</t>
  </si>
  <si>
    <t>'3667E001</t>
  </si>
  <si>
    <t>'3667E503</t>
  </si>
  <si>
    <t>'3667H001</t>
  </si>
  <si>
    <t>'3667H004</t>
  </si>
  <si>
    <t>'3669H001</t>
  </si>
  <si>
    <t>'3741L503</t>
  </si>
  <si>
    <t>'3751H001</t>
  </si>
  <si>
    <t>'3752H001</t>
  </si>
  <si>
    <t>'3941L001</t>
  </si>
  <si>
    <t>'4145L505</t>
  </si>
  <si>
    <t>'4151E501</t>
  </si>
  <si>
    <t>'4151H007</t>
  </si>
  <si>
    <t>'4152E004</t>
  </si>
  <si>
    <t>'4152E005</t>
  </si>
  <si>
    <t>'4152E011</t>
  </si>
  <si>
    <t>'4152H001</t>
  </si>
  <si>
    <t>'4154H002</t>
  </si>
  <si>
    <t>'4155E002</t>
  </si>
  <si>
    <t>'4155H003</t>
  </si>
  <si>
    <t>'4156E501</t>
  </si>
  <si>
    <t>'4156H001</t>
  </si>
  <si>
    <t>'6342L502</t>
  </si>
  <si>
    <t>'6351H002</t>
  </si>
  <si>
    <t>'6441L518</t>
  </si>
  <si>
    <t>'6441L521</t>
  </si>
  <si>
    <t>'6541L504</t>
  </si>
  <si>
    <t>'6551E501</t>
  </si>
  <si>
    <t>'6551H002</t>
  </si>
  <si>
    <t>'6552E001</t>
  </si>
  <si>
    <t>'6552H001</t>
  </si>
  <si>
    <t>'6553H001</t>
  </si>
  <si>
    <t>'6641L008</t>
  </si>
  <si>
    <t>'6641L501</t>
  </si>
  <si>
    <t>'6651H004</t>
  </si>
  <si>
    <t>'6651H006</t>
  </si>
  <si>
    <t>'6651H017</t>
  </si>
  <si>
    <t>'6652H001</t>
  </si>
  <si>
    <t>'6941L004</t>
  </si>
  <si>
    <t>'6941L502</t>
  </si>
  <si>
    <t>'6951H001</t>
  </si>
  <si>
    <t>'6953H003</t>
  </si>
  <si>
    <t>'6955E003</t>
  </si>
  <si>
    <t>'6955E005</t>
  </si>
  <si>
    <t>'8251L003</t>
  </si>
  <si>
    <t>'8251L006</t>
  </si>
  <si>
    <t>Praktické vyučování:</t>
  </si>
  <si>
    <t>mateřská škola od 13 do 18  dětí včetně, jde-li o dítě s omezenou délkou docházky do 4 hodin denně (§30 odst. 3 písm. a) zák. 117/1995 Sb. ,ve znění pozdějších předpisů</t>
  </si>
  <si>
    <t>mateřská škola do 12 dětí včetně, jde-li o dítě s omezenou délkou docházky do 4 hodin denně (§30 odst. 3 písm. b) zák. 117/1995 Sb. ,ve znění pozdějších předpisů</t>
  </si>
  <si>
    <t>mateřská škola od 19 do 24  dětí včetně, jde-li o dítě s omezenou délkou docházky do 4 hodin denně (§30 odst. 3 písm. a) zák. 117/1995 Sb. ,ve znění pozdějších předpisů</t>
  </si>
  <si>
    <t>mateřská škola od 25 do 56 dětí včetně, jde-li o dítě s omezenou délkou docházky do 4 hodin denně (§30 odst. 3 písm. a) zák. 117/1995 Sb. ,ve znění pozdějších předpisů</t>
  </si>
  <si>
    <t>mateřská škola od 57 do 106 dětí včetně, jde-li o dítě s omezenou délkou docházky do 4 hodin denně (§30 odst. 3 písm. a) zák. 117/1995 Sb. ,ve znění pozdějších předpisů</t>
  </si>
  <si>
    <t>mateřská škola od 107 dětí včetně, jde-li o dítě s omezenou délkou docházky do 4 hodin denně (§30 odst. 3 písm. a) zák. 117/1995 Sb. ,ve znění pozdějších předpisů</t>
  </si>
  <si>
    <t>Ln(x)+8,803</t>
  </si>
  <si>
    <r>
      <t xml:space="preserve"> -0,0005*x</t>
    </r>
    <r>
      <rPr>
        <b/>
        <vertAlign val="superscript"/>
        <sz val="12"/>
        <rFont val="Arial CE"/>
        <family val="2"/>
      </rPr>
      <t>2</t>
    </r>
    <r>
      <rPr>
        <b/>
        <sz val="12"/>
        <rFont val="Arial CE"/>
        <family val="2"/>
      </rPr>
      <t>+0,1103*x+31,00</t>
    </r>
  </si>
  <si>
    <t>2,5*(Ln(x)+8,803)</t>
  </si>
  <si>
    <t>4,85*Ln(x)-3,2</t>
  </si>
  <si>
    <t>5,45*Ln(x*0,42)</t>
  </si>
  <si>
    <t>4,1375*Ln(x*0,8)</t>
  </si>
  <si>
    <t>14,3+0,0088*x</t>
  </si>
  <si>
    <t>8,2+0,06*x</t>
  </si>
  <si>
    <t>0,03*x+12,475</t>
  </si>
  <si>
    <t>0,0045*x+18,435</t>
  </si>
  <si>
    <t>0,007*x+17,63</t>
  </si>
  <si>
    <t>0,006*x+18,065</t>
  </si>
  <si>
    <t>0,006*x+13,5</t>
  </si>
  <si>
    <t>0,007*x+13,31</t>
  </si>
  <si>
    <t>0,006*x+13,49</t>
  </si>
  <si>
    <t>0,0045*x+13,95</t>
  </si>
  <si>
    <t>0,004*x+14,14</t>
  </si>
  <si>
    <r>
      <t>(-0,0000491*x</t>
    </r>
    <r>
      <rPr>
        <b/>
        <vertAlign val="superscript"/>
        <sz val="11"/>
        <rFont val="Arial CE"/>
        <family val="2"/>
      </rPr>
      <t>2</t>
    </r>
    <r>
      <rPr>
        <b/>
        <sz val="11"/>
        <rFont val="Arial CE"/>
        <family val="2"/>
      </rPr>
      <t>+0,0818939*x +38,1) *0,928</t>
    </r>
  </si>
  <si>
    <r>
      <t xml:space="preserve">  (-0,00285*x</t>
    </r>
    <r>
      <rPr>
        <b/>
        <vertAlign val="superscript"/>
        <sz val="11"/>
        <rFont val="Arial CE"/>
        <family val="2"/>
      </rPr>
      <t>2</t>
    </r>
    <r>
      <rPr>
        <b/>
        <sz val="11"/>
        <rFont val="Arial CE"/>
        <family val="2"/>
      </rPr>
      <t>+0,62285*x +17,497)*0,94</t>
    </r>
  </si>
  <si>
    <r>
      <t xml:space="preserve"> -0,00000887*x</t>
    </r>
    <r>
      <rPr>
        <b/>
        <vertAlign val="superscript"/>
        <sz val="12"/>
        <rFont val="Arial CE"/>
        <family val="0"/>
      </rPr>
      <t>3</t>
    </r>
    <r>
      <rPr>
        <b/>
        <sz val="12"/>
        <rFont val="Arial CE"/>
        <family val="2"/>
      </rPr>
      <t xml:space="preserve"> + 0,0011*x</t>
    </r>
    <r>
      <rPr>
        <b/>
        <vertAlign val="superscript"/>
        <sz val="12"/>
        <rFont val="Arial CE"/>
        <family val="0"/>
      </rPr>
      <t>2</t>
    </r>
    <r>
      <rPr>
        <b/>
        <sz val="12"/>
        <rFont val="Arial CE"/>
        <family val="2"/>
      </rPr>
      <t xml:space="preserve"> +0,105701*x + 1</t>
    </r>
  </si>
  <si>
    <t>(1,0597*Ln(x))+221,35</t>
  </si>
  <si>
    <t>1,12233*Ln(x)+26,078</t>
  </si>
  <si>
    <t>10,899*Ln(x)+x/200</t>
  </si>
  <si>
    <r>
      <t xml:space="preserve">  -0,0009*x</t>
    </r>
    <r>
      <rPr>
        <b/>
        <vertAlign val="superscript"/>
        <sz val="12"/>
        <rFont val="Arial CE"/>
        <family val="2"/>
      </rPr>
      <t>2</t>
    </r>
    <r>
      <rPr>
        <b/>
        <sz val="12"/>
        <rFont val="Arial CE"/>
        <family val="2"/>
      </rPr>
      <t>+0,2862*x+19</t>
    </r>
  </si>
  <si>
    <t>(10,899*Ln(x)+x/200)*0,5</t>
  </si>
  <si>
    <t>(10,899*Ln(x)+x/200)*1,667</t>
  </si>
  <si>
    <t>1,1233*Ln(x)+17</t>
  </si>
  <si>
    <t>(1,1233*Ln(x)+17)*1,11</t>
  </si>
  <si>
    <t>7941K4XX čtyřletá</t>
  </si>
  <si>
    <t>7941K6XX šestiletá nižší stupeň</t>
  </si>
  <si>
    <t>7941K6XX šestiletá vyšší stupeň</t>
  </si>
  <si>
    <t>7941K8XX osmiletá nižší stupeň</t>
  </si>
  <si>
    <t>7941K8XX osmiletá vyšší stupeň</t>
  </si>
  <si>
    <r>
      <t>(-0,0005*x</t>
    </r>
    <r>
      <rPr>
        <b/>
        <vertAlign val="superscript"/>
        <sz val="12"/>
        <rFont val="Arial CE"/>
        <family val="2"/>
      </rPr>
      <t>2</t>
    </r>
    <r>
      <rPr>
        <b/>
        <sz val="12"/>
        <rFont val="Arial CE"/>
        <family val="2"/>
      </rPr>
      <t>+0,1103*x +31,00)*2,5</t>
    </r>
  </si>
  <si>
    <r>
      <t>2,4962*x</t>
    </r>
    <r>
      <rPr>
        <b/>
        <vertAlign val="superscript"/>
        <sz val="12"/>
        <rFont val="Arial CE"/>
        <family val="2"/>
      </rPr>
      <t>0,5</t>
    </r>
  </si>
  <si>
    <r>
      <t>2,5*(2,4962*x</t>
    </r>
    <r>
      <rPr>
        <b/>
        <vertAlign val="superscript"/>
        <sz val="12"/>
        <rFont val="Arial CE"/>
        <family val="2"/>
      </rPr>
      <t>0,5</t>
    </r>
    <r>
      <rPr>
        <b/>
        <sz val="12"/>
        <rFont val="Arial CE"/>
        <family val="0"/>
      </rPr>
      <t>)</t>
    </r>
  </si>
  <si>
    <r>
      <t>3,89*x</t>
    </r>
    <r>
      <rPr>
        <b/>
        <vertAlign val="superscript"/>
        <sz val="12"/>
        <rFont val="Arial CE"/>
        <family val="2"/>
      </rPr>
      <t>0,355</t>
    </r>
  </si>
  <si>
    <r>
      <t>2,5*(3,89*x</t>
    </r>
    <r>
      <rPr>
        <b/>
        <vertAlign val="superscript"/>
        <sz val="12"/>
        <rFont val="Arial CE"/>
        <family val="2"/>
      </rPr>
      <t>0,355</t>
    </r>
    <r>
      <rPr>
        <b/>
        <sz val="12"/>
        <rFont val="Arial CE"/>
        <family val="2"/>
      </rPr>
      <t>)</t>
    </r>
  </si>
  <si>
    <t>Základní částka na jednotku výkonu</t>
  </si>
  <si>
    <t>druh školy, zařízení/obor vzdělání</t>
  </si>
  <si>
    <t xml:space="preserve">Ukazatel prům. počtu výkonů připadající na 1 zaměstnance </t>
  </si>
  <si>
    <t>Ukaz. průměr. výše měsíčního platu</t>
  </si>
  <si>
    <t>Základní částka</t>
  </si>
  <si>
    <t xml:space="preserve">Krajské normativy pro rozpis rozpočtu přímých výdajů na rok 2006 </t>
  </si>
  <si>
    <t>1 dítě v mateřské škole nebo třídě s celodenním provozem</t>
  </si>
  <si>
    <t>do 12 dětí</t>
  </si>
  <si>
    <t>od 13 do 18 dětí</t>
  </si>
  <si>
    <t>od 19 do 24 dětí</t>
  </si>
  <si>
    <t>od 25 do 56 dětí</t>
  </si>
  <si>
    <t>od 57 do 106 dětí</t>
  </si>
  <si>
    <t>od 107</t>
  </si>
  <si>
    <r>
      <t>2,4962*x</t>
    </r>
    <r>
      <rPr>
        <b/>
        <vertAlign val="superscript"/>
        <sz val="11"/>
        <rFont val="Arial CE"/>
        <family val="2"/>
      </rPr>
      <t>0,5</t>
    </r>
  </si>
  <si>
    <r>
      <t xml:space="preserve"> -0,0005*x</t>
    </r>
    <r>
      <rPr>
        <b/>
        <vertAlign val="superscript"/>
        <sz val="11"/>
        <rFont val="Arial CE"/>
        <family val="2"/>
      </rPr>
      <t>2</t>
    </r>
    <r>
      <rPr>
        <b/>
        <sz val="11"/>
        <rFont val="Arial CE"/>
        <family val="2"/>
      </rPr>
      <t>+0,1103*x+31,00</t>
    </r>
  </si>
  <si>
    <r>
      <t>3,89*x</t>
    </r>
    <r>
      <rPr>
        <b/>
        <vertAlign val="superscript"/>
        <sz val="11"/>
        <rFont val="Arial CE"/>
        <family val="2"/>
      </rPr>
      <t>0,355</t>
    </r>
  </si>
  <si>
    <t>základní škola, tvořená pouze třídami prvního stupně,  od 43 do 99 žáků včetně</t>
  </si>
  <si>
    <t>základní škola, tvořená pouze třídami prvního stupně,  od 100 žáků včetně</t>
  </si>
  <si>
    <t>Příloha 1</t>
  </si>
  <si>
    <t>počet dětí/ žáků</t>
  </si>
  <si>
    <t>do 12</t>
  </si>
  <si>
    <t>Příloha 2</t>
  </si>
  <si>
    <r>
      <t>2,5*(2,4962*x</t>
    </r>
    <r>
      <rPr>
        <b/>
        <vertAlign val="superscript"/>
        <sz val="10"/>
        <rFont val="Arial CE"/>
        <family val="2"/>
      </rPr>
      <t>0,5</t>
    </r>
    <r>
      <rPr>
        <b/>
        <sz val="10"/>
        <rFont val="Arial CE"/>
        <family val="0"/>
      </rPr>
      <t>)</t>
    </r>
  </si>
  <si>
    <r>
      <t>(-0,0005*x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+0,1103*x +31,00)*2,5</t>
    </r>
  </si>
  <si>
    <r>
      <t>2,5*(3,89*x</t>
    </r>
    <r>
      <rPr>
        <b/>
        <vertAlign val="superscript"/>
        <sz val="10"/>
        <rFont val="Arial CE"/>
        <family val="2"/>
      </rPr>
      <t>0,355</t>
    </r>
    <r>
      <rPr>
        <b/>
        <sz val="10"/>
        <rFont val="Arial CE"/>
        <family val="2"/>
      </rPr>
      <t>)</t>
    </r>
  </si>
  <si>
    <t>(§30 odst. 3 písm. b) zák. 117/1995 Sb. ,ve znění pozdějších předpisů</t>
  </si>
  <si>
    <t xml:space="preserve">1 dítě v MŠ s omezenou délkou docházky do 4 hodin denně </t>
  </si>
  <si>
    <t>1 žák v základní škole tvořené pouze třídami prvního stupně</t>
  </si>
  <si>
    <t>do 9 žáků</t>
  </si>
  <si>
    <t>od 10 do 15 žáků</t>
  </si>
  <si>
    <t>od 16 do 21 žáků</t>
  </si>
  <si>
    <t>od 22 do 42 žáků</t>
  </si>
  <si>
    <t>od 43 do 99 žáků</t>
  </si>
  <si>
    <t>od 100</t>
  </si>
  <si>
    <t>do 9</t>
  </si>
  <si>
    <t>Příloha 3</t>
  </si>
  <si>
    <t>do 80 žáků</t>
  </si>
  <si>
    <t>od 81 do 149 žáků</t>
  </si>
  <si>
    <t>od 150 do 230 žáků</t>
  </si>
  <si>
    <t>od 231 do 320 žáků</t>
  </si>
  <si>
    <t>od 321 do 399 žáků</t>
  </si>
  <si>
    <t>od 400</t>
  </si>
  <si>
    <t>do 80</t>
  </si>
  <si>
    <t>Np - 1. st.</t>
  </si>
  <si>
    <t>Np - 2. st.</t>
  </si>
  <si>
    <t>do 115 žáků</t>
  </si>
  <si>
    <t>od 116 do 160 žáků</t>
  </si>
  <si>
    <t>od 161 do 210 žáků</t>
  </si>
  <si>
    <t>od 211 do 320 žáků</t>
  </si>
  <si>
    <t>od 321 do 385 žáků</t>
  </si>
  <si>
    <t>od 386</t>
  </si>
  <si>
    <t>do 115</t>
  </si>
  <si>
    <t>1 žák v základní škole tvořené oběma stupni - nepedagogové</t>
  </si>
  <si>
    <t>1 žák v druhém stupni základní školy tvořené oběma stupni</t>
  </si>
  <si>
    <t>1 žák v prvním stupni základní školy tvořené oběma stupni</t>
  </si>
  <si>
    <t>od 116 do 753 žáků</t>
  </si>
  <si>
    <t>od 754</t>
  </si>
  <si>
    <t>příloha 1</t>
  </si>
  <si>
    <t>příloha2</t>
  </si>
  <si>
    <t>příloha3</t>
  </si>
  <si>
    <t>příloha4</t>
  </si>
  <si>
    <t>příloha5</t>
  </si>
  <si>
    <t>příloha6</t>
  </si>
  <si>
    <t>1 žák ve školní družině</t>
  </si>
  <si>
    <t>Příloha 7</t>
  </si>
  <si>
    <t>Příloha 6</t>
  </si>
  <si>
    <t>Příloha 5</t>
  </si>
  <si>
    <t>Příloha 4</t>
  </si>
  <si>
    <t>1 žák ve školním klubu</t>
  </si>
  <si>
    <t>Příloha 8</t>
  </si>
  <si>
    <t>příloha7</t>
  </si>
  <si>
    <t>příloha8</t>
  </si>
  <si>
    <t>1 stravovaný zároveň se vzdělávající v ZŠ, SŠ</t>
  </si>
  <si>
    <t>Příloha 9</t>
  </si>
  <si>
    <t>do 29</t>
  </si>
  <si>
    <t>do 29 stravovaných</t>
  </si>
  <si>
    <t>od 30 stravovaných</t>
  </si>
  <si>
    <t>Příloha 10</t>
  </si>
  <si>
    <t>1 stravovaný zároveň se vzdělávající v MŠ</t>
  </si>
  <si>
    <t>do 12 stravovaných</t>
  </si>
  <si>
    <t>od 13 stravovaných</t>
  </si>
  <si>
    <r>
      <t xml:space="preserve"> -0,0009*x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+0,2862*x+19</t>
    </r>
  </si>
  <si>
    <t>Příloha 11</t>
  </si>
  <si>
    <t>1 stravovaný zároveň jemuž je poskytován oběd a večeře</t>
  </si>
  <si>
    <t>příloha9</t>
  </si>
  <si>
    <t>příloha10</t>
  </si>
  <si>
    <t>příloha11</t>
  </si>
  <si>
    <t>příloha12</t>
  </si>
  <si>
    <t>1 stravovaný zároveň jemuž je poskytována strava mimo oběda</t>
  </si>
  <si>
    <t>Příloha 14</t>
  </si>
  <si>
    <t>Příloha 13</t>
  </si>
  <si>
    <t>Příloha 12</t>
  </si>
  <si>
    <t>příloha13</t>
  </si>
  <si>
    <t>příloha14</t>
  </si>
  <si>
    <r>
      <t xml:space="preserve"> -0,0005*x</t>
    </r>
    <r>
      <rPr>
        <vertAlign val="superscript"/>
        <sz val="11"/>
        <rFont val="Arial CE"/>
        <family val="0"/>
      </rPr>
      <t>2</t>
    </r>
    <r>
      <rPr>
        <sz val="11"/>
        <rFont val="Arial CE"/>
        <family val="0"/>
      </rPr>
      <t>+0,1103*x+31,00</t>
    </r>
  </si>
  <si>
    <t>z toho</t>
  </si>
  <si>
    <t>MP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</si>
</sst>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 CE"/>
      <family val="2"/>
    </font>
    <font>
      <sz val="16"/>
      <name val="Arial"/>
      <family val="0"/>
    </font>
    <font>
      <b/>
      <sz val="12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"/>
      <family val="0"/>
    </font>
    <font>
      <b/>
      <sz val="14"/>
      <color indexed="8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sz val="11"/>
      <name val="Arial"/>
      <family val="2"/>
    </font>
    <font>
      <b/>
      <vertAlign val="superscript"/>
      <sz val="11"/>
      <name val="Arial CE"/>
      <family val="2"/>
    </font>
    <font>
      <sz val="8"/>
      <name val="Tahoma"/>
      <family val="2"/>
    </font>
    <font>
      <sz val="10"/>
      <name val="Arial CE"/>
      <family val="2"/>
    </font>
    <font>
      <b/>
      <vertAlign val="superscript"/>
      <sz val="10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sz val="11"/>
      <name val="Arial CE"/>
      <family val="0"/>
    </font>
    <font>
      <vertAlign val="superscript"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" fontId="6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1" fontId="12" fillId="2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1" fontId="15" fillId="0" borderId="16" xfId="0" applyNumberFormat="1" applyFont="1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15" fillId="0" borderId="16" xfId="0" applyNumberFormat="1" applyFont="1" applyFill="1" applyBorder="1" applyAlignment="1">
      <alignment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2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0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vertical="center"/>
    </xf>
    <xf numFmtId="0" fontId="3" fillId="0" borderId="16" xfId="0" applyFont="1" applyBorder="1" applyAlignment="1">
      <alignment wrapText="1"/>
    </xf>
    <xf numFmtId="166" fontId="8" fillId="0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wrapText="1"/>
    </xf>
    <xf numFmtId="2" fontId="8" fillId="0" borderId="2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left" wrapText="1"/>
    </xf>
    <xf numFmtId="1" fontId="3" fillId="0" borderId="16" xfId="0" applyNumberFormat="1" applyFont="1" applyFill="1" applyBorder="1" applyAlignment="1">
      <alignment wrapText="1"/>
    </xf>
    <xf numFmtId="1" fontId="6" fillId="0" borderId="5" xfId="0" applyNumberFormat="1" applyFont="1" applyFill="1" applyBorder="1" applyAlignment="1">
      <alignment vertical="center"/>
    </xf>
    <xf numFmtId="1" fontId="15" fillId="0" borderId="16" xfId="0" applyNumberFormat="1" applyFont="1" applyFill="1" applyBorder="1" applyAlignment="1">
      <alignment wrapText="1"/>
    </xf>
    <xf numFmtId="1" fontId="6" fillId="0" borderId="20" xfId="0" applyNumberFormat="1" applyFont="1" applyFill="1" applyBorder="1" applyAlignment="1">
      <alignment vertical="center"/>
    </xf>
    <xf numFmtId="1" fontId="8" fillId="2" borderId="16" xfId="0" applyNumberFormat="1" applyFont="1" applyFill="1" applyBorder="1" applyAlignment="1">
      <alignment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1" fontId="12" fillId="2" borderId="16" xfId="0" applyNumberFormat="1" applyFont="1" applyFill="1" applyBorder="1" applyAlignment="1">
      <alignment wrapText="1"/>
    </xf>
    <xf numFmtId="2" fontId="13" fillId="0" borderId="18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5" fillId="0" borderId="1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/>
    </xf>
    <xf numFmtId="165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165" fontId="20" fillId="0" borderId="0" xfId="0" applyNumberFormat="1" applyFont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5" fontId="20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65" fontId="7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/>
    </xf>
    <xf numFmtId="165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65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6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20" fillId="0" borderId="32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2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3" xfId="0" applyNumberFormat="1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tabSelected="1" zoomScale="70" zoomScaleNormal="70" zoomScaleSheetLayoutView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"/>
    </sheetView>
  </sheetViews>
  <sheetFormatPr defaultColWidth="9.140625" defaultRowHeight="12.75"/>
  <cols>
    <col min="1" max="1" width="6.28125" style="1" customWidth="1"/>
    <col min="2" max="2" width="51.8515625" style="91" customWidth="1"/>
    <col min="3" max="3" width="28.28125" style="0" customWidth="1"/>
    <col min="4" max="4" width="26.7109375" style="0" customWidth="1"/>
    <col min="5" max="5" width="17.28125" style="92" customWidth="1"/>
    <col min="6" max="6" width="18.7109375" style="92" customWidth="1"/>
    <col min="7" max="7" width="18.421875" style="56" customWidth="1"/>
    <col min="8" max="8" width="15.28125" style="56" customWidth="1"/>
    <col min="9" max="9" width="13.140625" style="56" customWidth="1"/>
  </cols>
  <sheetData>
    <row r="1" spans="2:9" ht="21" thickBot="1">
      <c r="B1" s="2" t="s">
        <v>0</v>
      </c>
      <c r="C1" s="2"/>
      <c r="D1" s="2"/>
      <c r="E1" s="2"/>
      <c r="F1" s="3"/>
      <c r="G1" s="4"/>
      <c r="H1" s="4"/>
      <c r="I1" s="4"/>
    </row>
    <row r="2" spans="1:9" ht="15.75">
      <c r="A2" s="5"/>
      <c r="B2" s="6"/>
      <c r="C2" s="7" t="s">
        <v>349</v>
      </c>
      <c r="D2" s="8"/>
      <c r="E2" s="7" t="s">
        <v>350</v>
      </c>
      <c r="F2" s="9"/>
      <c r="G2" s="105" t="s">
        <v>351</v>
      </c>
      <c r="H2" s="179" t="s">
        <v>442</v>
      </c>
      <c r="I2" s="100"/>
    </row>
    <row r="3" spans="1:9" ht="45">
      <c r="A3" s="178" t="s">
        <v>1</v>
      </c>
      <c r="B3" s="106" t="s">
        <v>2</v>
      </c>
      <c r="C3" s="10" t="s">
        <v>3</v>
      </c>
      <c r="D3" s="11" t="s">
        <v>4</v>
      </c>
      <c r="E3" s="93" t="s">
        <v>5</v>
      </c>
      <c r="F3" s="94" t="s">
        <v>6</v>
      </c>
      <c r="G3" s="104" t="s">
        <v>347</v>
      </c>
      <c r="H3" s="180" t="s">
        <v>443</v>
      </c>
      <c r="I3" s="94" t="s">
        <v>7</v>
      </c>
    </row>
    <row r="4" spans="1:9" ht="15.75" thickBot="1">
      <c r="A4" s="12"/>
      <c r="B4" s="13" t="s">
        <v>348</v>
      </c>
      <c r="C4" s="14" t="s">
        <v>8</v>
      </c>
      <c r="D4" s="15" t="s">
        <v>9</v>
      </c>
      <c r="E4" s="16" t="s">
        <v>10</v>
      </c>
      <c r="F4" s="95" t="s">
        <v>10</v>
      </c>
      <c r="G4" s="16" t="s">
        <v>10</v>
      </c>
      <c r="H4" s="167"/>
      <c r="I4" s="101" t="s">
        <v>10</v>
      </c>
    </row>
    <row r="5" spans="1:9" ht="26.25" customHeight="1">
      <c r="A5" s="17" t="s">
        <v>11</v>
      </c>
      <c r="B5" s="18" t="s">
        <v>12</v>
      </c>
      <c r="C5" s="19"/>
      <c r="D5" s="20"/>
      <c r="E5" s="21"/>
      <c r="F5" s="22"/>
      <c r="G5" s="23"/>
      <c r="H5" s="168"/>
      <c r="I5" s="102"/>
    </row>
    <row r="6" spans="1:9" ht="30">
      <c r="A6" s="24" t="s">
        <v>13</v>
      </c>
      <c r="B6" s="25" t="s">
        <v>14</v>
      </c>
      <c r="C6" s="26">
        <v>9</v>
      </c>
      <c r="D6" s="27">
        <v>32.35</v>
      </c>
      <c r="E6" s="21">
        <v>17962</v>
      </c>
      <c r="F6" s="22">
        <v>8929</v>
      </c>
      <c r="G6" s="28">
        <v>37655</v>
      </c>
      <c r="H6" s="169">
        <v>27261.481710458527</v>
      </c>
      <c r="I6" s="29">
        <v>306.8650083049974</v>
      </c>
    </row>
    <row r="7" spans="1:9" ht="60">
      <c r="A7" s="24" t="s">
        <v>15</v>
      </c>
      <c r="B7" s="30" t="s">
        <v>304</v>
      </c>
      <c r="C7" s="31">
        <v>22.5</v>
      </c>
      <c r="D7" s="32">
        <v>80.875</v>
      </c>
      <c r="E7" s="33">
        <v>17962</v>
      </c>
      <c r="F7" s="34">
        <v>8929</v>
      </c>
      <c r="G7" s="35">
        <v>15062</v>
      </c>
      <c r="H7" s="170">
        <v>10904.592684183412</v>
      </c>
      <c r="I7" s="34">
        <v>122.74600332199896</v>
      </c>
    </row>
    <row r="8" spans="1:9" ht="30.75">
      <c r="A8" s="24" t="s">
        <v>13</v>
      </c>
      <c r="B8" s="25" t="s">
        <v>16</v>
      </c>
      <c r="C8" s="31" t="s">
        <v>343</v>
      </c>
      <c r="D8" s="177" t="s">
        <v>441</v>
      </c>
      <c r="E8" s="33">
        <v>17962</v>
      </c>
      <c r="F8" s="34">
        <v>8929</v>
      </c>
      <c r="G8" s="162" t="s">
        <v>404</v>
      </c>
      <c r="H8" s="171" t="s">
        <v>404</v>
      </c>
      <c r="I8" s="38">
        <v>299.40226075635934</v>
      </c>
    </row>
    <row r="9" spans="1:9" ht="60">
      <c r="A9" s="24" t="s">
        <v>15</v>
      </c>
      <c r="B9" s="30" t="s">
        <v>303</v>
      </c>
      <c r="C9" s="31" t="s">
        <v>344</v>
      </c>
      <c r="D9" s="36" t="s">
        <v>342</v>
      </c>
      <c r="E9" s="33">
        <v>17962</v>
      </c>
      <c r="F9" s="34">
        <v>8929</v>
      </c>
      <c r="G9" s="163" t="s">
        <v>405</v>
      </c>
      <c r="H9" s="172" t="s">
        <v>405</v>
      </c>
      <c r="I9" s="34">
        <v>119.76090430254374</v>
      </c>
    </row>
    <row r="10" spans="1:9" ht="34.5">
      <c r="A10" s="24" t="s">
        <v>13</v>
      </c>
      <c r="B10" s="25" t="s">
        <v>17</v>
      </c>
      <c r="C10" s="31" t="s">
        <v>345</v>
      </c>
      <c r="D10" s="36" t="s">
        <v>310</v>
      </c>
      <c r="E10" s="33">
        <v>17439</v>
      </c>
      <c r="F10" s="34">
        <v>8929</v>
      </c>
      <c r="G10" s="162" t="s">
        <v>404</v>
      </c>
      <c r="H10" s="171" t="s">
        <v>404</v>
      </c>
      <c r="I10" s="38">
        <v>286.0138287224671</v>
      </c>
    </row>
    <row r="11" spans="1:9" ht="60">
      <c r="A11" s="24" t="s">
        <v>15</v>
      </c>
      <c r="B11" s="30" t="s">
        <v>305</v>
      </c>
      <c r="C11" s="31" t="s">
        <v>346</v>
      </c>
      <c r="D11" s="36" t="s">
        <v>342</v>
      </c>
      <c r="E11" s="33">
        <v>17439</v>
      </c>
      <c r="F11" s="34">
        <v>8929</v>
      </c>
      <c r="G11" s="163" t="s">
        <v>405</v>
      </c>
      <c r="H11" s="172" t="s">
        <v>405</v>
      </c>
      <c r="I11" s="34">
        <v>114.40553148898685</v>
      </c>
    </row>
    <row r="12" spans="1:9" ht="34.5">
      <c r="A12" s="24" t="s">
        <v>13</v>
      </c>
      <c r="B12" s="25" t="s">
        <v>18</v>
      </c>
      <c r="C12" s="31" t="s">
        <v>309</v>
      </c>
      <c r="D12" s="36" t="s">
        <v>310</v>
      </c>
      <c r="E12" s="33">
        <v>17439</v>
      </c>
      <c r="F12" s="34">
        <v>8929</v>
      </c>
      <c r="G12" s="162" t="s">
        <v>404</v>
      </c>
      <c r="H12" s="171" t="s">
        <v>404</v>
      </c>
      <c r="I12" s="38">
        <v>279.4398445567957</v>
      </c>
    </row>
    <row r="13" spans="1:9" ht="60">
      <c r="A13" s="24" t="s">
        <v>15</v>
      </c>
      <c r="B13" s="30" t="s">
        <v>306</v>
      </c>
      <c r="C13" s="31" t="s">
        <v>311</v>
      </c>
      <c r="D13" s="36" t="s">
        <v>342</v>
      </c>
      <c r="E13" s="33">
        <v>17439</v>
      </c>
      <c r="F13" s="34">
        <v>8929</v>
      </c>
      <c r="G13" s="163" t="s">
        <v>405</v>
      </c>
      <c r="H13" s="172" t="s">
        <v>405</v>
      </c>
      <c r="I13" s="34">
        <v>111.77593782271829</v>
      </c>
    </row>
    <row r="14" spans="1:9" ht="34.5">
      <c r="A14" s="24" t="s">
        <v>13</v>
      </c>
      <c r="B14" s="25" t="s">
        <v>19</v>
      </c>
      <c r="C14" s="31" t="s">
        <v>20</v>
      </c>
      <c r="D14" s="36" t="s">
        <v>310</v>
      </c>
      <c r="E14" s="33">
        <v>17439</v>
      </c>
      <c r="F14" s="34">
        <v>8929</v>
      </c>
      <c r="G14" s="162" t="s">
        <v>404</v>
      </c>
      <c r="H14" s="171" t="s">
        <v>404</v>
      </c>
      <c r="I14" s="38">
        <v>280.58338572073365</v>
      </c>
    </row>
    <row r="15" spans="1:9" ht="60">
      <c r="A15" s="24" t="s">
        <v>15</v>
      </c>
      <c r="B15" s="30" t="s">
        <v>307</v>
      </c>
      <c r="C15" s="31" t="s">
        <v>21</v>
      </c>
      <c r="D15" s="36" t="s">
        <v>342</v>
      </c>
      <c r="E15" s="33">
        <v>17439</v>
      </c>
      <c r="F15" s="34">
        <v>8929</v>
      </c>
      <c r="G15" s="163" t="s">
        <v>405</v>
      </c>
      <c r="H15" s="172" t="s">
        <v>405</v>
      </c>
      <c r="I15" s="34">
        <v>112.23335428829347</v>
      </c>
    </row>
    <row r="16" spans="1:9" ht="30">
      <c r="A16" s="24" t="s">
        <v>13</v>
      </c>
      <c r="B16" s="25" t="s">
        <v>22</v>
      </c>
      <c r="C16" s="31" t="s">
        <v>20</v>
      </c>
      <c r="D16" s="39">
        <v>37.08</v>
      </c>
      <c r="E16" s="33">
        <v>17439</v>
      </c>
      <c r="F16" s="34">
        <v>8929</v>
      </c>
      <c r="G16" s="162" t="s">
        <v>404</v>
      </c>
      <c r="H16" s="171" t="s">
        <v>404</v>
      </c>
      <c r="I16" s="38">
        <v>280.4504719263469</v>
      </c>
    </row>
    <row r="17" spans="1:9" ht="60">
      <c r="A17" s="24" t="s">
        <v>15</v>
      </c>
      <c r="B17" s="30" t="s">
        <v>308</v>
      </c>
      <c r="C17" s="31" t="s">
        <v>21</v>
      </c>
      <c r="D17" s="32">
        <v>92.7</v>
      </c>
      <c r="E17" s="33">
        <v>17436</v>
      </c>
      <c r="F17" s="34">
        <v>8929</v>
      </c>
      <c r="G17" s="163" t="s">
        <v>405</v>
      </c>
      <c r="H17" s="172" t="s">
        <v>405</v>
      </c>
      <c r="I17" s="34">
        <v>112.18018877053876</v>
      </c>
    </row>
    <row r="18" spans="1:9" ht="26.25" customHeight="1">
      <c r="A18" s="24"/>
      <c r="B18" s="40" t="s">
        <v>23</v>
      </c>
      <c r="C18" s="41"/>
      <c r="D18" s="42"/>
      <c r="E18" s="33"/>
      <c r="F18" s="34"/>
      <c r="G18" s="43"/>
      <c r="H18" s="173"/>
      <c r="I18" s="103"/>
    </row>
    <row r="19" spans="1:9" ht="30">
      <c r="A19" s="24" t="s">
        <v>24</v>
      </c>
      <c r="B19" s="44" t="s">
        <v>25</v>
      </c>
      <c r="C19" s="31">
        <v>7.57</v>
      </c>
      <c r="D19" s="32">
        <v>21.565</v>
      </c>
      <c r="E19" s="33">
        <v>22722</v>
      </c>
      <c r="F19" s="34">
        <v>9954</v>
      </c>
      <c r="G19" s="35">
        <v>57859</v>
      </c>
      <c r="H19" s="170">
        <v>41557.99764834954</v>
      </c>
      <c r="I19" s="34">
        <v>924.5382152272168</v>
      </c>
    </row>
    <row r="20" spans="1:9" ht="32.25">
      <c r="A20" s="24" t="s">
        <v>24</v>
      </c>
      <c r="B20" s="44" t="s">
        <v>26</v>
      </c>
      <c r="C20" s="31" t="s">
        <v>312</v>
      </c>
      <c r="D20" s="96" t="s">
        <v>327</v>
      </c>
      <c r="E20" s="33">
        <v>22722</v>
      </c>
      <c r="F20" s="34">
        <v>9954</v>
      </c>
      <c r="G20" s="163" t="s">
        <v>406</v>
      </c>
      <c r="H20" s="172" t="s">
        <v>406</v>
      </c>
      <c r="I20" s="34">
        <v>893.8234276450793</v>
      </c>
    </row>
    <row r="21" spans="1:9" ht="32.25">
      <c r="A21" s="24" t="s">
        <v>24</v>
      </c>
      <c r="B21" s="44" t="s">
        <v>27</v>
      </c>
      <c r="C21" s="31" t="s">
        <v>313</v>
      </c>
      <c r="D21" s="96" t="s">
        <v>327</v>
      </c>
      <c r="E21" s="33">
        <v>22061</v>
      </c>
      <c r="F21" s="34">
        <v>9954</v>
      </c>
      <c r="G21" s="163" t="s">
        <v>406</v>
      </c>
      <c r="H21" s="172" t="s">
        <v>406</v>
      </c>
      <c r="I21" s="34">
        <v>867.9039958600508</v>
      </c>
    </row>
    <row r="22" spans="1:9" ht="32.25">
      <c r="A22" s="24" t="s">
        <v>24</v>
      </c>
      <c r="B22" s="44" t="s">
        <v>28</v>
      </c>
      <c r="C22" s="31" t="s">
        <v>314</v>
      </c>
      <c r="D22" s="96" t="s">
        <v>327</v>
      </c>
      <c r="E22" s="33">
        <v>22061</v>
      </c>
      <c r="F22" s="34">
        <v>9954</v>
      </c>
      <c r="G22" s="163" t="s">
        <v>406</v>
      </c>
      <c r="H22" s="172" t="s">
        <v>406</v>
      </c>
      <c r="I22" s="34">
        <v>801.0596654951318</v>
      </c>
    </row>
    <row r="23" spans="1:9" ht="32.25">
      <c r="A23" s="24" t="s">
        <v>24</v>
      </c>
      <c r="B23" s="44" t="s">
        <v>363</v>
      </c>
      <c r="C23" s="45" t="s">
        <v>315</v>
      </c>
      <c r="D23" s="96" t="s">
        <v>327</v>
      </c>
      <c r="E23" s="33">
        <v>22061</v>
      </c>
      <c r="F23" s="34">
        <v>9954</v>
      </c>
      <c r="G23" s="163" t="s">
        <v>406</v>
      </c>
      <c r="H23" s="172" t="s">
        <v>406</v>
      </c>
      <c r="I23" s="34">
        <v>786.1521473897376</v>
      </c>
    </row>
    <row r="24" spans="1:9" ht="30">
      <c r="A24" s="24" t="s">
        <v>24</v>
      </c>
      <c r="B24" s="44" t="s">
        <v>364</v>
      </c>
      <c r="C24" s="31">
        <v>15.2</v>
      </c>
      <c r="D24" s="32">
        <v>48.2</v>
      </c>
      <c r="E24" s="33">
        <v>22061</v>
      </c>
      <c r="F24" s="34">
        <v>9954</v>
      </c>
      <c r="G24" s="35">
        <v>27108</v>
      </c>
      <c r="H24" s="170">
        <v>19894.75322122734</v>
      </c>
      <c r="I24" s="34"/>
    </row>
    <row r="25" spans="1:9" ht="30">
      <c r="A25" s="24" t="s">
        <v>29</v>
      </c>
      <c r="B25" s="44" t="s">
        <v>30</v>
      </c>
      <c r="C25" s="31">
        <v>13.078</v>
      </c>
      <c r="D25" s="32"/>
      <c r="E25" s="33">
        <v>22061</v>
      </c>
      <c r="F25" s="34"/>
      <c r="G25" s="35">
        <v>28267</v>
      </c>
      <c r="H25" s="170">
        <v>20242.54473161034</v>
      </c>
      <c r="I25" s="34">
        <v>535.0186878727634</v>
      </c>
    </row>
    <row r="26" spans="1:9" ht="30">
      <c r="A26" s="24" t="s">
        <v>29</v>
      </c>
      <c r="B26" s="44" t="s">
        <v>31</v>
      </c>
      <c r="C26" s="31" t="s">
        <v>316</v>
      </c>
      <c r="D26" s="32"/>
      <c r="E26" s="33">
        <v>22061</v>
      </c>
      <c r="F26" s="34"/>
      <c r="G26" s="163" t="s">
        <v>407</v>
      </c>
      <c r="H26" s="172" t="s">
        <v>407</v>
      </c>
      <c r="I26" s="34">
        <v>524.782024263717</v>
      </c>
    </row>
    <row r="27" spans="1:9" ht="30">
      <c r="A27" s="24" t="s">
        <v>29</v>
      </c>
      <c r="B27" s="44" t="s">
        <v>32</v>
      </c>
      <c r="C27" s="31" t="s">
        <v>317</v>
      </c>
      <c r="D27" s="32"/>
      <c r="E27" s="33">
        <v>22061</v>
      </c>
      <c r="F27" s="34"/>
      <c r="G27" s="163" t="s">
        <v>407</v>
      </c>
      <c r="H27" s="172" t="s">
        <v>407</v>
      </c>
      <c r="I27" s="34">
        <v>511.424882537726</v>
      </c>
    </row>
    <row r="28" spans="1:9" ht="30">
      <c r="A28" s="24" t="s">
        <v>29</v>
      </c>
      <c r="B28" s="44" t="s">
        <v>33</v>
      </c>
      <c r="C28" s="31" t="s">
        <v>318</v>
      </c>
      <c r="D28" s="32"/>
      <c r="E28" s="33">
        <v>22061</v>
      </c>
      <c r="F28" s="34"/>
      <c r="G28" s="163" t="s">
        <v>407</v>
      </c>
      <c r="H28" s="172" t="s">
        <v>407</v>
      </c>
      <c r="I28" s="34">
        <v>506.48636221229464</v>
      </c>
    </row>
    <row r="29" spans="1:9" ht="30">
      <c r="A29" s="24" t="s">
        <v>29</v>
      </c>
      <c r="B29" s="44" t="s">
        <v>34</v>
      </c>
      <c r="C29" s="31" t="s">
        <v>319</v>
      </c>
      <c r="D29" s="32"/>
      <c r="E29" s="33">
        <v>22061</v>
      </c>
      <c r="F29" s="34"/>
      <c r="G29" s="163" t="s">
        <v>407</v>
      </c>
      <c r="H29" s="172" t="s">
        <v>407</v>
      </c>
      <c r="I29" s="34">
        <v>505.4826492131463</v>
      </c>
    </row>
    <row r="30" spans="1:9" ht="30">
      <c r="A30" s="24" t="s">
        <v>29</v>
      </c>
      <c r="B30" s="44" t="s">
        <v>35</v>
      </c>
      <c r="C30" s="31" t="s">
        <v>320</v>
      </c>
      <c r="D30" s="32"/>
      <c r="E30" s="33">
        <v>22061</v>
      </c>
      <c r="F30" s="34"/>
      <c r="G30" s="163" t="s">
        <v>407</v>
      </c>
      <c r="H30" s="172" t="s">
        <v>407</v>
      </c>
      <c r="I30" s="34">
        <v>503.8850068944023</v>
      </c>
    </row>
    <row r="31" spans="1:9" ht="34.5">
      <c r="A31" s="24" t="s">
        <v>36</v>
      </c>
      <c r="B31" s="46" t="s">
        <v>37</v>
      </c>
      <c r="C31" s="31" t="s">
        <v>328</v>
      </c>
      <c r="D31" s="32"/>
      <c r="E31" s="33">
        <v>22061</v>
      </c>
      <c r="F31" s="34"/>
      <c r="G31" s="163" t="s">
        <v>408</v>
      </c>
      <c r="H31" s="172" t="s">
        <v>408</v>
      </c>
      <c r="I31" s="34">
        <v>545.8045361082428</v>
      </c>
    </row>
    <row r="32" spans="1:9" ht="30">
      <c r="A32" s="24" t="s">
        <v>36</v>
      </c>
      <c r="B32" s="46" t="s">
        <v>38</v>
      </c>
      <c r="C32" s="31" t="s">
        <v>321</v>
      </c>
      <c r="D32" s="32"/>
      <c r="E32" s="33">
        <v>22061</v>
      </c>
      <c r="F32" s="34"/>
      <c r="G32" s="163" t="s">
        <v>408</v>
      </c>
      <c r="H32" s="172" t="s">
        <v>408</v>
      </c>
      <c r="I32" s="34">
        <v>527.4945831066426</v>
      </c>
    </row>
    <row r="33" spans="1:9" ht="30">
      <c r="A33" s="24" t="s">
        <v>36</v>
      </c>
      <c r="B33" s="46" t="s">
        <v>39</v>
      </c>
      <c r="C33" s="31" t="s">
        <v>322</v>
      </c>
      <c r="D33" s="32"/>
      <c r="E33" s="33">
        <v>22061</v>
      </c>
      <c r="F33" s="34"/>
      <c r="G33" s="163" t="s">
        <v>408</v>
      </c>
      <c r="H33" s="172" t="s">
        <v>408</v>
      </c>
      <c r="I33" s="34">
        <v>526.1362767850438</v>
      </c>
    </row>
    <row r="34" spans="1:9" ht="30">
      <c r="A34" s="24" t="s">
        <v>36</v>
      </c>
      <c r="B34" s="46" t="s">
        <v>40</v>
      </c>
      <c r="C34" s="31" t="s">
        <v>323</v>
      </c>
      <c r="D34" s="32"/>
      <c r="E34" s="33">
        <v>22061</v>
      </c>
      <c r="F34" s="34"/>
      <c r="G34" s="163" t="s">
        <v>408</v>
      </c>
      <c r="H34" s="172" t="s">
        <v>408</v>
      </c>
      <c r="I34" s="34">
        <v>523.895388150013</v>
      </c>
    </row>
    <row r="35" spans="1:9" ht="30">
      <c r="A35" s="24" t="s">
        <v>36</v>
      </c>
      <c r="B35" s="46" t="s">
        <v>41</v>
      </c>
      <c r="C35" s="31" t="s">
        <v>324</v>
      </c>
      <c r="D35" s="32"/>
      <c r="E35" s="33">
        <v>22061</v>
      </c>
      <c r="F35" s="34"/>
      <c r="G35" s="163" t="s">
        <v>408</v>
      </c>
      <c r="H35" s="172" t="s">
        <v>408</v>
      </c>
      <c r="I35" s="34">
        <v>521.8384214945107</v>
      </c>
    </row>
    <row r="36" spans="1:9" ht="30">
      <c r="A36" s="24" t="s">
        <v>36</v>
      </c>
      <c r="B36" s="46" t="s">
        <v>42</v>
      </c>
      <c r="C36" s="31" t="s">
        <v>325</v>
      </c>
      <c r="D36" s="32"/>
      <c r="E36" s="33">
        <v>22061</v>
      </c>
      <c r="F36" s="34"/>
      <c r="G36" s="163" t="s">
        <v>408</v>
      </c>
      <c r="H36" s="172" t="s">
        <v>408</v>
      </c>
      <c r="I36" s="34">
        <v>520.1676880572999</v>
      </c>
    </row>
    <row r="37" spans="1:9" ht="30">
      <c r="A37" s="24" t="s">
        <v>36</v>
      </c>
      <c r="B37" s="44" t="s">
        <v>43</v>
      </c>
      <c r="C37" s="31"/>
      <c r="D37" s="32">
        <v>45.53</v>
      </c>
      <c r="E37" s="33"/>
      <c r="F37" s="34">
        <v>9954</v>
      </c>
      <c r="G37" s="35">
        <v>3605</v>
      </c>
      <c r="H37" s="170">
        <v>2623.5009883593234</v>
      </c>
      <c r="I37" s="34">
        <v>11.018704151109159</v>
      </c>
    </row>
    <row r="38" spans="1:9" ht="32.25">
      <c r="A38" s="24" t="s">
        <v>44</v>
      </c>
      <c r="B38" s="44" t="s">
        <v>45</v>
      </c>
      <c r="C38" s="31"/>
      <c r="D38" s="96" t="s">
        <v>326</v>
      </c>
      <c r="E38" s="33"/>
      <c r="F38" s="34">
        <v>9954</v>
      </c>
      <c r="G38" s="163" t="s">
        <v>409</v>
      </c>
      <c r="H38" s="172" t="s">
        <v>409</v>
      </c>
      <c r="I38" s="34">
        <v>8.669657495037713</v>
      </c>
    </row>
    <row r="39" spans="1:9" ht="30">
      <c r="A39" s="24" t="s">
        <v>44</v>
      </c>
      <c r="B39" s="44" t="s">
        <v>46</v>
      </c>
      <c r="C39" s="31"/>
      <c r="D39" s="32">
        <v>72</v>
      </c>
      <c r="E39" s="33"/>
      <c r="F39" s="34">
        <v>9954</v>
      </c>
      <c r="G39" s="35">
        <v>2280</v>
      </c>
      <c r="H39" s="170">
        <v>1659</v>
      </c>
      <c r="I39" s="34">
        <v>6.967799999999998</v>
      </c>
    </row>
    <row r="40" spans="1:9" ht="20.25" customHeight="1">
      <c r="A40" s="24" t="s">
        <v>47</v>
      </c>
      <c r="B40" s="97" t="s">
        <v>48</v>
      </c>
      <c r="C40" s="47">
        <v>4.25</v>
      </c>
      <c r="D40" s="32">
        <v>30</v>
      </c>
      <c r="E40" s="33">
        <v>23023</v>
      </c>
      <c r="F40" s="34">
        <v>9954</v>
      </c>
      <c r="G40" s="35">
        <v>95256</v>
      </c>
      <c r="H40" s="170">
        <v>68987.71764705883</v>
      </c>
      <c r="I40" s="34">
        <v>742.9987199999999</v>
      </c>
    </row>
    <row r="41" spans="1:9" ht="30">
      <c r="A41" s="24" t="s">
        <v>49</v>
      </c>
      <c r="B41" s="44" t="s">
        <v>50</v>
      </c>
      <c r="C41" s="47">
        <v>11.91035</v>
      </c>
      <c r="D41" s="32">
        <v>49</v>
      </c>
      <c r="E41" s="33">
        <v>22061</v>
      </c>
      <c r="F41" s="34">
        <v>9954</v>
      </c>
      <c r="G41" s="35">
        <v>34344</v>
      </c>
      <c r="H41" s="170">
        <v>24664.7689062754</v>
      </c>
      <c r="I41" s="34">
        <v>553.5920199891364</v>
      </c>
    </row>
    <row r="42" spans="1:9" ht="30">
      <c r="A42" s="24" t="s">
        <v>51</v>
      </c>
      <c r="B42" s="48" t="s">
        <v>52</v>
      </c>
      <c r="C42" s="47">
        <v>18.25</v>
      </c>
      <c r="D42" s="32">
        <v>64.4</v>
      </c>
      <c r="E42" s="33">
        <v>22061</v>
      </c>
      <c r="F42" s="34">
        <v>9954</v>
      </c>
      <c r="G42" s="35">
        <v>22933</v>
      </c>
      <c r="H42" s="170">
        <v>16360.64562239428</v>
      </c>
      <c r="I42" s="34">
        <v>518.714711614056</v>
      </c>
    </row>
    <row r="43" spans="1:9" ht="26.25" customHeight="1">
      <c r="A43" s="24"/>
      <c r="B43" s="40" t="s">
        <v>53</v>
      </c>
      <c r="C43" s="98"/>
      <c r="D43" s="42"/>
      <c r="E43" s="33"/>
      <c r="F43" s="34"/>
      <c r="G43" s="43"/>
      <c r="H43" s="173"/>
      <c r="I43" s="103"/>
    </row>
    <row r="44" spans="1:9" ht="30">
      <c r="A44" s="24" t="s">
        <v>54</v>
      </c>
      <c r="B44" s="49" t="s">
        <v>55</v>
      </c>
      <c r="C44" s="47">
        <v>21.66</v>
      </c>
      <c r="D44" s="32">
        <v>140</v>
      </c>
      <c r="E44" s="33">
        <v>21088</v>
      </c>
      <c r="F44" s="34">
        <v>10092</v>
      </c>
      <c r="G44" s="35">
        <v>17240</v>
      </c>
      <c r="H44" s="170">
        <v>12548.131064503365</v>
      </c>
      <c r="I44" s="34">
        <v>48.577354105263154</v>
      </c>
    </row>
    <row r="45" spans="1:9" ht="30">
      <c r="A45" s="24" t="s">
        <v>54</v>
      </c>
      <c r="B45" s="49" t="s">
        <v>56</v>
      </c>
      <c r="C45" s="47">
        <v>95.22</v>
      </c>
      <c r="D45" s="32">
        <v>430</v>
      </c>
      <c r="E45" s="33">
        <v>21088</v>
      </c>
      <c r="F45" s="34">
        <v>10092</v>
      </c>
      <c r="G45" s="35">
        <v>4039</v>
      </c>
      <c r="H45" s="170">
        <v>2939.2301519614302</v>
      </c>
      <c r="I45" s="34">
        <v>12.440475480412053</v>
      </c>
    </row>
    <row r="46" spans="1:9" ht="30">
      <c r="A46" s="24" t="s">
        <v>54</v>
      </c>
      <c r="B46" s="49" t="s">
        <v>57</v>
      </c>
      <c r="C46" s="47">
        <v>48.53</v>
      </c>
      <c r="D46" s="32">
        <v>430</v>
      </c>
      <c r="E46" s="33">
        <v>21088</v>
      </c>
      <c r="F46" s="34">
        <v>10092</v>
      </c>
      <c r="G46" s="35">
        <v>7549</v>
      </c>
      <c r="H46" s="170">
        <v>5496.061276889385</v>
      </c>
      <c r="I46" s="34">
        <v>19.40466572446327</v>
      </c>
    </row>
    <row r="47" spans="1:9" ht="15.75">
      <c r="A47" s="24" t="s">
        <v>54</v>
      </c>
      <c r="B47" s="49" t="s">
        <v>58</v>
      </c>
      <c r="C47" s="47">
        <v>55.47</v>
      </c>
      <c r="D47" s="32">
        <v>430</v>
      </c>
      <c r="E47" s="33">
        <v>21088</v>
      </c>
      <c r="F47" s="34">
        <v>10092</v>
      </c>
      <c r="G47" s="35">
        <v>6654</v>
      </c>
      <c r="H47" s="170">
        <v>4843.670740941049</v>
      </c>
      <c r="I47" s="34">
        <v>18.39324490998363</v>
      </c>
    </row>
    <row r="48" spans="1:9" ht="15.75">
      <c r="A48" s="24" t="s">
        <v>54</v>
      </c>
      <c r="B48" s="49" t="s">
        <v>59</v>
      </c>
      <c r="C48" s="47">
        <v>64.09333333333332</v>
      </c>
      <c r="D48" s="32">
        <v>430</v>
      </c>
      <c r="E48" s="33">
        <v>21088</v>
      </c>
      <c r="F48" s="34">
        <v>10092</v>
      </c>
      <c r="G48" s="35">
        <v>5813</v>
      </c>
      <c r="H48" s="170">
        <v>4229.879356171476</v>
      </c>
      <c r="I48" s="34">
        <v>17.93897872765338</v>
      </c>
    </row>
    <row r="49" spans="1:9" ht="26.25" customHeight="1">
      <c r="A49" s="24"/>
      <c r="B49" s="40" t="s">
        <v>60</v>
      </c>
      <c r="C49" s="98"/>
      <c r="D49" s="42"/>
      <c r="E49" s="33"/>
      <c r="F49" s="34"/>
      <c r="G49" s="43"/>
      <c r="H49" s="173"/>
      <c r="I49" s="103"/>
    </row>
    <row r="50" spans="1:9" ht="15.75">
      <c r="A50" s="24" t="s">
        <v>61</v>
      </c>
      <c r="B50" s="51" t="s">
        <v>62</v>
      </c>
      <c r="C50" s="47">
        <v>13.46</v>
      </c>
      <c r="D50" s="32">
        <v>53</v>
      </c>
      <c r="E50" s="33">
        <v>22899</v>
      </c>
      <c r="F50" s="34">
        <v>10930</v>
      </c>
      <c r="G50" s="35">
        <v>31705</v>
      </c>
      <c r="H50" s="170">
        <v>22889.872998962688</v>
      </c>
      <c r="I50" s="34">
        <v>346.1374665956433</v>
      </c>
    </row>
    <row r="51" spans="1:9" ht="15.75">
      <c r="A51" s="24" t="s">
        <v>61</v>
      </c>
      <c r="B51" s="51" t="s">
        <v>63</v>
      </c>
      <c r="C51" s="47">
        <v>12.21</v>
      </c>
      <c r="D51" s="32">
        <v>53</v>
      </c>
      <c r="E51" s="33">
        <v>22899</v>
      </c>
      <c r="F51" s="34">
        <v>10930</v>
      </c>
      <c r="G51" s="35">
        <v>34577</v>
      </c>
      <c r="H51" s="170">
        <v>24979.876686291784</v>
      </c>
      <c r="I51" s="34">
        <v>354.91548208242546</v>
      </c>
    </row>
    <row r="52" spans="1:9" ht="15.75">
      <c r="A52" s="24" t="s">
        <v>61</v>
      </c>
      <c r="B52" s="51" t="s">
        <v>64</v>
      </c>
      <c r="C52" s="47">
        <v>14.19</v>
      </c>
      <c r="D52" s="32">
        <v>53</v>
      </c>
      <c r="E52" s="33">
        <v>22899</v>
      </c>
      <c r="F52" s="34">
        <v>10930</v>
      </c>
      <c r="G52" s="35">
        <v>30262</v>
      </c>
      <c r="H52" s="170">
        <v>21839.621843711357</v>
      </c>
      <c r="I52" s="34">
        <v>341.7264117435877</v>
      </c>
    </row>
    <row r="53" spans="1:9" ht="15.75">
      <c r="A53" s="24" t="s">
        <v>61</v>
      </c>
      <c r="B53" s="51" t="s">
        <v>65</v>
      </c>
      <c r="C53" s="47">
        <v>15.44</v>
      </c>
      <c r="D53" s="32">
        <v>53</v>
      </c>
      <c r="E53" s="33">
        <v>22899</v>
      </c>
      <c r="F53" s="34">
        <v>10930</v>
      </c>
      <c r="G53" s="52">
        <v>28108</v>
      </c>
      <c r="H53" s="174">
        <v>20271.867240199437</v>
      </c>
      <c r="I53" s="50">
        <v>335.14184240883765</v>
      </c>
    </row>
    <row r="54" spans="1:9" ht="15.75">
      <c r="A54" s="24" t="s">
        <v>61</v>
      </c>
      <c r="B54" s="51" t="s">
        <v>66</v>
      </c>
      <c r="C54" s="47">
        <v>14.19</v>
      </c>
      <c r="D54" s="32">
        <v>53</v>
      </c>
      <c r="E54" s="33">
        <v>22899</v>
      </c>
      <c r="F54" s="34">
        <v>10930</v>
      </c>
      <c r="G54" s="52">
        <v>30262</v>
      </c>
      <c r="H54" s="174">
        <v>21839.621843711357</v>
      </c>
      <c r="I54" s="50">
        <v>341.72641174358773</v>
      </c>
    </row>
    <row r="55" spans="1:9" ht="15.75">
      <c r="A55" s="24" t="s">
        <v>61</v>
      </c>
      <c r="B55" s="51" t="s">
        <v>67</v>
      </c>
      <c r="C55" s="47">
        <v>11.59</v>
      </c>
      <c r="D55" s="32">
        <v>53</v>
      </c>
      <c r="E55" s="33">
        <v>22899</v>
      </c>
      <c r="F55" s="34">
        <v>10930</v>
      </c>
      <c r="G55" s="52">
        <v>36232</v>
      </c>
      <c r="H55" s="174">
        <v>26183.77651521318</v>
      </c>
      <c r="I55" s="50">
        <v>359.97186136389536</v>
      </c>
    </row>
    <row r="56" spans="1:9" ht="15.75">
      <c r="A56" s="24" t="s">
        <v>61</v>
      </c>
      <c r="B56" s="51" t="s">
        <v>68</v>
      </c>
      <c r="C56" s="47">
        <v>13.82</v>
      </c>
      <c r="D56" s="32">
        <v>53</v>
      </c>
      <c r="E56" s="33">
        <v>22899</v>
      </c>
      <c r="F56" s="34">
        <v>10930</v>
      </c>
      <c r="G56" s="52">
        <v>30974</v>
      </c>
      <c r="H56" s="174">
        <v>22358.074434098788</v>
      </c>
      <c r="I56" s="50">
        <v>343.9039126232149</v>
      </c>
    </row>
    <row r="57" spans="1:9" ht="15.75">
      <c r="A57" s="24" t="s">
        <v>61</v>
      </c>
      <c r="B57" s="51" t="s">
        <v>69</v>
      </c>
      <c r="C57" s="47">
        <v>13.13</v>
      </c>
      <c r="D57" s="32">
        <v>53</v>
      </c>
      <c r="E57" s="33">
        <v>22899</v>
      </c>
      <c r="F57" s="34">
        <v>10930</v>
      </c>
      <c r="G57" s="52">
        <v>32410</v>
      </c>
      <c r="H57" s="174">
        <v>23402.9728836454</v>
      </c>
      <c r="I57" s="50">
        <v>348.29248611131067</v>
      </c>
    </row>
    <row r="58" spans="1:9" ht="31.5" customHeight="1">
      <c r="A58" s="24" t="s">
        <v>70</v>
      </c>
      <c r="B58" s="53" t="s">
        <v>71</v>
      </c>
      <c r="C58" s="99">
        <v>2487</v>
      </c>
      <c r="D58" s="32">
        <v>9673</v>
      </c>
      <c r="E58" s="33">
        <v>20711</v>
      </c>
      <c r="F58" s="34">
        <v>12759</v>
      </c>
      <c r="G58" s="37">
        <v>167</v>
      </c>
      <c r="H58" s="175">
        <v>115.7608370307362</v>
      </c>
      <c r="I58" s="38">
        <v>8.486195515529092</v>
      </c>
    </row>
    <row r="59" spans="1:9" ht="31.5" customHeight="1">
      <c r="A59" s="24" t="s">
        <v>72</v>
      </c>
      <c r="B59" s="53" t="s">
        <v>73</v>
      </c>
      <c r="C59" s="47">
        <v>840</v>
      </c>
      <c r="D59" s="32">
        <v>1844</v>
      </c>
      <c r="E59" s="33">
        <v>18399</v>
      </c>
      <c r="F59" s="34">
        <v>11069</v>
      </c>
      <c r="G59" s="37">
        <v>468</v>
      </c>
      <c r="H59" s="175">
        <v>334.8753951038116</v>
      </c>
      <c r="I59" s="38">
        <v>9.406476659436008</v>
      </c>
    </row>
    <row r="60" spans="1:9" ht="31.5" customHeight="1">
      <c r="A60" s="24" t="s">
        <v>74</v>
      </c>
      <c r="B60" s="53" t="s">
        <v>75</v>
      </c>
      <c r="C60" s="31" t="s">
        <v>329</v>
      </c>
      <c r="D60" s="54"/>
      <c r="E60" s="33">
        <v>16410</v>
      </c>
      <c r="F60" s="34"/>
      <c r="G60" s="163" t="s">
        <v>418</v>
      </c>
      <c r="H60" s="172" t="s">
        <v>418</v>
      </c>
      <c r="I60" s="34">
        <v>53.65773548913044</v>
      </c>
    </row>
    <row r="61" spans="1:9" ht="31.5" customHeight="1">
      <c r="A61" s="24" t="s">
        <v>76</v>
      </c>
      <c r="B61" s="53" t="s">
        <v>77</v>
      </c>
      <c r="C61" s="31" t="s">
        <v>330</v>
      </c>
      <c r="D61" s="54"/>
      <c r="E61" s="33">
        <v>16410</v>
      </c>
      <c r="F61" s="34"/>
      <c r="G61" s="163" t="s">
        <v>417</v>
      </c>
      <c r="H61" s="172" t="s">
        <v>417</v>
      </c>
      <c r="I61" s="38">
        <v>77.37099057290004</v>
      </c>
    </row>
    <row r="62" spans="1:9" ht="31.5" customHeight="1">
      <c r="A62" s="24" t="s">
        <v>78</v>
      </c>
      <c r="B62" s="53" t="s">
        <v>79</v>
      </c>
      <c r="C62" s="47">
        <v>246.38</v>
      </c>
      <c r="D62" s="54"/>
      <c r="E62" s="33">
        <v>21101</v>
      </c>
      <c r="F62" s="34"/>
      <c r="G62" s="37">
        <v>1420</v>
      </c>
      <c r="H62" s="175">
        <v>1027.7295235002841</v>
      </c>
      <c r="I62" s="38">
        <v>12.316463998701192</v>
      </c>
    </row>
    <row r="63" spans="1:9" s="56" customFormat="1" ht="31.5" customHeight="1">
      <c r="A63" s="55" t="s">
        <v>80</v>
      </c>
      <c r="B63" s="53" t="s">
        <v>81</v>
      </c>
      <c r="C63" s="41"/>
      <c r="D63" s="42"/>
      <c r="E63" s="33"/>
      <c r="F63" s="34"/>
      <c r="G63" s="43"/>
      <c r="H63" s="173"/>
      <c r="I63" s="103"/>
    </row>
    <row r="64" spans="1:9" s="56" customFormat="1" ht="45">
      <c r="A64" s="55" t="s">
        <v>82</v>
      </c>
      <c r="B64" s="49" t="s">
        <v>83</v>
      </c>
      <c r="C64" s="57" t="s">
        <v>84</v>
      </c>
      <c r="D64" s="32">
        <v>37.22</v>
      </c>
      <c r="E64" s="33"/>
      <c r="F64" s="34">
        <v>10351</v>
      </c>
      <c r="G64" s="37">
        <v>4634</v>
      </c>
      <c r="H64" s="175">
        <v>3337.238044062332</v>
      </c>
      <c r="I64" s="38">
        <v>62.22414429887054</v>
      </c>
    </row>
    <row r="65" spans="1:9" s="56" customFormat="1" ht="30">
      <c r="A65" s="55" t="s">
        <v>82</v>
      </c>
      <c r="B65" s="49" t="s">
        <v>85</v>
      </c>
      <c r="C65" s="57" t="s">
        <v>84</v>
      </c>
      <c r="D65" s="32" t="s">
        <v>331</v>
      </c>
      <c r="E65" s="33"/>
      <c r="F65" s="34">
        <v>10351</v>
      </c>
      <c r="G65" s="163" t="s">
        <v>431</v>
      </c>
      <c r="H65" s="172" t="s">
        <v>431</v>
      </c>
      <c r="I65" s="38">
        <v>57.188545300343016</v>
      </c>
    </row>
    <row r="66" spans="1:9" s="56" customFormat="1" ht="30">
      <c r="A66" s="55" t="s">
        <v>86</v>
      </c>
      <c r="B66" s="49" t="s">
        <v>87</v>
      </c>
      <c r="C66" s="58"/>
      <c r="D66" s="32">
        <v>22.57</v>
      </c>
      <c r="E66" s="33"/>
      <c r="F66" s="34">
        <v>10351</v>
      </c>
      <c r="G66" s="37">
        <v>7613</v>
      </c>
      <c r="H66" s="175">
        <v>5503.411608329641</v>
      </c>
      <c r="I66" s="38">
        <v>73.11209795348836</v>
      </c>
    </row>
    <row r="67" spans="1:9" s="56" customFormat="1" ht="30">
      <c r="A67" s="55" t="s">
        <v>86</v>
      </c>
      <c r="B67" s="49" t="s">
        <v>88</v>
      </c>
      <c r="C67" s="58"/>
      <c r="D67" s="32" t="s">
        <v>332</v>
      </c>
      <c r="E67" s="33"/>
      <c r="F67" s="34">
        <v>10351</v>
      </c>
      <c r="G67" s="163" t="s">
        <v>432</v>
      </c>
      <c r="H67" s="172" t="s">
        <v>432</v>
      </c>
      <c r="I67" s="38">
        <v>65.75681277660819</v>
      </c>
    </row>
    <row r="68" spans="1:9" s="56" customFormat="1" ht="30">
      <c r="A68" s="55" t="s">
        <v>89</v>
      </c>
      <c r="B68" s="49" t="s">
        <v>90</v>
      </c>
      <c r="C68" s="57" t="s">
        <v>84</v>
      </c>
      <c r="D68" s="39">
        <v>18.61</v>
      </c>
      <c r="E68" s="33"/>
      <c r="F68" s="34">
        <v>10351</v>
      </c>
      <c r="G68" s="37">
        <v>9218</v>
      </c>
      <c r="H68" s="175">
        <v>6674.476088124664</v>
      </c>
      <c r="I68" s="38">
        <v>74.43106323636363</v>
      </c>
    </row>
    <row r="69" spans="1:9" s="56" customFormat="1" ht="30">
      <c r="A69" s="55" t="s">
        <v>89</v>
      </c>
      <c r="B69" s="49" t="s">
        <v>91</v>
      </c>
      <c r="C69" s="57" t="s">
        <v>84</v>
      </c>
      <c r="D69" s="32" t="s">
        <v>333</v>
      </c>
      <c r="E69" s="33"/>
      <c r="F69" s="34">
        <v>10351</v>
      </c>
      <c r="G69" s="163" t="s">
        <v>433</v>
      </c>
      <c r="H69" s="172" t="s">
        <v>433</v>
      </c>
      <c r="I69" s="38">
        <v>66.85479916832487</v>
      </c>
    </row>
    <row r="70" spans="1:9" s="56" customFormat="1" ht="30">
      <c r="A70" s="55" t="s">
        <v>92</v>
      </c>
      <c r="B70" s="49" t="s">
        <v>93</v>
      </c>
      <c r="C70" s="58" t="s">
        <v>84</v>
      </c>
      <c r="D70" s="39">
        <v>62.046</v>
      </c>
      <c r="E70" s="33"/>
      <c r="F70" s="34">
        <v>10351</v>
      </c>
      <c r="G70" s="37">
        <v>2800</v>
      </c>
      <c r="H70" s="175">
        <v>2001.9340489314377</v>
      </c>
      <c r="I70" s="38">
        <v>57.31498911255814</v>
      </c>
    </row>
    <row r="71" spans="1:9" s="56" customFormat="1" ht="31.5">
      <c r="A71" s="55" t="s">
        <v>92</v>
      </c>
      <c r="B71" s="49" t="s">
        <v>94</v>
      </c>
      <c r="C71" s="58" t="s">
        <v>84</v>
      </c>
      <c r="D71" s="32" t="s">
        <v>334</v>
      </c>
      <c r="E71" s="33"/>
      <c r="F71" s="34">
        <v>10351</v>
      </c>
      <c r="G71" s="163" t="s">
        <v>434</v>
      </c>
      <c r="H71" s="172" t="s">
        <v>434</v>
      </c>
      <c r="I71" s="38">
        <v>55.454036</v>
      </c>
    </row>
    <row r="72" spans="1:9" ht="28.5" customHeight="1">
      <c r="A72" s="24"/>
      <c r="B72" s="53" t="s">
        <v>95</v>
      </c>
      <c r="C72" s="41"/>
      <c r="D72" s="42"/>
      <c r="E72" s="33"/>
      <c r="F72" s="34"/>
      <c r="G72" s="43"/>
      <c r="H72" s="173"/>
      <c r="I72" s="103"/>
    </row>
    <row r="73" spans="1:9" ht="30">
      <c r="A73" s="24" t="s">
        <v>96</v>
      </c>
      <c r="B73" s="49" t="s">
        <v>97</v>
      </c>
      <c r="C73" s="31" t="s">
        <v>335</v>
      </c>
      <c r="D73" s="32">
        <v>31.2825</v>
      </c>
      <c r="E73" s="33">
        <v>17819</v>
      </c>
      <c r="F73" s="34">
        <v>10550</v>
      </c>
      <c r="G73" s="163" t="s">
        <v>439</v>
      </c>
      <c r="H73" s="172" t="s">
        <v>439</v>
      </c>
      <c r="I73" s="38">
        <v>198.49837197514165</v>
      </c>
    </row>
    <row r="74" spans="1:9" ht="30">
      <c r="A74" s="24" t="s">
        <v>98</v>
      </c>
      <c r="B74" s="49" t="s">
        <v>99</v>
      </c>
      <c r="C74" s="31" t="s">
        <v>336</v>
      </c>
      <c r="D74" s="32">
        <v>34.72</v>
      </c>
      <c r="E74" s="33">
        <v>17819</v>
      </c>
      <c r="F74" s="34">
        <v>10550</v>
      </c>
      <c r="G74" s="163" t="s">
        <v>440</v>
      </c>
      <c r="H74" s="172" t="s">
        <v>440</v>
      </c>
      <c r="I74" s="103">
        <v>180</v>
      </c>
    </row>
    <row r="75" spans="1:9" ht="28.5" customHeight="1">
      <c r="A75" s="24"/>
      <c r="B75" s="53" t="s">
        <v>100</v>
      </c>
      <c r="C75" s="41"/>
      <c r="D75" s="42"/>
      <c r="E75" s="33"/>
      <c r="F75" s="34"/>
      <c r="G75" s="43"/>
      <c r="H75" s="173"/>
      <c r="I75" s="103"/>
    </row>
    <row r="76" spans="1:9" ht="15.75">
      <c r="A76" s="24" t="s">
        <v>101</v>
      </c>
      <c r="B76" s="49" t="s">
        <v>102</v>
      </c>
      <c r="C76" s="31">
        <v>5</v>
      </c>
      <c r="D76" s="32">
        <v>4.5</v>
      </c>
      <c r="E76" s="33">
        <v>17819</v>
      </c>
      <c r="F76" s="34">
        <v>10550</v>
      </c>
      <c r="G76" s="43">
        <v>97570</v>
      </c>
      <c r="H76" s="170">
        <v>70898.93333333333</v>
      </c>
      <c r="I76" s="103">
        <v>438</v>
      </c>
    </row>
    <row r="77" spans="1:9" ht="15.75">
      <c r="A77" s="24" t="s">
        <v>103</v>
      </c>
      <c r="B77" s="49" t="s">
        <v>104</v>
      </c>
      <c r="C77" s="31">
        <v>9.28</v>
      </c>
      <c r="D77" s="32">
        <v>13.76</v>
      </c>
      <c r="E77" s="33">
        <v>17819</v>
      </c>
      <c r="F77" s="34">
        <v>10550</v>
      </c>
      <c r="G77" s="43">
        <v>44447</v>
      </c>
      <c r="H77" s="170">
        <v>32242.391740176423</v>
      </c>
      <c r="I77" s="103">
        <v>275</v>
      </c>
    </row>
    <row r="78" spans="1:9" ht="28.5" customHeight="1">
      <c r="A78" s="24" t="s">
        <v>105</v>
      </c>
      <c r="B78" s="53" t="s">
        <v>106</v>
      </c>
      <c r="C78" s="31">
        <v>1.86</v>
      </c>
      <c r="D78" s="42">
        <v>4.78</v>
      </c>
      <c r="E78" s="33">
        <v>19118</v>
      </c>
      <c r="F78" s="34">
        <v>12020</v>
      </c>
      <c r="G78" s="43">
        <v>211484</v>
      </c>
      <c r="H78" s="170">
        <v>153517.66770144418</v>
      </c>
      <c r="I78" s="103">
        <v>1164.7742043460655</v>
      </c>
    </row>
    <row r="79" spans="1:9" s="56" customFormat="1" ht="36">
      <c r="A79" s="55" t="s">
        <v>107</v>
      </c>
      <c r="B79" s="60" t="s">
        <v>108</v>
      </c>
      <c r="C79" s="61"/>
      <c r="D79" s="54"/>
      <c r="E79" s="33"/>
      <c r="F79" s="34"/>
      <c r="G79" s="43"/>
      <c r="H79" s="173"/>
      <c r="I79" s="103"/>
    </row>
    <row r="80" spans="1:9" s="56" customFormat="1" ht="15.75">
      <c r="A80" s="55"/>
      <c r="B80" s="62" t="s">
        <v>109</v>
      </c>
      <c r="C80" s="26">
        <v>12.537777777777777</v>
      </c>
      <c r="D80" s="32">
        <v>44</v>
      </c>
      <c r="E80" s="33">
        <v>22436</v>
      </c>
      <c r="F80" s="34">
        <v>11380</v>
      </c>
      <c r="G80" s="37">
        <v>34074</v>
      </c>
      <c r="H80" s="175">
        <v>24577.298185685286</v>
      </c>
      <c r="I80" s="38">
        <v>403.22465237987814</v>
      </c>
    </row>
    <row r="81" spans="1:9" s="56" customFormat="1" ht="15.75">
      <c r="A81" s="55"/>
      <c r="B81" s="62" t="s">
        <v>110</v>
      </c>
      <c r="C81" s="31">
        <v>11.827173913043477</v>
      </c>
      <c r="D81" s="32">
        <v>44</v>
      </c>
      <c r="E81" s="33">
        <v>22436</v>
      </c>
      <c r="F81" s="34">
        <v>11380</v>
      </c>
      <c r="G81" s="37">
        <v>35847</v>
      </c>
      <c r="H81" s="175">
        <v>25867.485274582054</v>
      </c>
      <c r="I81" s="38">
        <v>408.64343815324463</v>
      </c>
    </row>
    <row r="82" spans="1:9" s="56" customFormat="1" ht="15.75">
      <c r="A82" s="55"/>
      <c r="B82" s="62" t="s">
        <v>111</v>
      </c>
      <c r="C82" s="31">
        <v>12.652325581395347</v>
      </c>
      <c r="D82" s="32">
        <v>44</v>
      </c>
      <c r="E82" s="33">
        <v>22436</v>
      </c>
      <c r="F82" s="34">
        <v>11380</v>
      </c>
      <c r="G82" s="35">
        <v>33807</v>
      </c>
      <c r="H82" s="170">
        <v>24382.886432563853</v>
      </c>
      <c r="I82" s="34">
        <v>402.4081230167682</v>
      </c>
    </row>
    <row r="83" spans="1:9" s="56" customFormat="1" ht="15.75">
      <c r="A83" s="55"/>
      <c r="B83" s="62" t="s">
        <v>112</v>
      </c>
      <c r="C83" s="31">
        <v>10.4625</v>
      </c>
      <c r="D83" s="32">
        <v>44</v>
      </c>
      <c r="E83" s="33">
        <v>22436</v>
      </c>
      <c r="F83" s="34">
        <v>11380</v>
      </c>
      <c r="G83" s="35">
        <v>39927</v>
      </c>
      <c r="H83" s="170">
        <v>28836.68295861844</v>
      </c>
      <c r="I83" s="34">
        <v>421.1140684261975</v>
      </c>
    </row>
    <row r="84" spans="1:9" s="56" customFormat="1" ht="15.75">
      <c r="A84" s="55"/>
      <c r="B84" s="62" t="s">
        <v>113</v>
      </c>
      <c r="C84" s="31">
        <v>11.575531914893617</v>
      </c>
      <c r="D84" s="32">
        <v>44</v>
      </c>
      <c r="E84" s="33">
        <v>22436</v>
      </c>
      <c r="F84" s="34">
        <v>11380</v>
      </c>
      <c r="G84" s="35">
        <v>36527</v>
      </c>
      <c r="H84" s="170">
        <v>26362.351555254783</v>
      </c>
      <c r="I84" s="34">
        <v>410.72187653207004</v>
      </c>
    </row>
    <row r="85" spans="1:9" s="56" customFormat="1" ht="15.75">
      <c r="A85" s="55"/>
      <c r="B85" s="62" t="s">
        <v>114</v>
      </c>
      <c r="C85" s="31">
        <v>11.575531914893617</v>
      </c>
      <c r="D85" s="32">
        <v>44</v>
      </c>
      <c r="E85" s="33">
        <v>22436</v>
      </c>
      <c r="F85" s="34">
        <v>11380</v>
      </c>
      <c r="G85" s="35">
        <v>36527</v>
      </c>
      <c r="H85" s="170">
        <v>26362.351555254783</v>
      </c>
      <c r="I85" s="34">
        <v>410.7218765320701</v>
      </c>
    </row>
    <row r="86" spans="1:9" s="56" customFormat="1" ht="15.75">
      <c r="A86" s="55"/>
      <c r="B86" s="62" t="s">
        <v>115</v>
      </c>
      <c r="C86" s="31">
        <v>11.575531914893617</v>
      </c>
      <c r="D86" s="32">
        <v>44</v>
      </c>
      <c r="E86" s="33">
        <v>22436</v>
      </c>
      <c r="F86" s="34">
        <v>11380</v>
      </c>
      <c r="G86" s="35">
        <v>36527</v>
      </c>
      <c r="H86" s="170">
        <v>26362.351555254783</v>
      </c>
      <c r="I86" s="34">
        <v>410.7218765320701</v>
      </c>
    </row>
    <row r="87" spans="1:9" s="56" customFormat="1" ht="15.75">
      <c r="A87" s="55"/>
      <c r="B87" s="62" t="s">
        <v>116</v>
      </c>
      <c r="C87" s="31">
        <v>11.575531914893617</v>
      </c>
      <c r="D87" s="32">
        <v>44</v>
      </c>
      <c r="E87" s="33">
        <v>22436</v>
      </c>
      <c r="F87" s="34">
        <v>11380</v>
      </c>
      <c r="G87" s="35">
        <v>36527</v>
      </c>
      <c r="H87" s="170">
        <v>26362.351555254783</v>
      </c>
      <c r="I87" s="34">
        <v>410.72187653207004</v>
      </c>
    </row>
    <row r="88" spans="1:9" s="56" customFormat="1" ht="15.75">
      <c r="A88" s="55"/>
      <c r="B88" s="62" t="s">
        <v>117</v>
      </c>
      <c r="C88" s="31">
        <v>11.575531914893617</v>
      </c>
      <c r="D88" s="32">
        <v>44</v>
      </c>
      <c r="E88" s="33">
        <v>22436</v>
      </c>
      <c r="F88" s="34">
        <v>11380</v>
      </c>
      <c r="G88" s="35">
        <v>36527</v>
      </c>
      <c r="H88" s="170">
        <v>26362.351555254783</v>
      </c>
      <c r="I88" s="34">
        <v>410.7218765320701</v>
      </c>
    </row>
    <row r="89" spans="1:9" s="56" customFormat="1" ht="15.75">
      <c r="A89" s="55"/>
      <c r="B89" s="62" t="s">
        <v>118</v>
      </c>
      <c r="C89" s="31">
        <v>11.575531914893617</v>
      </c>
      <c r="D89" s="32">
        <v>44</v>
      </c>
      <c r="E89" s="33">
        <v>22436</v>
      </c>
      <c r="F89" s="34">
        <v>11380</v>
      </c>
      <c r="G89" s="35">
        <v>36527</v>
      </c>
      <c r="H89" s="170">
        <v>26362.351555254783</v>
      </c>
      <c r="I89" s="34">
        <v>410.72187653207004</v>
      </c>
    </row>
    <row r="90" spans="1:9" s="56" customFormat="1" ht="15.75">
      <c r="A90" s="55"/>
      <c r="B90" s="62" t="s">
        <v>119</v>
      </c>
      <c r="C90" s="31">
        <v>11.575531914893617</v>
      </c>
      <c r="D90" s="32">
        <v>44</v>
      </c>
      <c r="E90" s="33">
        <v>22436</v>
      </c>
      <c r="F90" s="34">
        <v>11380</v>
      </c>
      <c r="G90" s="35">
        <v>36527</v>
      </c>
      <c r="H90" s="170">
        <v>26362.351555254783</v>
      </c>
      <c r="I90" s="34">
        <v>410.72187653207004</v>
      </c>
    </row>
    <row r="91" spans="1:9" s="56" customFormat="1" ht="15.75">
      <c r="A91" s="55"/>
      <c r="B91" s="62" t="s">
        <v>120</v>
      </c>
      <c r="C91" s="31">
        <v>11.575531914893617</v>
      </c>
      <c r="D91" s="32">
        <v>44</v>
      </c>
      <c r="E91" s="33">
        <v>22436</v>
      </c>
      <c r="F91" s="34">
        <v>11380</v>
      </c>
      <c r="G91" s="35">
        <v>36527</v>
      </c>
      <c r="H91" s="170">
        <v>26362.351555254783</v>
      </c>
      <c r="I91" s="34">
        <v>410.72187653207004</v>
      </c>
    </row>
    <row r="92" spans="1:9" s="56" customFormat="1" ht="15.75">
      <c r="A92" s="55"/>
      <c r="B92" s="62" t="s">
        <v>121</v>
      </c>
      <c r="C92" s="31">
        <v>11.575531914893617</v>
      </c>
      <c r="D92" s="32">
        <v>44</v>
      </c>
      <c r="E92" s="33">
        <v>22436</v>
      </c>
      <c r="F92" s="34">
        <v>11380</v>
      </c>
      <c r="G92" s="35">
        <v>36527</v>
      </c>
      <c r="H92" s="170">
        <v>26362.351555254783</v>
      </c>
      <c r="I92" s="34">
        <v>410.7218765320701</v>
      </c>
    </row>
    <row r="93" spans="1:9" s="56" customFormat="1" ht="15.75">
      <c r="A93" s="55"/>
      <c r="B93" s="62" t="s">
        <v>122</v>
      </c>
      <c r="C93" s="31">
        <v>11.575531914893617</v>
      </c>
      <c r="D93" s="32">
        <v>44</v>
      </c>
      <c r="E93" s="33">
        <v>22436</v>
      </c>
      <c r="F93" s="34">
        <v>11380</v>
      </c>
      <c r="G93" s="35">
        <v>36527</v>
      </c>
      <c r="H93" s="170">
        <v>26362.351555254783</v>
      </c>
      <c r="I93" s="34">
        <v>410.7218765320701</v>
      </c>
    </row>
    <row r="94" spans="1:9" ht="15.75">
      <c r="A94" s="24"/>
      <c r="B94" s="62" t="s">
        <v>123</v>
      </c>
      <c r="C94" s="31">
        <v>11.92551020408163</v>
      </c>
      <c r="D94" s="32">
        <v>44</v>
      </c>
      <c r="E94" s="33">
        <v>22436</v>
      </c>
      <c r="F94" s="34">
        <v>11380</v>
      </c>
      <c r="G94" s="35">
        <v>35589</v>
      </c>
      <c r="H94" s="170">
        <v>25679.777375016536</v>
      </c>
      <c r="I94" s="34">
        <v>407.85506497506947</v>
      </c>
    </row>
    <row r="95" spans="1:9" ht="15.75">
      <c r="A95" s="24"/>
      <c r="B95" s="62" t="s">
        <v>124</v>
      </c>
      <c r="C95" s="31">
        <v>12.985555555555553</v>
      </c>
      <c r="D95" s="32">
        <v>44</v>
      </c>
      <c r="E95" s="33">
        <v>22436</v>
      </c>
      <c r="F95" s="34">
        <v>11380</v>
      </c>
      <c r="G95" s="35">
        <v>33057</v>
      </c>
      <c r="H95" s="170">
        <v>23836.827088373255</v>
      </c>
      <c r="I95" s="34">
        <v>400.11467377116765</v>
      </c>
    </row>
    <row r="96" spans="1:9" ht="15.75">
      <c r="A96" s="24"/>
      <c r="B96" s="62" t="s">
        <v>125</v>
      </c>
      <c r="C96" s="31">
        <v>11.575531914893617</v>
      </c>
      <c r="D96" s="32">
        <v>44</v>
      </c>
      <c r="E96" s="33">
        <v>22436</v>
      </c>
      <c r="F96" s="34">
        <v>11380</v>
      </c>
      <c r="G96" s="35">
        <v>36527</v>
      </c>
      <c r="H96" s="170">
        <v>26362.351555254783</v>
      </c>
      <c r="I96" s="34">
        <v>410.72187653207004</v>
      </c>
    </row>
    <row r="97" spans="1:9" ht="15.75">
      <c r="A97" s="24"/>
      <c r="B97" s="62" t="s">
        <v>126</v>
      </c>
      <c r="C97" s="31">
        <v>11.283999999999999</v>
      </c>
      <c r="D97" s="32">
        <v>44</v>
      </c>
      <c r="E97" s="33">
        <v>22436</v>
      </c>
      <c r="F97" s="34">
        <v>11380</v>
      </c>
      <c r="G97" s="35">
        <v>37353</v>
      </c>
      <c r="H97" s="170">
        <v>26963.260610357385</v>
      </c>
      <c r="I97" s="34">
        <v>413.24569456350105</v>
      </c>
    </row>
    <row r="98" spans="1:9" ht="15.75">
      <c r="A98" s="24"/>
      <c r="B98" s="62" t="s">
        <v>127</v>
      </c>
      <c r="C98" s="31">
        <v>10.075</v>
      </c>
      <c r="D98" s="32">
        <v>44</v>
      </c>
      <c r="E98" s="33">
        <v>22436</v>
      </c>
      <c r="F98" s="34">
        <v>11380</v>
      </c>
      <c r="G98" s="35">
        <v>41287</v>
      </c>
      <c r="H98" s="170">
        <v>29826.415519963906</v>
      </c>
      <c r="I98" s="34">
        <v>425.27094518384837</v>
      </c>
    </row>
    <row r="99" spans="1:9" ht="15.75">
      <c r="A99" s="24"/>
      <c r="B99" s="62" t="s">
        <v>128</v>
      </c>
      <c r="C99" s="31">
        <v>10.075</v>
      </c>
      <c r="D99" s="32">
        <v>44</v>
      </c>
      <c r="E99" s="33">
        <v>22436</v>
      </c>
      <c r="F99" s="34">
        <v>11380</v>
      </c>
      <c r="G99" s="35">
        <v>41287</v>
      </c>
      <c r="H99" s="170">
        <v>29826.415519963906</v>
      </c>
      <c r="I99" s="34">
        <v>425.27094518384837</v>
      </c>
    </row>
    <row r="100" spans="1:9" ht="15.75">
      <c r="A100" s="24"/>
      <c r="B100" s="62" t="s">
        <v>129</v>
      </c>
      <c r="C100" s="31">
        <v>10.075</v>
      </c>
      <c r="D100" s="32">
        <v>44</v>
      </c>
      <c r="E100" s="33">
        <v>22436</v>
      </c>
      <c r="F100" s="34">
        <v>11380</v>
      </c>
      <c r="G100" s="35">
        <v>41287</v>
      </c>
      <c r="H100" s="170">
        <v>29826.415519963906</v>
      </c>
      <c r="I100" s="34">
        <v>425.2709451838484</v>
      </c>
    </row>
    <row r="101" spans="1:9" ht="15.75">
      <c r="A101" s="24"/>
      <c r="B101" s="62" t="s">
        <v>130</v>
      </c>
      <c r="C101" s="31">
        <v>10.075</v>
      </c>
      <c r="D101" s="32">
        <v>44</v>
      </c>
      <c r="E101" s="33">
        <v>22436</v>
      </c>
      <c r="F101" s="34">
        <v>11380</v>
      </c>
      <c r="G101" s="35">
        <v>41287</v>
      </c>
      <c r="H101" s="170">
        <v>29826.415519963906</v>
      </c>
      <c r="I101" s="34">
        <v>425.2709451838484</v>
      </c>
    </row>
    <row r="102" spans="1:9" ht="15.75">
      <c r="A102" s="24"/>
      <c r="B102" s="62" t="s">
        <v>131</v>
      </c>
      <c r="C102" s="31">
        <v>25.830400000000004</v>
      </c>
      <c r="D102" s="32">
        <v>74</v>
      </c>
      <c r="E102" s="33">
        <v>22436</v>
      </c>
      <c r="F102" s="34">
        <v>11380</v>
      </c>
      <c r="G102" s="35">
        <v>17159</v>
      </c>
      <c r="H102" s="170">
        <v>12268.472798864273</v>
      </c>
      <c r="I102" s="34">
        <v>351.52758575522995</v>
      </c>
    </row>
    <row r="103" spans="1:9" ht="15.75">
      <c r="A103" s="24"/>
      <c r="B103" s="62" t="s">
        <v>132</v>
      </c>
      <c r="C103" s="31">
        <v>25.830400000000004</v>
      </c>
      <c r="D103" s="32">
        <v>74</v>
      </c>
      <c r="E103" s="33">
        <v>22436</v>
      </c>
      <c r="F103" s="34">
        <v>11380</v>
      </c>
      <c r="G103" s="35">
        <v>17159</v>
      </c>
      <c r="H103" s="170">
        <v>12268.472798864273</v>
      </c>
      <c r="I103" s="34">
        <v>351.52758575522995</v>
      </c>
    </row>
    <row r="104" spans="1:9" ht="15.75">
      <c r="A104" s="24"/>
      <c r="B104" s="62" t="s">
        <v>133</v>
      </c>
      <c r="C104" s="31">
        <v>12.09</v>
      </c>
      <c r="D104" s="32">
        <v>44</v>
      </c>
      <c r="E104" s="33">
        <v>22436</v>
      </c>
      <c r="F104" s="34">
        <v>11380</v>
      </c>
      <c r="G104" s="35">
        <v>35167</v>
      </c>
      <c r="H104" s="170">
        <v>25372.618993909316</v>
      </c>
      <c r="I104" s="34">
        <v>406.5649997744191</v>
      </c>
    </row>
    <row r="105" spans="1:9" ht="15.75">
      <c r="A105" s="24"/>
      <c r="B105" s="62" t="s">
        <v>134</v>
      </c>
      <c r="C105" s="31">
        <v>12.265217391304347</v>
      </c>
      <c r="D105" s="32">
        <v>44</v>
      </c>
      <c r="E105" s="33">
        <v>22436</v>
      </c>
      <c r="F105" s="34">
        <v>11380</v>
      </c>
      <c r="G105" s="35">
        <v>34730</v>
      </c>
      <c r="H105" s="170">
        <v>25054.490670619707</v>
      </c>
      <c r="I105" s="34">
        <v>405.2288608166027</v>
      </c>
    </row>
    <row r="106" spans="1:9" ht="15.75">
      <c r="A106" s="24"/>
      <c r="B106" s="62" t="s">
        <v>135</v>
      </c>
      <c r="C106" s="31">
        <v>12.265217391304347</v>
      </c>
      <c r="D106" s="32">
        <v>44</v>
      </c>
      <c r="E106" s="33">
        <v>22436</v>
      </c>
      <c r="F106" s="34">
        <v>11380</v>
      </c>
      <c r="G106" s="35">
        <v>34730</v>
      </c>
      <c r="H106" s="170">
        <v>25054.490670619707</v>
      </c>
      <c r="I106" s="34">
        <v>405.2288608166028</v>
      </c>
    </row>
    <row r="107" spans="1:9" ht="15.75">
      <c r="A107" s="24"/>
      <c r="B107" s="62" t="s">
        <v>136</v>
      </c>
      <c r="C107" s="31">
        <v>12.703260869565215</v>
      </c>
      <c r="D107" s="32">
        <v>44</v>
      </c>
      <c r="E107" s="33">
        <v>22436</v>
      </c>
      <c r="F107" s="34">
        <v>11380</v>
      </c>
      <c r="G107" s="35">
        <v>33690</v>
      </c>
      <c r="H107" s="170">
        <v>24297.564660034073</v>
      </c>
      <c r="I107" s="34">
        <v>402.0497715721431</v>
      </c>
    </row>
    <row r="108" spans="1:9" ht="15.75">
      <c r="A108" s="24"/>
      <c r="B108" s="62" t="s">
        <v>137</v>
      </c>
      <c r="C108" s="31">
        <v>12.22950168751241</v>
      </c>
      <c r="D108" s="32">
        <v>22</v>
      </c>
      <c r="E108" s="33">
        <v>22436</v>
      </c>
      <c r="F108" s="34">
        <v>11380</v>
      </c>
      <c r="G108" s="35">
        <v>39083</v>
      </c>
      <c r="H108" s="170">
        <v>28222.233506493503</v>
      </c>
      <c r="I108" s="34">
        <v>418.5333807272727</v>
      </c>
    </row>
    <row r="109" spans="1:9" ht="15.75">
      <c r="A109" s="24"/>
      <c r="B109" s="62" t="s">
        <v>138</v>
      </c>
      <c r="C109" s="31">
        <v>11.827173913043477</v>
      </c>
      <c r="D109" s="32">
        <v>44</v>
      </c>
      <c r="E109" s="33">
        <v>22436</v>
      </c>
      <c r="F109" s="34">
        <v>11380</v>
      </c>
      <c r="G109" s="35">
        <v>35847</v>
      </c>
      <c r="H109" s="170">
        <v>25867.485274582054</v>
      </c>
      <c r="I109" s="34">
        <v>408.64343815324463</v>
      </c>
    </row>
    <row r="110" spans="1:9" ht="15.75">
      <c r="A110" s="24"/>
      <c r="B110" s="62" t="s">
        <v>139</v>
      </c>
      <c r="C110" s="31">
        <v>11.575531914893617</v>
      </c>
      <c r="D110" s="32">
        <v>44</v>
      </c>
      <c r="E110" s="33">
        <v>22436</v>
      </c>
      <c r="F110" s="34">
        <v>11380</v>
      </c>
      <c r="G110" s="35">
        <v>36527</v>
      </c>
      <c r="H110" s="170">
        <v>26362.351555254783</v>
      </c>
      <c r="I110" s="34">
        <v>410.7218765320701</v>
      </c>
    </row>
    <row r="111" spans="1:9" ht="15.75">
      <c r="A111" s="24"/>
      <c r="B111" s="62" t="s">
        <v>140</v>
      </c>
      <c r="C111" s="31">
        <v>11.575531914893617</v>
      </c>
      <c r="D111" s="32">
        <v>44</v>
      </c>
      <c r="E111" s="33">
        <v>22436</v>
      </c>
      <c r="F111" s="34">
        <v>11380</v>
      </c>
      <c r="G111" s="35">
        <v>36527</v>
      </c>
      <c r="H111" s="170">
        <v>26362.351555254783</v>
      </c>
      <c r="I111" s="34">
        <v>410.7218765320701</v>
      </c>
    </row>
    <row r="112" spans="1:9" ht="15.75">
      <c r="A112" s="24"/>
      <c r="B112" s="62" t="s">
        <v>141</v>
      </c>
      <c r="C112" s="31">
        <v>12.265217391304347</v>
      </c>
      <c r="D112" s="32">
        <v>44</v>
      </c>
      <c r="E112" s="33">
        <v>22436</v>
      </c>
      <c r="F112" s="34">
        <v>11380</v>
      </c>
      <c r="G112" s="35">
        <v>34730</v>
      </c>
      <c r="H112" s="170">
        <v>25054.490670619707</v>
      </c>
      <c r="I112" s="34">
        <v>405.2288608166028</v>
      </c>
    </row>
    <row r="113" spans="1:9" ht="15.75">
      <c r="A113" s="24"/>
      <c r="B113" s="62" t="s">
        <v>142</v>
      </c>
      <c r="C113" s="31">
        <v>12.265217391304347</v>
      </c>
      <c r="D113" s="32">
        <v>44</v>
      </c>
      <c r="E113" s="33">
        <v>22436</v>
      </c>
      <c r="F113" s="34">
        <v>11380</v>
      </c>
      <c r="G113" s="35">
        <v>34730</v>
      </c>
      <c r="H113" s="170">
        <v>25054.490670619707</v>
      </c>
      <c r="I113" s="34">
        <v>405.2288608166028</v>
      </c>
    </row>
    <row r="114" spans="1:9" ht="15.75">
      <c r="A114" s="24"/>
      <c r="B114" s="62" t="s">
        <v>143</v>
      </c>
      <c r="C114" s="31">
        <v>12.537777777777777</v>
      </c>
      <c r="D114" s="32">
        <v>44</v>
      </c>
      <c r="E114" s="33">
        <v>22436</v>
      </c>
      <c r="F114" s="34">
        <v>11380</v>
      </c>
      <c r="G114" s="35">
        <v>34074</v>
      </c>
      <c r="H114" s="170">
        <v>24577.298185685286</v>
      </c>
      <c r="I114" s="34">
        <v>403.2246523798782</v>
      </c>
    </row>
    <row r="115" spans="1:9" ht="15.75">
      <c r="A115" s="24"/>
      <c r="B115" s="62" t="s">
        <v>144</v>
      </c>
      <c r="C115" s="31">
        <v>12.537777777777777</v>
      </c>
      <c r="D115" s="32">
        <v>44</v>
      </c>
      <c r="E115" s="33">
        <v>22436</v>
      </c>
      <c r="F115" s="34">
        <v>11380</v>
      </c>
      <c r="G115" s="35">
        <v>34074</v>
      </c>
      <c r="H115" s="170">
        <v>24577.298185685286</v>
      </c>
      <c r="I115" s="34">
        <v>403.2246523798782</v>
      </c>
    </row>
    <row r="116" spans="1:9" ht="15.75">
      <c r="A116" s="24"/>
      <c r="B116" s="62" t="s">
        <v>145</v>
      </c>
      <c r="C116" s="31">
        <v>12.265217391304347</v>
      </c>
      <c r="D116" s="32">
        <v>44</v>
      </c>
      <c r="E116" s="33">
        <v>22436</v>
      </c>
      <c r="F116" s="34">
        <v>11380</v>
      </c>
      <c r="G116" s="35">
        <v>34730</v>
      </c>
      <c r="H116" s="170">
        <v>25054.490670619707</v>
      </c>
      <c r="I116" s="34">
        <v>405.2288608166028</v>
      </c>
    </row>
    <row r="117" spans="1:9" ht="15.75">
      <c r="A117" s="24"/>
      <c r="B117" s="62" t="s">
        <v>146</v>
      </c>
      <c r="C117" s="31">
        <v>12.265217391304347</v>
      </c>
      <c r="D117" s="32">
        <v>44</v>
      </c>
      <c r="E117" s="33">
        <v>22436</v>
      </c>
      <c r="F117" s="34">
        <v>11380</v>
      </c>
      <c r="G117" s="35">
        <v>34730</v>
      </c>
      <c r="H117" s="170">
        <v>25054.490670619707</v>
      </c>
      <c r="I117" s="34">
        <v>405.2288608166028</v>
      </c>
    </row>
    <row r="118" spans="1:9" ht="15.75">
      <c r="A118" s="24"/>
      <c r="B118" s="62" t="s">
        <v>147</v>
      </c>
      <c r="C118" s="31">
        <v>12.703260869565215</v>
      </c>
      <c r="D118" s="32">
        <v>44</v>
      </c>
      <c r="E118" s="33">
        <v>22436</v>
      </c>
      <c r="F118" s="34">
        <v>11380</v>
      </c>
      <c r="G118" s="35">
        <v>33690</v>
      </c>
      <c r="H118" s="170">
        <v>24297.564660034073</v>
      </c>
      <c r="I118" s="34">
        <v>402.04977157214313</v>
      </c>
    </row>
    <row r="119" spans="1:9" ht="15.75">
      <c r="A119" s="24"/>
      <c r="B119" s="62" t="s">
        <v>148</v>
      </c>
      <c r="C119" s="31">
        <v>12.703260869565215</v>
      </c>
      <c r="D119" s="32">
        <v>44</v>
      </c>
      <c r="E119" s="33">
        <v>22436</v>
      </c>
      <c r="F119" s="34">
        <v>11380</v>
      </c>
      <c r="G119" s="35">
        <v>33690</v>
      </c>
      <c r="H119" s="170">
        <v>24297.564660034073</v>
      </c>
      <c r="I119" s="34">
        <v>402.0497715721431</v>
      </c>
    </row>
    <row r="120" spans="1:9" ht="15.75">
      <c r="A120" s="24"/>
      <c r="B120" s="62" t="s">
        <v>149</v>
      </c>
      <c r="C120" s="31">
        <v>12.703260869565215</v>
      </c>
      <c r="D120" s="32">
        <v>44</v>
      </c>
      <c r="E120" s="33">
        <v>22436</v>
      </c>
      <c r="F120" s="34">
        <v>11380</v>
      </c>
      <c r="G120" s="35">
        <v>33690</v>
      </c>
      <c r="H120" s="170">
        <v>24297.564660034073</v>
      </c>
      <c r="I120" s="34">
        <v>402.0497715721431</v>
      </c>
    </row>
    <row r="121" spans="1:9" ht="15.75">
      <c r="A121" s="24"/>
      <c r="B121" s="62" t="s">
        <v>150</v>
      </c>
      <c r="C121" s="31">
        <v>12.703260869565215</v>
      </c>
      <c r="D121" s="32">
        <v>44</v>
      </c>
      <c r="E121" s="33">
        <v>22436</v>
      </c>
      <c r="F121" s="34">
        <v>11380</v>
      </c>
      <c r="G121" s="35">
        <v>33690</v>
      </c>
      <c r="H121" s="170">
        <v>24297.564660034073</v>
      </c>
      <c r="I121" s="34">
        <v>402.0497715721431</v>
      </c>
    </row>
    <row r="122" spans="1:9" ht="15.75">
      <c r="A122" s="24"/>
      <c r="B122" s="62" t="s">
        <v>151</v>
      </c>
      <c r="C122" s="31">
        <v>13.343777777777778</v>
      </c>
      <c r="D122" s="32">
        <v>51</v>
      </c>
      <c r="E122" s="33">
        <v>22436</v>
      </c>
      <c r="F122" s="34">
        <v>11380</v>
      </c>
      <c r="G122" s="35">
        <v>31706</v>
      </c>
      <c r="H122" s="170">
        <v>22854.242059406406</v>
      </c>
      <c r="I122" s="34">
        <v>395.9878166495069</v>
      </c>
    </row>
    <row r="123" spans="1:9" ht="15.75">
      <c r="A123" s="24"/>
      <c r="B123" s="62" t="s">
        <v>152</v>
      </c>
      <c r="C123" s="31">
        <v>13.343777777777778</v>
      </c>
      <c r="D123" s="32">
        <v>51</v>
      </c>
      <c r="E123" s="33">
        <v>22436</v>
      </c>
      <c r="F123" s="34">
        <v>11380</v>
      </c>
      <c r="G123" s="35">
        <v>31706</v>
      </c>
      <c r="H123" s="170">
        <v>22854.242059406406</v>
      </c>
      <c r="I123" s="34">
        <v>395.9878166495069</v>
      </c>
    </row>
    <row r="124" spans="1:9" ht="15.75">
      <c r="A124" s="24"/>
      <c r="B124" s="62" t="s">
        <v>153</v>
      </c>
      <c r="C124" s="31">
        <v>13.343777777777778</v>
      </c>
      <c r="D124" s="32">
        <v>51</v>
      </c>
      <c r="E124" s="33">
        <v>22436</v>
      </c>
      <c r="F124" s="34">
        <v>11380</v>
      </c>
      <c r="G124" s="35">
        <v>31706</v>
      </c>
      <c r="H124" s="170">
        <v>22854.242059406406</v>
      </c>
      <c r="I124" s="34">
        <v>395.9878166495069</v>
      </c>
    </row>
    <row r="125" spans="1:9" ht="15.75">
      <c r="A125" s="24"/>
      <c r="B125" s="62" t="s">
        <v>154</v>
      </c>
      <c r="C125" s="31">
        <v>13.343777777777778</v>
      </c>
      <c r="D125" s="32">
        <v>51</v>
      </c>
      <c r="E125" s="33">
        <v>22436</v>
      </c>
      <c r="F125" s="34">
        <v>11380</v>
      </c>
      <c r="G125" s="35">
        <v>31706</v>
      </c>
      <c r="H125" s="170">
        <v>22854.242059406406</v>
      </c>
      <c r="I125" s="34">
        <v>395.98781664950695</v>
      </c>
    </row>
    <row r="126" spans="1:9" ht="15.75">
      <c r="A126" s="24"/>
      <c r="B126" s="62" t="s">
        <v>155</v>
      </c>
      <c r="C126" s="31">
        <v>11.719939117199393</v>
      </c>
      <c r="D126" s="32">
        <v>22</v>
      </c>
      <c r="E126" s="33">
        <v>22436</v>
      </c>
      <c r="F126" s="34">
        <v>11380</v>
      </c>
      <c r="G126" s="35">
        <v>40398</v>
      </c>
      <c r="H126" s="170">
        <v>29179.40571428571</v>
      </c>
      <c r="I126" s="34">
        <v>422.553504</v>
      </c>
    </row>
    <row r="127" spans="1:9" ht="15.75">
      <c r="A127" s="24"/>
      <c r="B127" s="62" t="s">
        <v>156</v>
      </c>
      <c r="C127" s="31">
        <v>11.719939117199393</v>
      </c>
      <c r="D127" s="32">
        <v>22</v>
      </c>
      <c r="E127" s="33">
        <v>22436</v>
      </c>
      <c r="F127" s="34">
        <v>11380</v>
      </c>
      <c r="G127" s="35">
        <v>40398</v>
      </c>
      <c r="H127" s="170">
        <v>29179.40571428571</v>
      </c>
      <c r="I127" s="34">
        <v>422.553504</v>
      </c>
    </row>
    <row r="128" spans="1:9" ht="15.75">
      <c r="A128" s="24"/>
      <c r="B128" s="62" t="s">
        <v>157</v>
      </c>
      <c r="C128" s="31">
        <v>4.444852941176471</v>
      </c>
      <c r="D128" s="32">
        <v>16.98</v>
      </c>
      <c r="E128" s="33">
        <v>22436</v>
      </c>
      <c r="F128" s="34">
        <v>11380</v>
      </c>
      <c r="G128" s="35">
        <v>94589</v>
      </c>
      <c r="H128" s="170">
        <v>68614.03558119755</v>
      </c>
      <c r="I128" s="34">
        <v>588.1789494410297</v>
      </c>
    </row>
    <row r="129" spans="1:9" ht="15.75">
      <c r="A129" s="24"/>
      <c r="B129" s="62" t="s">
        <v>158</v>
      </c>
      <c r="C129" s="31">
        <v>4.444852941176471</v>
      </c>
      <c r="D129" s="32">
        <v>16.98</v>
      </c>
      <c r="E129" s="33">
        <v>22436</v>
      </c>
      <c r="F129" s="34">
        <v>11380</v>
      </c>
      <c r="G129" s="35">
        <v>94589</v>
      </c>
      <c r="H129" s="170">
        <v>68614.03558119755</v>
      </c>
      <c r="I129" s="34">
        <v>588.1789494410297</v>
      </c>
    </row>
    <row r="130" spans="1:9" ht="15.75">
      <c r="A130" s="24"/>
      <c r="B130" s="62" t="s">
        <v>159</v>
      </c>
      <c r="C130" s="31">
        <v>4.444852941176471</v>
      </c>
      <c r="D130" s="32">
        <v>16.98</v>
      </c>
      <c r="E130" s="33">
        <v>22436</v>
      </c>
      <c r="F130" s="34">
        <v>11380</v>
      </c>
      <c r="G130" s="35">
        <v>94589</v>
      </c>
      <c r="H130" s="170">
        <v>68614.03558119755</v>
      </c>
      <c r="I130" s="34">
        <v>588.1789494410297</v>
      </c>
    </row>
    <row r="131" spans="1:9" ht="15.75">
      <c r="A131" s="24"/>
      <c r="B131" s="62" t="s">
        <v>160</v>
      </c>
      <c r="C131" s="31">
        <v>4.444852941176471</v>
      </c>
      <c r="D131" s="32">
        <v>16.98</v>
      </c>
      <c r="E131" s="33">
        <v>22436</v>
      </c>
      <c r="F131" s="34">
        <v>11380</v>
      </c>
      <c r="G131" s="35">
        <v>94589</v>
      </c>
      <c r="H131" s="170">
        <v>68614.03558119755</v>
      </c>
      <c r="I131" s="34">
        <v>588.1789494410297</v>
      </c>
    </row>
    <row r="132" spans="1:9" ht="26.25" customHeight="1">
      <c r="A132" s="24" t="s">
        <v>107</v>
      </c>
      <c r="B132" s="40" t="s">
        <v>161</v>
      </c>
      <c r="C132" s="41"/>
      <c r="D132" s="42"/>
      <c r="E132" s="33"/>
      <c r="F132" s="34"/>
      <c r="G132" s="43"/>
      <c r="H132" s="173" t="e">
        <v>#DIV/0!</v>
      </c>
      <c r="I132" s="103"/>
    </row>
    <row r="133" spans="1:9" ht="15.75">
      <c r="A133" s="24"/>
      <c r="B133" s="63" t="s">
        <v>162</v>
      </c>
      <c r="C133" s="64">
        <v>3.5109848484848483</v>
      </c>
      <c r="D133" s="65">
        <v>12</v>
      </c>
      <c r="E133" s="33">
        <v>22436</v>
      </c>
      <c r="F133" s="59">
        <v>11380</v>
      </c>
      <c r="G133" s="37">
        <v>121516</v>
      </c>
      <c r="H133" s="175">
        <v>88062.75757902687</v>
      </c>
      <c r="I133" s="38">
        <v>869.8635818319128</v>
      </c>
    </row>
    <row r="134" spans="1:9" ht="15.75">
      <c r="A134" s="24"/>
      <c r="B134" s="63" t="s">
        <v>163</v>
      </c>
      <c r="C134" s="64">
        <v>3.5109848484848483</v>
      </c>
      <c r="D134" s="65">
        <v>12</v>
      </c>
      <c r="E134" s="33">
        <v>22436</v>
      </c>
      <c r="F134" s="59">
        <v>11380</v>
      </c>
      <c r="G134" s="37">
        <v>121516</v>
      </c>
      <c r="H134" s="175">
        <v>88062.75757902687</v>
      </c>
      <c r="I134" s="38">
        <v>869.8635818319127</v>
      </c>
    </row>
    <row r="135" spans="1:9" ht="26.25" customHeight="1">
      <c r="A135" s="24" t="s">
        <v>107</v>
      </c>
      <c r="B135" s="40" t="s">
        <v>164</v>
      </c>
      <c r="C135" s="41"/>
      <c r="D135" s="42"/>
      <c r="E135" s="33"/>
      <c r="F135" s="34"/>
      <c r="G135" s="43"/>
      <c r="H135" s="173" t="e">
        <v>#DIV/0!</v>
      </c>
      <c r="I135" s="103"/>
    </row>
    <row r="136" spans="1:9" ht="15.75">
      <c r="A136" s="24"/>
      <c r="B136" s="66" t="s">
        <v>337</v>
      </c>
      <c r="C136" s="64">
        <v>12.842857142857142</v>
      </c>
      <c r="D136" s="32">
        <v>51</v>
      </c>
      <c r="E136" s="33">
        <v>22873</v>
      </c>
      <c r="F136" s="59">
        <v>10990</v>
      </c>
      <c r="G136" s="37">
        <v>33173</v>
      </c>
      <c r="H136" s="175">
        <v>23957.76221945953</v>
      </c>
      <c r="I136" s="38">
        <v>350.62260132173003</v>
      </c>
    </row>
    <row r="137" spans="1:9" ht="15.75">
      <c r="A137" s="24"/>
      <c r="B137" s="63" t="s">
        <v>338</v>
      </c>
      <c r="C137" s="64">
        <v>14.392857142857142</v>
      </c>
      <c r="D137" s="32">
        <v>51</v>
      </c>
      <c r="E137" s="33">
        <v>22873</v>
      </c>
      <c r="F137" s="59">
        <v>10990</v>
      </c>
      <c r="G137" s="37">
        <v>30260</v>
      </c>
      <c r="H137" s="175">
        <v>21656.1751569114</v>
      </c>
      <c r="I137" s="38">
        <v>590.9559356590279</v>
      </c>
    </row>
    <row r="138" spans="1:9" ht="15.75">
      <c r="A138" s="24"/>
      <c r="B138" s="63" t="s">
        <v>339</v>
      </c>
      <c r="C138" s="64">
        <v>12.842857142857142</v>
      </c>
      <c r="D138" s="32">
        <v>51</v>
      </c>
      <c r="E138" s="33">
        <v>22873</v>
      </c>
      <c r="F138" s="59">
        <v>10990</v>
      </c>
      <c r="G138" s="37">
        <v>33173</v>
      </c>
      <c r="H138" s="175">
        <v>23957.76221945953</v>
      </c>
      <c r="I138" s="38">
        <v>350.62260132173</v>
      </c>
    </row>
    <row r="139" spans="1:9" ht="15.75">
      <c r="A139" s="24"/>
      <c r="B139" s="63" t="s">
        <v>340</v>
      </c>
      <c r="C139" s="64">
        <v>14.392857142857142</v>
      </c>
      <c r="D139" s="32">
        <v>51</v>
      </c>
      <c r="E139" s="33">
        <v>22873</v>
      </c>
      <c r="F139" s="59">
        <v>10990</v>
      </c>
      <c r="G139" s="37">
        <v>30260</v>
      </c>
      <c r="H139" s="175">
        <v>21656.1751569114</v>
      </c>
      <c r="I139" s="38">
        <v>590.9559356590279</v>
      </c>
    </row>
    <row r="140" spans="1:9" ht="15.75">
      <c r="A140" s="24"/>
      <c r="B140" s="63" t="s">
        <v>341</v>
      </c>
      <c r="C140" s="64">
        <v>12.842857142857142</v>
      </c>
      <c r="D140" s="32">
        <v>51</v>
      </c>
      <c r="E140" s="33">
        <v>22873</v>
      </c>
      <c r="F140" s="59">
        <v>10990</v>
      </c>
      <c r="G140" s="37">
        <v>33173</v>
      </c>
      <c r="H140" s="175">
        <v>23957.76221945953</v>
      </c>
      <c r="I140" s="38">
        <v>350.62260132173003</v>
      </c>
    </row>
    <row r="141" spans="1:9" ht="36.75" customHeight="1">
      <c r="A141" s="24" t="s">
        <v>107</v>
      </c>
      <c r="B141" s="40" t="s">
        <v>165</v>
      </c>
      <c r="C141" s="41"/>
      <c r="D141" s="42"/>
      <c r="E141" s="33"/>
      <c r="F141" s="34"/>
      <c r="G141" s="43"/>
      <c r="H141" s="173" t="e">
        <v>#DIV/0!</v>
      </c>
      <c r="I141" s="103"/>
    </row>
    <row r="142" spans="1:9" ht="15.75">
      <c r="A142" s="24"/>
      <c r="B142" s="67" t="s">
        <v>166</v>
      </c>
      <c r="C142" s="68"/>
      <c r="D142" s="65"/>
      <c r="E142" s="69"/>
      <c r="F142" s="59"/>
      <c r="G142" s="37"/>
      <c r="H142" s="175" t="e">
        <v>#DIV/0!</v>
      </c>
      <c r="I142" s="38"/>
    </row>
    <row r="143" spans="1:9" ht="15.75">
      <c r="A143" s="24"/>
      <c r="B143" s="67" t="s">
        <v>167</v>
      </c>
      <c r="C143" s="68">
        <v>23.48218181818182</v>
      </c>
      <c r="D143" s="65">
        <v>74</v>
      </c>
      <c r="E143" s="69">
        <v>22926</v>
      </c>
      <c r="F143" s="59">
        <v>11649</v>
      </c>
      <c r="G143" s="37">
        <v>18896</v>
      </c>
      <c r="H143" s="175">
        <v>13604.80378619452</v>
      </c>
      <c r="I143" s="38">
        <v>257.14017590201695</v>
      </c>
    </row>
    <row r="144" spans="1:9" ht="15.75">
      <c r="A144" s="24"/>
      <c r="B144" s="67" t="s">
        <v>111</v>
      </c>
      <c r="C144" s="68">
        <v>11.575531914893617</v>
      </c>
      <c r="D144" s="65">
        <v>74</v>
      </c>
      <c r="E144" s="69">
        <v>22926</v>
      </c>
      <c r="F144" s="59">
        <v>11649</v>
      </c>
      <c r="G144" s="37">
        <v>35456</v>
      </c>
      <c r="H144" s="175">
        <v>25655.710236290884</v>
      </c>
      <c r="I144" s="38">
        <v>307.7539829924217</v>
      </c>
    </row>
    <row r="145" spans="1:9" ht="15.75">
      <c r="A145" s="24"/>
      <c r="B145" s="67" t="s">
        <v>208</v>
      </c>
      <c r="C145" s="68">
        <v>19.13362962962963</v>
      </c>
      <c r="D145" s="65">
        <v>74</v>
      </c>
      <c r="E145" s="69">
        <v>22926</v>
      </c>
      <c r="F145" s="59">
        <v>11649</v>
      </c>
      <c r="G145" s="37">
        <v>22555</v>
      </c>
      <c r="H145" s="175">
        <v>16267.480322368949</v>
      </c>
      <c r="I145" s="38">
        <v>268.3234173539496</v>
      </c>
    </row>
    <row r="146" spans="1:9" ht="15.75">
      <c r="A146" s="24"/>
      <c r="B146" s="67" t="s">
        <v>209</v>
      </c>
      <c r="C146" s="68">
        <v>19.13362962962963</v>
      </c>
      <c r="D146" s="65">
        <v>74</v>
      </c>
      <c r="E146" s="69">
        <v>22926</v>
      </c>
      <c r="F146" s="59">
        <v>11649</v>
      </c>
      <c r="G146" s="37">
        <v>22555</v>
      </c>
      <c r="H146" s="175">
        <v>16267.480322368949</v>
      </c>
      <c r="I146" s="38">
        <v>268.3234173539496</v>
      </c>
    </row>
    <row r="147" spans="1:9" ht="15.75">
      <c r="A147" s="24"/>
      <c r="B147" s="67" t="s">
        <v>210</v>
      </c>
      <c r="C147" s="68">
        <v>21.753846153846155</v>
      </c>
      <c r="D147" s="65">
        <v>69.3</v>
      </c>
      <c r="E147" s="69">
        <v>22926</v>
      </c>
      <c r="F147" s="59">
        <v>11649</v>
      </c>
      <c r="G147" s="37">
        <v>20351</v>
      </c>
      <c r="H147" s="175">
        <v>14663.734087694484</v>
      </c>
      <c r="I147" s="38">
        <v>261.58768316831686</v>
      </c>
    </row>
    <row r="148" spans="1:9" ht="15.75">
      <c r="A148" s="24"/>
      <c r="B148" s="67" t="s">
        <v>211</v>
      </c>
      <c r="C148" s="68">
        <v>24.600380952380956</v>
      </c>
      <c r="D148" s="65">
        <v>74</v>
      </c>
      <c r="E148" s="69">
        <v>22926</v>
      </c>
      <c r="F148" s="59">
        <v>11649</v>
      </c>
      <c r="G148" s="37">
        <v>18164</v>
      </c>
      <c r="H148" s="175">
        <v>13072.268478959631</v>
      </c>
      <c r="I148" s="38">
        <v>254.90352761163044</v>
      </c>
    </row>
    <row r="149" spans="1:9" ht="15.75">
      <c r="A149" s="24"/>
      <c r="B149" s="67" t="s">
        <v>212</v>
      </c>
      <c r="C149" s="68">
        <v>24.600380952380956</v>
      </c>
      <c r="D149" s="65">
        <v>74</v>
      </c>
      <c r="E149" s="69">
        <v>22926</v>
      </c>
      <c r="F149" s="59">
        <v>11649</v>
      </c>
      <c r="G149" s="37">
        <v>18164</v>
      </c>
      <c r="H149" s="175">
        <v>13072.268478959631</v>
      </c>
      <c r="I149" s="38">
        <v>254.90352761163044</v>
      </c>
    </row>
    <row r="150" spans="1:9" ht="15.75">
      <c r="A150" s="24"/>
      <c r="B150" s="67" t="s">
        <v>213</v>
      </c>
      <c r="C150" s="68">
        <v>24.600380952380956</v>
      </c>
      <c r="D150" s="65">
        <v>74</v>
      </c>
      <c r="E150" s="69">
        <v>22926</v>
      </c>
      <c r="F150" s="59">
        <v>11649</v>
      </c>
      <c r="G150" s="37">
        <v>18164</v>
      </c>
      <c r="H150" s="175">
        <v>13072.268478959631</v>
      </c>
      <c r="I150" s="38">
        <v>254.90352761163044</v>
      </c>
    </row>
    <row r="151" spans="1:9" ht="15.75">
      <c r="A151" s="24"/>
      <c r="B151" s="67" t="s">
        <v>214</v>
      </c>
      <c r="C151" s="68">
        <v>24.600380952380956</v>
      </c>
      <c r="D151" s="65">
        <v>74</v>
      </c>
      <c r="E151" s="69">
        <v>22926</v>
      </c>
      <c r="F151" s="59">
        <v>11649</v>
      </c>
      <c r="G151" s="37">
        <v>18164</v>
      </c>
      <c r="H151" s="175">
        <v>13072.268478959631</v>
      </c>
      <c r="I151" s="38">
        <v>254.90352761163044</v>
      </c>
    </row>
    <row r="152" spans="1:9" ht="15.75">
      <c r="A152" s="24"/>
      <c r="B152" s="67" t="s">
        <v>215</v>
      </c>
      <c r="C152" s="68">
        <v>24.600380952380956</v>
      </c>
      <c r="D152" s="65">
        <v>74</v>
      </c>
      <c r="E152" s="69">
        <v>22926</v>
      </c>
      <c r="F152" s="59">
        <v>11649</v>
      </c>
      <c r="G152" s="37">
        <v>18164</v>
      </c>
      <c r="H152" s="175">
        <v>13072.268478959631</v>
      </c>
      <c r="I152" s="38">
        <v>254.90352761163044</v>
      </c>
    </row>
    <row r="153" spans="1:9" ht="15.75">
      <c r="A153" s="24"/>
      <c r="B153" s="67" t="s">
        <v>216</v>
      </c>
      <c r="C153" s="68">
        <v>24.600380952380956</v>
      </c>
      <c r="D153" s="65">
        <v>74</v>
      </c>
      <c r="E153" s="69">
        <v>22926</v>
      </c>
      <c r="F153" s="59">
        <v>11649</v>
      </c>
      <c r="G153" s="37">
        <v>18164</v>
      </c>
      <c r="H153" s="175">
        <v>13072.268478959631</v>
      </c>
      <c r="I153" s="38">
        <v>254.90352761163044</v>
      </c>
    </row>
    <row r="154" spans="1:9" ht="15.75">
      <c r="A154" s="24"/>
      <c r="B154" s="67" t="s">
        <v>217</v>
      </c>
      <c r="C154" s="68">
        <v>24.600380952380956</v>
      </c>
      <c r="D154" s="65">
        <v>74</v>
      </c>
      <c r="E154" s="69">
        <v>22926</v>
      </c>
      <c r="F154" s="59">
        <v>11649</v>
      </c>
      <c r="G154" s="37">
        <v>18164</v>
      </c>
      <c r="H154" s="175">
        <v>13072.268478959631</v>
      </c>
      <c r="I154" s="38">
        <v>254.90352761163047</v>
      </c>
    </row>
    <row r="155" spans="1:9" ht="15.75">
      <c r="A155" s="24"/>
      <c r="B155" s="67" t="s">
        <v>218</v>
      </c>
      <c r="C155" s="68">
        <v>11.575531914893617</v>
      </c>
      <c r="D155" s="65">
        <v>74</v>
      </c>
      <c r="E155" s="69">
        <v>22926</v>
      </c>
      <c r="F155" s="59">
        <v>11649</v>
      </c>
      <c r="G155" s="37">
        <v>35456</v>
      </c>
      <c r="H155" s="175">
        <v>25655.710236290884</v>
      </c>
      <c r="I155" s="38">
        <v>307.7539829924217</v>
      </c>
    </row>
    <row r="156" spans="1:9" ht="15.75">
      <c r="A156" s="24"/>
      <c r="B156" s="67" t="s">
        <v>219</v>
      </c>
      <c r="C156" s="68">
        <v>11.575531914893617</v>
      </c>
      <c r="D156" s="65">
        <v>74</v>
      </c>
      <c r="E156" s="69">
        <v>22926</v>
      </c>
      <c r="F156" s="59">
        <v>11649</v>
      </c>
      <c r="G156" s="37">
        <v>35456</v>
      </c>
      <c r="H156" s="175">
        <v>25655.710236290884</v>
      </c>
      <c r="I156" s="38">
        <v>307.75398299242175</v>
      </c>
    </row>
    <row r="157" spans="1:9" ht="15.75">
      <c r="A157" s="24"/>
      <c r="B157" s="67" t="s">
        <v>220</v>
      </c>
      <c r="C157" s="68">
        <v>16.66477419354839</v>
      </c>
      <c r="D157" s="65">
        <v>74</v>
      </c>
      <c r="E157" s="69">
        <v>22926</v>
      </c>
      <c r="F157" s="59">
        <v>11649</v>
      </c>
      <c r="G157" s="37">
        <v>25482</v>
      </c>
      <c r="H157" s="175">
        <v>18397.62155130849</v>
      </c>
      <c r="I157" s="38">
        <v>277.2700105154957</v>
      </c>
    </row>
    <row r="158" spans="1:9" ht="15.75">
      <c r="A158" s="24"/>
      <c r="B158" s="67" t="s">
        <v>221</v>
      </c>
      <c r="C158" s="68">
        <v>16.66477419354839</v>
      </c>
      <c r="D158" s="65">
        <v>74</v>
      </c>
      <c r="E158" s="69">
        <v>22926</v>
      </c>
      <c r="F158" s="59">
        <v>11649</v>
      </c>
      <c r="G158" s="37">
        <v>25482</v>
      </c>
      <c r="H158" s="175">
        <v>18397.62155130849</v>
      </c>
      <c r="I158" s="38">
        <v>277.27001051549564</v>
      </c>
    </row>
    <row r="159" spans="1:9" ht="15.75">
      <c r="A159" s="24"/>
      <c r="B159" s="67" t="s">
        <v>222</v>
      </c>
      <c r="C159" s="68">
        <v>16.66477419354839</v>
      </c>
      <c r="D159" s="65">
        <v>74</v>
      </c>
      <c r="E159" s="69">
        <v>22926</v>
      </c>
      <c r="F159" s="59">
        <v>11649</v>
      </c>
      <c r="G159" s="37">
        <v>25482</v>
      </c>
      <c r="H159" s="175">
        <v>18397.62155130849</v>
      </c>
      <c r="I159" s="38">
        <v>277.27001051549564</v>
      </c>
    </row>
    <row r="160" spans="1:9" ht="15.75">
      <c r="A160" s="24"/>
      <c r="B160" s="67" t="s">
        <v>223</v>
      </c>
      <c r="C160" s="68">
        <v>21.753846153846155</v>
      </c>
      <c r="D160" s="65">
        <v>69.3</v>
      </c>
      <c r="E160" s="69">
        <v>22926</v>
      </c>
      <c r="F160" s="59">
        <v>11649</v>
      </c>
      <c r="G160" s="37">
        <v>20351</v>
      </c>
      <c r="H160" s="175">
        <v>14663.734087694484</v>
      </c>
      <c r="I160" s="38">
        <v>261.58768316831686</v>
      </c>
    </row>
    <row r="161" spans="1:9" ht="15.75">
      <c r="A161" s="24"/>
      <c r="B161" s="67" t="s">
        <v>224</v>
      </c>
      <c r="C161" s="68">
        <v>21.753846153846155</v>
      </c>
      <c r="D161" s="65">
        <v>69.3</v>
      </c>
      <c r="E161" s="69">
        <v>22926</v>
      </c>
      <c r="F161" s="59">
        <v>11649</v>
      </c>
      <c r="G161" s="37">
        <v>20351</v>
      </c>
      <c r="H161" s="175">
        <v>14663.734087694484</v>
      </c>
      <c r="I161" s="38">
        <v>261.58768316831686</v>
      </c>
    </row>
    <row r="162" spans="1:9" ht="15.75">
      <c r="A162" s="24"/>
      <c r="B162" s="67" t="s">
        <v>225</v>
      </c>
      <c r="C162" s="68">
        <v>20.664320000000004</v>
      </c>
      <c r="D162" s="65">
        <v>74</v>
      </c>
      <c r="E162" s="69">
        <v>22926</v>
      </c>
      <c r="F162" s="59">
        <v>11649</v>
      </c>
      <c r="G162" s="37">
        <v>21091</v>
      </c>
      <c r="H162" s="175">
        <v>15202.409707899176</v>
      </c>
      <c r="I162" s="38">
        <v>263.85012077317657</v>
      </c>
    </row>
    <row r="163" spans="1:9" ht="15.75">
      <c r="A163" s="24"/>
      <c r="B163" s="67" t="s">
        <v>226</v>
      </c>
      <c r="C163" s="68">
        <v>20.664320000000004</v>
      </c>
      <c r="D163" s="65">
        <v>74</v>
      </c>
      <c r="E163" s="69">
        <v>22926</v>
      </c>
      <c r="F163" s="59">
        <v>11649</v>
      </c>
      <c r="G163" s="37">
        <v>21091</v>
      </c>
      <c r="H163" s="175">
        <v>15202.409707899176</v>
      </c>
      <c r="I163" s="38">
        <v>263.8501207731765</v>
      </c>
    </row>
    <row r="164" spans="1:9" ht="15.75">
      <c r="A164" s="24"/>
      <c r="B164" s="67" t="s">
        <v>227</v>
      </c>
      <c r="C164" s="68">
        <v>20.664320000000004</v>
      </c>
      <c r="D164" s="65">
        <v>74</v>
      </c>
      <c r="E164" s="69">
        <v>22926</v>
      </c>
      <c r="F164" s="59">
        <v>11649</v>
      </c>
      <c r="G164" s="37">
        <v>21091</v>
      </c>
      <c r="H164" s="175">
        <v>15202.409707899176</v>
      </c>
      <c r="I164" s="38">
        <v>263.8501207731765</v>
      </c>
    </row>
    <row r="165" spans="1:9" ht="15.75">
      <c r="A165" s="24"/>
      <c r="B165" s="67" t="s">
        <v>228</v>
      </c>
      <c r="C165" s="68">
        <v>20.664320000000004</v>
      </c>
      <c r="D165" s="65">
        <v>74</v>
      </c>
      <c r="E165" s="69">
        <v>22926</v>
      </c>
      <c r="F165" s="59">
        <v>11649</v>
      </c>
      <c r="G165" s="37">
        <v>21091</v>
      </c>
      <c r="H165" s="175">
        <v>15202.409707899176</v>
      </c>
      <c r="I165" s="38">
        <v>263.8501207731765</v>
      </c>
    </row>
    <row r="166" spans="1:9" ht="15.75">
      <c r="A166" s="24"/>
      <c r="B166" s="67" t="s">
        <v>229</v>
      </c>
      <c r="C166" s="68">
        <v>20.664320000000004</v>
      </c>
      <c r="D166" s="65">
        <v>74</v>
      </c>
      <c r="E166" s="69">
        <v>22926</v>
      </c>
      <c r="F166" s="59">
        <v>11649</v>
      </c>
      <c r="G166" s="37">
        <v>21091</v>
      </c>
      <c r="H166" s="175">
        <v>15202.409707899176</v>
      </c>
      <c r="I166" s="38">
        <v>263.8501207731765</v>
      </c>
    </row>
    <row r="167" spans="1:9" ht="15.75">
      <c r="A167" s="24"/>
      <c r="B167" s="67" t="s">
        <v>230</v>
      </c>
      <c r="C167" s="68">
        <v>20.664320000000004</v>
      </c>
      <c r="D167" s="65">
        <v>74</v>
      </c>
      <c r="E167" s="69">
        <v>22926</v>
      </c>
      <c r="F167" s="59">
        <v>11649</v>
      </c>
      <c r="G167" s="37">
        <v>21091</v>
      </c>
      <c r="H167" s="175">
        <v>15202.409707899176</v>
      </c>
      <c r="I167" s="38">
        <v>263.85012077317657</v>
      </c>
    </row>
    <row r="168" spans="1:9" ht="15.75">
      <c r="A168" s="24"/>
      <c r="B168" s="67" t="s">
        <v>231</v>
      </c>
      <c r="C168" s="68">
        <v>21.753846153846155</v>
      </c>
      <c r="D168" s="65">
        <v>69.3</v>
      </c>
      <c r="E168" s="69">
        <v>22926</v>
      </c>
      <c r="F168" s="59">
        <v>11649</v>
      </c>
      <c r="G168" s="37">
        <v>20351</v>
      </c>
      <c r="H168" s="175">
        <v>14663.734087694484</v>
      </c>
      <c r="I168" s="38">
        <v>261.58768316831686</v>
      </c>
    </row>
    <row r="169" spans="1:9" ht="15.75">
      <c r="A169" s="24"/>
      <c r="B169" s="67" t="s">
        <v>232</v>
      </c>
      <c r="C169" s="68">
        <v>24.600380952380956</v>
      </c>
      <c r="D169" s="65">
        <v>74</v>
      </c>
      <c r="E169" s="69">
        <v>22926</v>
      </c>
      <c r="F169" s="59">
        <v>11649</v>
      </c>
      <c r="G169" s="37">
        <v>18164</v>
      </c>
      <c r="H169" s="175">
        <v>13072.268478959631</v>
      </c>
      <c r="I169" s="38">
        <v>254.90352761163044</v>
      </c>
    </row>
    <row r="170" spans="1:9" ht="15.75">
      <c r="A170" s="24"/>
      <c r="B170" s="67" t="s">
        <v>233</v>
      </c>
      <c r="C170" s="68">
        <v>12.703260869565215</v>
      </c>
      <c r="D170" s="65">
        <v>74</v>
      </c>
      <c r="E170" s="69">
        <v>22926</v>
      </c>
      <c r="F170" s="59">
        <v>11649</v>
      </c>
      <c r="G170" s="37">
        <v>32557</v>
      </c>
      <c r="H170" s="175">
        <v>23545.828601425936</v>
      </c>
      <c r="I170" s="38">
        <v>298.8924801259889</v>
      </c>
    </row>
    <row r="171" spans="1:9" ht="15.75">
      <c r="A171" s="24"/>
      <c r="B171" s="67" t="s">
        <v>234</v>
      </c>
      <c r="C171" s="68">
        <v>25.830400000000004</v>
      </c>
      <c r="D171" s="65">
        <v>74</v>
      </c>
      <c r="E171" s="69">
        <v>22926</v>
      </c>
      <c r="F171" s="59">
        <v>11649</v>
      </c>
      <c r="G171" s="37">
        <v>17432</v>
      </c>
      <c r="H171" s="175">
        <v>12539.733171724747</v>
      </c>
      <c r="I171" s="38">
        <v>252.66687932124393</v>
      </c>
    </row>
    <row r="172" spans="1:9" ht="15.75">
      <c r="A172" s="24"/>
      <c r="B172" s="67" t="s">
        <v>235</v>
      </c>
      <c r="C172" s="68">
        <v>21.753846153846155</v>
      </c>
      <c r="D172" s="65">
        <v>69.3</v>
      </c>
      <c r="E172" s="69">
        <v>22926</v>
      </c>
      <c r="F172" s="59">
        <v>11649</v>
      </c>
      <c r="G172" s="37">
        <v>20351</v>
      </c>
      <c r="H172" s="175">
        <v>14663.734087694484</v>
      </c>
      <c r="I172" s="38">
        <v>261.58768316831686</v>
      </c>
    </row>
    <row r="173" spans="1:9" ht="15.75">
      <c r="A173" s="24"/>
      <c r="B173" s="67" t="s">
        <v>236</v>
      </c>
      <c r="C173" s="68">
        <v>25.830400000000004</v>
      </c>
      <c r="D173" s="65">
        <v>74</v>
      </c>
      <c r="E173" s="69">
        <v>22926</v>
      </c>
      <c r="F173" s="59">
        <v>11649</v>
      </c>
      <c r="G173" s="37">
        <v>17432</v>
      </c>
      <c r="H173" s="175">
        <v>12539.733171724747</v>
      </c>
      <c r="I173" s="38">
        <v>252.66687932124393</v>
      </c>
    </row>
    <row r="174" spans="1:9" ht="15.75">
      <c r="A174" s="24"/>
      <c r="B174" s="67" t="s">
        <v>237</v>
      </c>
      <c r="C174" s="68">
        <v>25.830400000000004</v>
      </c>
      <c r="D174" s="65">
        <v>74</v>
      </c>
      <c r="E174" s="69">
        <v>22926</v>
      </c>
      <c r="F174" s="59">
        <v>11649</v>
      </c>
      <c r="G174" s="37">
        <v>17432</v>
      </c>
      <c r="H174" s="175">
        <v>12539.733171724747</v>
      </c>
      <c r="I174" s="38">
        <v>252.66687932124395</v>
      </c>
    </row>
    <row r="175" spans="1:9" ht="15.75">
      <c r="A175" s="24"/>
      <c r="B175" s="67" t="s">
        <v>238</v>
      </c>
      <c r="C175" s="68">
        <v>25.830400000000004</v>
      </c>
      <c r="D175" s="65">
        <v>74</v>
      </c>
      <c r="E175" s="69">
        <v>22926</v>
      </c>
      <c r="F175" s="59">
        <v>11649</v>
      </c>
      <c r="G175" s="37">
        <v>17432</v>
      </c>
      <c r="H175" s="175">
        <v>12539.733171724747</v>
      </c>
      <c r="I175" s="38">
        <v>252.66687932124393</v>
      </c>
    </row>
    <row r="176" spans="1:9" ht="15.75">
      <c r="A176" s="24"/>
      <c r="B176" s="67" t="s">
        <v>239</v>
      </c>
      <c r="C176" s="68">
        <v>25.830400000000004</v>
      </c>
      <c r="D176" s="65">
        <v>74</v>
      </c>
      <c r="E176" s="69">
        <v>22926</v>
      </c>
      <c r="F176" s="59">
        <v>11649</v>
      </c>
      <c r="G176" s="37">
        <v>17432</v>
      </c>
      <c r="H176" s="175">
        <v>12539.733171724747</v>
      </c>
      <c r="I176" s="38">
        <v>252.66687932124393</v>
      </c>
    </row>
    <row r="177" spans="1:9" ht="15.75">
      <c r="A177" s="24"/>
      <c r="B177" s="67" t="s">
        <v>240</v>
      </c>
      <c r="C177" s="68">
        <v>12.364772727272726</v>
      </c>
      <c r="D177" s="65">
        <v>74</v>
      </c>
      <c r="E177" s="69">
        <v>22926</v>
      </c>
      <c r="F177" s="59">
        <v>11649</v>
      </c>
      <c r="G177" s="37">
        <v>33371</v>
      </c>
      <c r="H177" s="175">
        <v>24138.68790378468</v>
      </c>
      <c r="I177" s="38">
        <v>301.3824891958957</v>
      </c>
    </row>
    <row r="178" spans="1:9" ht="15.75">
      <c r="A178" s="24"/>
      <c r="B178" s="67" t="s">
        <v>241</v>
      </c>
      <c r="C178" s="68">
        <v>20.664320000000004</v>
      </c>
      <c r="D178" s="65">
        <v>74</v>
      </c>
      <c r="E178" s="69">
        <v>22926</v>
      </c>
      <c r="F178" s="59">
        <v>11649</v>
      </c>
      <c r="G178" s="37">
        <v>21091</v>
      </c>
      <c r="H178" s="175">
        <v>15202.409707899176</v>
      </c>
      <c r="I178" s="38">
        <v>263.8501207731765</v>
      </c>
    </row>
    <row r="179" spans="1:9" ht="15.75">
      <c r="A179" s="24"/>
      <c r="B179" s="67" t="s">
        <v>242</v>
      </c>
      <c r="C179" s="68">
        <v>18.24516129032258</v>
      </c>
      <c r="D179" s="65">
        <v>69.3</v>
      </c>
      <c r="E179" s="69">
        <v>22926</v>
      </c>
      <c r="F179" s="59">
        <v>11649</v>
      </c>
      <c r="G179" s="37">
        <v>23693</v>
      </c>
      <c r="H179" s="175">
        <v>17095.770862800564</v>
      </c>
      <c r="I179" s="38">
        <v>271.8022376237624</v>
      </c>
    </row>
    <row r="180" spans="1:9" ht="15.75">
      <c r="A180" s="24"/>
      <c r="B180" s="67" t="s">
        <v>243</v>
      </c>
      <c r="C180" s="68">
        <v>34.440533333333335</v>
      </c>
      <c r="D180" s="65">
        <v>74</v>
      </c>
      <c r="E180" s="69">
        <v>22926</v>
      </c>
      <c r="F180" s="59">
        <v>11649</v>
      </c>
      <c r="G180" s="37">
        <v>13773</v>
      </c>
      <c r="H180" s="175">
        <v>9877.056635550318</v>
      </c>
      <c r="I180" s="38">
        <v>241.48363786931134</v>
      </c>
    </row>
    <row r="181" spans="1:9" ht="15.75">
      <c r="A181" s="24"/>
      <c r="B181" s="67" t="s">
        <v>244</v>
      </c>
      <c r="C181" s="68">
        <v>12.703260869565215</v>
      </c>
      <c r="D181" s="65">
        <v>74</v>
      </c>
      <c r="E181" s="69">
        <v>22926</v>
      </c>
      <c r="F181" s="59">
        <v>11649</v>
      </c>
      <c r="G181" s="37">
        <v>32557</v>
      </c>
      <c r="H181" s="175">
        <v>23545.828601425936</v>
      </c>
      <c r="I181" s="38">
        <v>298.8924801259889</v>
      </c>
    </row>
    <row r="182" spans="1:9" ht="15.75">
      <c r="A182" s="24"/>
      <c r="B182" s="67" t="s">
        <v>245</v>
      </c>
      <c r="C182" s="68">
        <v>21.753846153846155</v>
      </c>
      <c r="D182" s="65">
        <v>69.3</v>
      </c>
      <c r="E182" s="69">
        <v>22926</v>
      </c>
      <c r="F182" s="59">
        <v>11649</v>
      </c>
      <c r="G182" s="37">
        <v>20351</v>
      </c>
      <c r="H182" s="175">
        <v>14663.734087694484</v>
      </c>
      <c r="I182" s="38">
        <v>261.5876831683168</v>
      </c>
    </row>
    <row r="183" spans="1:9" ht="15.75">
      <c r="A183" s="24"/>
      <c r="B183" s="67" t="s">
        <v>246</v>
      </c>
      <c r="C183" s="68">
        <v>23.48218181818182</v>
      </c>
      <c r="D183" s="65">
        <v>74</v>
      </c>
      <c r="E183" s="69">
        <v>22926</v>
      </c>
      <c r="F183" s="59">
        <v>11649</v>
      </c>
      <c r="G183" s="37">
        <v>18896</v>
      </c>
      <c r="H183" s="175">
        <v>13604.80378619452</v>
      </c>
      <c r="I183" s="38">
        <v>257.140175902017</v>
      </c>
    </row>
    <row r="184" spans="1:9" ht="15.75">
      <c r="A184" s="24"/>
      <c r="B184" s="67" t="s">
        <v>247</v>
      </c>
      <c r="C184" s="68">
        <v>23.48218181818182</v>
      </c>
      <c r="D184" s="65">
        <v>74</v>
      </c>
      <c r="E184" s="69">
        <v>22926</v>
      </c>
      <c r="F184" s="59">
        <v>11649</v>
      </c>
      <c r="G184" s="37">
        <v>18896</v>
      </c>
      <c r="H184" s="175">
        <v>13604.80378619452</v>
      </c>
      <c r="I184" s="38">
        <v>257.14017590201695</v>
      </c>
    </row>
    <row r="185" spans="1:9" ht="15.75">
      <c r="A185" s="24"/>
      <c r="B185" s="67" t="s">
        <v>248</v>
      </c>
      <c r="C185" s="68">
        <v>23.48218181818182</v>
      </c>
      <c r="D185" s="65">
        <v>74</v>
      </c>
      <c r="E185" s="69">
        <v>22926</v>
      </c>
      <c r="F185" s="59">
        <v>11649</v>
      </c>
      <c r="G185" s="37">
        <v>18896</v>
      </c>
      <c r="H185" s="175">
        <v>13604.80378619452</v>
      </c>
      <c r="I185" s="38">
        <v>257.140175902017</v>
      </c>
    </row>
    <row r="186" spans="1:9" ht="15.75">
      <c r="A186" s="24"/>
      <c r="B186" s="67" t="s">
        <v>249</v>
      </c>
      <c r="C186" s="68">
        <v>23.48218181818182</v>
      </c>
      <c r="D186" s="65">
        <v>74</v>
      </c>
      <c r="E186" s="69">
        <v>22926</v>
      </c>
      <c r="F186" s="59">
        <v>11649</v>
      </c>
      <c r="G186" s="37">
        <v>18896</v>
      </c>
      <c r="H186" s="175">
        <v>13604.80378619452</v>
      </c>
      <c r="I186" s="38">
        <v>257.140175902017</v>
      </c>
    </row>
    <row r="187" spans="1:9" ht="15.75">
      <c r="A187" s="24"/>
      <c r="B187" s="67" t="s">
        <v>250</v>
      </c>
      <c r="C187" s="68">
        <v>11.575531914893617</v>
      </c>
      <c r="D187" s="65">
        <v>74</v>
      </c>
      <c r="E187" s="69">
        <v>22926</v>
      </c>
      <c r="F187" s="59">
        <v>11649</v>
      </c>
      <c r="G187" s="37">
        <v>35456</v>
      </c>
      <c r="H187" s="175">
        <v>25655.710236290884</v>
      </c>
      <c r="I187" s="38">
        <v>307.7539829924217</v>
      </c>
    </row>
    <row r="188" spans="1:9" ht="15.75">
      <c r="A188" s="24"/>
      <c r="B188" s="67" t="s">
        <v>251</v>
      </c>
      <c r="C188" s="68">
        <v>24.600380952380956</v>
      </c>
      <c r="D188" s="65">
        <v>74</v>
      </c>
      <c r="E188" s="69">
        <v>22926</v>
      </c>
      <c r="F188" s="59">
        <v>11649</v>
      </c>
      <c r="G188" s="37">
        <v>18164</v>
      </c>
      <c r="H188" s="175">
        <v>13072.268478959631</v>
      </c>
      <c r="I188" s="38">
        <v>254.90352761163047</v>
      </c>
    </row>
    <row r="189" spans="1:9" ht="15.75">
      <c r="A189" s="24"/>
      <c r="B189" s="67" t="s">
        <v>252</v>
      </c>
      <c r="C189" s="68">
        <v>24.600380952380956</v>
      </c>
      <c r="D189" s="65">
        <v>74</v>
      </c>
      <c r="E189" s="69">
        <v>22926</v>
      </c>
      <c r="F189" s="59">
        <v>11649</v>
      </c>
      <c r="G189" s="37">
        <v>18164</v>
      </c>
      <c r="H189" s="175">
        <v>13072.268478959631</v>
      </c>
      <c r="I189" s="38">
        <v>254.90352761163044</v>
      </c>
    </row>
    <row r="190" spans="1:9" ht="15.75">
      <c r="A190" s="24"/>
      <c r="B190" s="67" t="s">
        <v>253</v>
      </c>
      <c r="C190" s="68">
        <v>21.753846153846155</v>
      </c>
      <c r="D190" s="65">
        <v>69.3</v>
      </c>
      <c r="E190" s="69">
        <v>22926</v>
      </c>
      <c r="F190" s="59">
        <v>11649</v>
      </c>
      <c r="G190" s="37">
        <v>20351</v>
      </c>
      <c r="H190" s="175">
        <v>14663.734087694484</v>
      </c>
      <c r="I190" s="38">
        <v>261.5876831683168</v>
      </c>
    </row>
    <row r="191" spans="1:9" ht="15.75">
      <c r="A191" s="24"/>
      <c r="B191" s="67" t="s">
        <v>254</v>
      </c>
      <c r="C191" s="68">
        <v>24.600380952380956</v>
      </c>
      <c r="D191" s="65">
        <v>74</v>
      </c>
      <c r="E191" s="69">
        <v>22926</v>
      </c>
      <c r="F191" s="59">
        <v>11649</v>
      </c>
      <c r="G191" s="37">
        <v>18164</v>
      </c>
      <c r="H191" s="175">
        <v>13072.268478959631</v>
      </c>
      <c r="I191" s="38">
        <v>254.90352761163044</v>
      </c>
    </row>
    <row r="192" spans="1:9" ht="15.75">
      <c r="A192" s="24"/>
      <c r="B192" s="67" t="s">
        <v>255</v>
      </c>
      <c r="C192" s="68">
        <v>22.615384615384617</v>
      </c>
      <c r="D192" s="65">
        <v>69.3</v>
      </c>
      <c r="E192" s="69">
        <v>22926</v>
      </c>
      <c r="F192" s="59">
        <v>11649</v>
      </c>
      <c r="G192" s="37">
        <v>19689</v>
      </c>
      <c r="H192" s="175">
        <v>14181.959183673469</v>
      </c>
      <c r="I192" s="38">
        <v>259.56422857142854</v>
      </c>
    </row>
    <row r="193" spans="1:9" ht="15.75">
      <c r="A193" s="24"/>
      <c r="B193" s="67" t="s">
        <v>256</v>
      </c>
      <c r="C193" s="68">
        <v>24.600380952380956</v>
      </c>
      <c r="D193" s="65">
        <v>74</v>
      </c>
      <c r="E193" s="69">
        <v>22926</v>
      </c>
      <c r="F193" s="59">
        <v>11649</v>
      </c>
      <c r="G193" s="37">
        <v>18164</v>
      </c>
      <c r="H193" s="175">
        <v>13072.268478959631</v>
      </c>
      <c r="I193" s="38">
        <v>254.90352761163047</v>
      </c>
    </row>
    <row r="194" spans="1:9" ht="15.75">
      <c r="A194" s="24"/>
      <c r="B194" s="67" t="s">
        <v>257</v>
      </c>
      <c r="C194" s="68">
        <v>21.7</v>
      </c>
      <c r="D194" s="65">
        <v>69.3</v>
      </c>
      <c r="E194" s="69">
        <v>22926</v>
      </c>
      <c r="F194" s="59">
        <v>11649</v>
      </c>
      <c r="G194" s="37">
        <v>20394</v>
      </c>
      <c r="H194" s="175">
        <v>14695.115207373274</v>
      </c>
      <c r="I194" s="38">
        <v>261.7194838709678</v>
      </c>
    </row>
    <row r="195" spans="1:9" ht="15.75">
      <c r="A195" s="24"/>
      <c r="B195" s="67" t="s">
        <v>258</v>
      </c>
      <c r="C195" s="68">
        <v>43.05066666666667</v>
      </c>
      <c r="D195" s="65">
        <v>74</v>
      </c>
      <c r="E195" s="69">
        <v>22926</v>
      </c>
      <c r="F195" s="59">
        <v>11649</v>
      </c>
      <c r="G195" s="37">
        <v>11578</v>
      </c>
      <c r="H195" s="175">
        <v>8279.45071384566</v>
      </c>
      <c r="I195" s="38">
        <v>234.77369299815174</v>
      </c>
    </row>
    <row r="196" spans="1:9" ht="15.75">
      <c r="A196" s="24"/>
      <c r="B196" s="67" t="s">
        <v>259</v>
      </c>
      <c r="C196" s="68">
        <v>24.600380952380956</v>
      </c>
      <c r="D196" s="65">
        <v>74</v>
      </c>
      <c r="E196" s="69">
        <v>22926</v>
      </c>
      <c r="F196" s="59">
        <v>11649</v>
      </c>
      <c r="G196" s="37">
        <v>18164</v>
      </c>
      <c r="H196" s="175">
        <v>13072.268478959631</v>
      </c>
      <c r="I196" s="38">
        <v>254.90352761163044</v>
      </c>
    </row>
    <row r="197" spans="1:9" ht="15.75">
      <c r="A197" s="24"/>
      <c r="B197" s="67" t="s">
        <v>260</v>
      </c>
      <c r="C197" s="68">
        <v>24.600380952380956</v>
      </c>
      <c r="D197" s="65">
        <v>74</v>
      </c>
      <c r="E197" s="69">
        <v>22926</v>
      </c>
      <c r="F197" s="59">
        <v>11649</v>
      </c>
      <c r="G197" s="37">
        <v>18164</v>
      </c>
      <c r="H197" s="175">
        <v>13072.268478959631</v>
      </c>
      <c r="I197" s="38">
        <v>254.90352761163044</v>
      </c>
    </row>
    <row r="198" spans="1:9" ht="15.75">
      <c r="A198" s="24"/>
      <c r="B198" s="67" t="s">
        <v>261</v>
      </c>
      <c r="C198" s="68">
        <v>23.48218181818182</v>
      </c>
      <c r="D198" s="65">
        <v>74</v>
      </c>
      <c r="E198" s="69">
        <v>22926</v>
      </c>
      <c r="F198" s="59">
        <v>11649</v>
      </c>
      <c r="G198" s="37">
        <v>18896</v>
      </c>
      <c r="H198" s="175">
        <v>13604.80378619452</v>
      </c>
      <c r="I198" s="38">
        <v>257.14017590201695</v>
      </c>
    </row>
    <row r="199" spans="1:9" ht="15.75">
      <c r="A199" s="24"/>
      <c r="B199" s="67" t="s">
        <v>262</v>
      </c>
      <c r="C199" s="68">
        <v>12.703260869565215</v>
      </c>
      <c r="D199" s="65">
        <v>74</v>
      </c>
      <c r="E199" s="69">
        <v>22926</v>
      </c>
      <c r="F199" s="59">
        <v>11649</v>
      </c>
      <c r="G199" s="37">
        <v>32557</v>
      </c>
      <c r="H199" s="175">
        <v>23545.828601425936</v>
      </c>
      <c r="I199" s="38">
        <v>298.8924801259889</v>
      </c>
    </row>
    <row r="200" spans="1:9" ht="15.75">
      <c r="A200" s="24"/>
      <c r="B200" s="67" t="s">
        <v>263</v>
      </c>
      <c r="C200" s="68">
        <v>23.48218181818182</v>
      </c>
      <c r="D200" s="65">
        <v>74</v>
      </c>
      <c r="E200" s="69">
        <v>22926</v>
      </c>
      <c r="F200" s="59">
        <v>11649</v>
      </c>
      <c r="G200" s="37">
        <v>18896</v>
      </c>
      <c r="H200" s="175">
        <v>13604.80378619452</v>
      </c>
      <c r="I200" s="38">
        <v>257.14017590201695</v>
      </c>
    </row>
    <row r="201" spans="1:9" ht="15.75">
      <c r="A201" s="24"/>
      <c r="B201" s="67" t="s">
        <v>264</v>
      </c>
      <c r="C201" s="68">
        <v>23.48218181818182</v>
      </c>
      <c r="D201" s="65">
        <v>74</v>
      </c>
      <c r="E201" s="69">
        <v>22926</v>
      </c>
      <c r="F201" s="59">
        <v>11649</v>
      </c>
      <c r="G201" s="37">
        <v>18896</v>
      </c>
      <c r="H201" s="175">
        <v>13604.80378619452</v>
      </c>
      <c r="I201" s="38">
        <v>257.14017590201695</v>
      </c>
    </row>
    <row r="202" spans="1:9" ht="15.75">
      <c r="A202" s="24"/>
      <c r="B202" s="67" t="s">
        <v>265</v>
      </c>
      <c r="C202" s="68">
        <v>24.600380952380956</v>
      </c>
      <c r="D202" s="65">
        <v>74</v>
      </c>
      <c r="E202" s="69">
        <v>22926</v>
      </c>
      <c r="F202" s="59">
        <v>11649</v>
      </c>
      <c r="G202" s="37">
        <v>18164</v>
      </c>
      <c r="H202" s="175">
        <v>13072.268478959631</v>
      </c>
      <c r="I202" s="38">
        <v>254.90352761163047</v>
      </c>
    </row>
    <row r="203" spans="1:9" ht="15.75">
      <c r="A203" s="24"/>
      <c r="B203" s="67" t="s">
        <v>266</v>
      </c>
      <c r="C203" s="68">
        <v>11.686999999999998</v>
      </c>
      <c r="D203" s="65">
        <v>74</v>
      </c>
      <c r="E203" s="69">
        <v>22926</v>
      </c>
      <c r="F203" s="59">
        <v>11649</v>
      </c>
      <c r="G203" s="37">
        <v>35145</v>
      </c>
      <c r="H203" s="175">
        <v>25429.028738330184</v>
      </c>
      <c r="I203" s="38">
        <v>306.8019207009868</v>
      </c>
    </row>
    <row r="204" spans="1:9" ht="15.75">
      <c r="A204" s="24"/>
      <c r="B204" s="67" t="s">
        <v>267</v>
      </c>
      <c r="C204" s="68">
        <v>43.05066666666667</v>
      </c>
      <c r="D204" s="65">
        <v>74</v>
      </c>
      <c r="E204" s="69">
        <v>22926</v>
      </c>
      <c r="F204" s="59">
        <v>11649</v>
      </c>
      <c r="G204" s="37">
        <v>11578</v>
      </c>
      <c r="H204" s="175">
        <v>8279.45071384566</v>
      </c>
      <c r="I204" s="38">
        <v>234.77369299815174</v>
      </c>
    </row>
    <row r="205" spans="1:9" ht="15.75">
      <c r="A205" s="24"/>
      <c r="B205" s="67" t="s">
        <v>268</v>
      </c>
      <c r="C205" s="68">
        <v>25.830400000000004</v>
      </c>
      <c r="D205" s="65">
        <v>74</v>
      </c>
      <c r="E205" s="69">
        <v>22926</v>
      </c>
      <c r="F205" s="59">
        <v>11649</v>
      </c>
      <c r="G205" s="37">
        <v>17432</v>
      </c>
      <c r="H205" s="175">
        <v>12539.733171724747</v>
      </c>
      <c r="I205" s="38">
        <v>252.66687932124393</v>
      </c>
    </row>
    <row r="206" spans="1:9" ht="15.75">
      <c r="A206" s="24"/>
      <c r="B206" s="67" t="s">
        <v>269</v>
      </c>
      <c r="C206" s="68">
        <v>21.753846153846155</v>
      </c>
      <c r="D206" s="65">
        <v>69.3</v>
      </c>
      <c r="E206" s="69">
        <v>22926</v>
      </c>
      <c r="F206" s="59">
        <v>11649</v>
      </c>
      <c r="G206" s="37">
        <v>20351</v>
      </c>
      <c r="H206" s="175">
        <v>14663.734087694484</v>
      </c>
      <c r="I206" s="38">
        <v>261.58768316831686</v>
      </c>
    </row>
    <row r="207" spans="1:9" ht="15.75">
      <c r="A207" s="24"/>
      <c r="B207" s="67" t="s">
        <v>270</v>
      </c>
      <c r="C207" s="68">
        <v>21.753846153846155</v>
      </c>
      <c r="D207" s="65">
        <v>69.3</v>
      </c>
      <c r="E207" s="69">
        <v>22926</v>
      </c>
      <c r="F207" s="59">
        <v>11649</v>
      </c>
      <c r="G207" s="37">
        <v>20351</v>
      </c>
      <c r="H207" s="175">
        <v>14663.734087694484</v>
      </c>
      <c r="I207" s="38">
        <v>261.5876831683168</v>
      </c>
    </row>
    <row r="208" spans="1:9" ht="15.75">
      <c r="A208" s="24"/>
      <c r="B208" s="67" t="s">
        <v>271</v>
      </c>
      <c r="C208" s="68">
        <v>21.753846153846155</v>
      </c>
      <c r="D208" s="65">
        <v>69.3</v>
      </c>
      <c r="E208" s="69">
        <v>22926</v>
      </c>
      <c r="F208" s="59">
        <v>11649</v>
      </c>
      <c r="G208" s="37">
        <v>20351</v>
      </c>
      <c r="H208" s="175">
        <v>14663.734087694484</v>
      </c>
      <c r="I208" s="38">
        <v>261.58768316831686</v>
      </c>
    </row>
    <row r="209" spans="1:9" ht="15.75">
      <c r="A209" s="24"/>
      <c r="B209" s="67" t="s">
        <v>272</v>
      </c>
      <c r="C209" s="68">
        <v>25.830400000000004</v>
      </c>
      <c r="D209" s="65">
        <v>74</v>
      </c>
      <c r="E209" s="69">
        <v>22926</v>
      </c>
      <c r="F209" s="59">
        <v>11649</v>
      </c>
      <c r="G209" s="37">
        <v>17432</v>
      </c>
      <c r="H209" s="175">
        <v>12539.733171724747</v>
      </c>
      <c r="I209" s="38">
        <v>252.66687932124395</v>
      </c>
    </row>
    <row r="210" spans="1:9" ht="15.75">
      <c r="A210" s="24"/>
      <c r="B210" s="67" t="s">
        <v>273</v>
      </c>
      <c r="C210" s="68">
        <v>25.830400000000004</v>
      </c>
      <c r="D210" s="65">
        <v>74</v>
      </c>
      <c r="E210" s="69">
        <v>22926</v>
      </c>
      <c r="F210" s="59">
        <v>11649</v>
      </c>
      <c r="G210" s="37">
        <v>17432</v>
      </c>
      <c r="H210" s="175">
        <v>12539.733171724747</v>
      </c>
      <c r="I210" s="38">
        <v>252.66687932124395</v>
      </c>
    </row>
    <row r="211" spans="1:9" ht="15.75">
      <c r="A211" s="24"/>
      <c r="B211" s="67" t="s">
        <v>274</v>
      </c>
      <c r="C211" s="68">
        <v>21.753846153846155</v>
      </c>
      <c r="D211" s="65">
        <v>69.3</v>
      </c>
      <c r="E211" s="69">
        <v>22926</v>
      </c>
      <c r="F211" s="59">
        <v>11649</v>
      </c>
      <c r="G211" s="37">
        <v>20351</v>
      </c>
      <c r="H211" s="175">
        <v>14663.734087694484</v>
      </c>
      <c r="I211" s="38">
        <v>261.58768316831686</v>
      </c>
    </row>
    <row r="212" spans="1:9" ht="15.75">
      <c r="A212" s="24"/>
      <c r="B212" s="67" t="s">
        <v>275</v>
      </c>
      <c r="C212" s="68">
        <v>25.830400000000004</v>
      </c>
      <c r="D212" s="65">
        <v>74</v>
      </c>
      <c r="E212" s="69">
        <v>22926</v>
      </c>
      <c r="F212" s="59">
        <v>11649</v>
      </c>
      <c r="G212" s="37">
        <v>17432</v>
      </c>
      <c r="H212" s="175">
        <v>12539.733171724747</v>
      </c>
      <c r="I212" s="38">
        <v>252.66687932124393</v>
      </c>
    </row>
    <row r="213" spans="1:9" ht="15.75">
      <c r="A213" s="24"/>
      <c r="B213" s="67" t="s">
        <v>276</v>
      </c>
      <c r="C213" s="68">
        <v>43.05066666666667</v>
      </c>
      <c r="D213" s="65">
        <v>74</v>
      </c>
      <c r="E213" s="69">
        <v>22926</v>
      </c>
      <c r="F213" s="59">
        <v>11649</v>
      </c>
      <c r="G213" s="37">
        <v>11578</v>
      </c>
      <c r="H213" s="175">
        <v>8279.45071384566</v>
      </c>
      <c r="I213" s="38">
        <v>234.77369299815174</v>
      </c>
    </row>
    <row r="214" spans="1:9" ht="15.75">
      <c r="A214" s="24"/>
      <c r="B214" s="67" t="s">
        <v>277</v>
      </c>
      <c r="C214" s="68">
        <v>25.830400000000004</v>
      </c>
      <c r="D214" s="65">
        <v>74</v>
      </c>
      <c r="E214" s="69">
        <v>22926</v>
      </c>
      <c r="F214" s="59">
        <v>11649</v>
      </c>
      <c r="G214" s="37">
        <v>17432</v>
      </c>
      <c r="H214" s="175">
        <v>12539.733171724747</v>
      </c>
      <c r="I214" s="38">
        <v>252.66687932124393</v>
      </c>
    </row>
    <row r="215" spans="1:9" ht="15.75">
      <c r="A215" s="24"/>
      <c r="B215" s="67" t="s">
        <v>278</v>
      </c>
      <c r="C215" s="68">
        <v>19.13362962962963</v>
      </c>
      <c r="D215" s="65">
        <v>74</v>
      </c>
      <c r="E215" s="69">
        <v>22926</v>
      </c>
      <c r="F215" s="59">
        <v>11649</v>
      </c>
      <c r="G215" s="37">
        <v>22555</v>
      </c>
      <c r="H215" s="175">
        <v>16267.480322368949</v>
      </c>
      <c r="I215" s="38">
        <v>268.3234173539496</v>
      </c>
    </row>
    <row r="216" spans="1:9" ht="15.75">
      <c r="A216" s="24"/>
      <c r="B216" s="67" t="s">
        <v>279</v>
      </c>
      <c r="C216" s="68">
        <v>20.664320000000004</v>
      </c>
      <c r="D216" s="65">
        <v>74</v>
      </c>
      <c r="E216" s="69">
        <v>22926</v>
      </c>
      <c r="F216" s="59">
        <v>11649</v>
      </c>
      <c r="G216" s="37">
        <v>21091</v>
      </c>
      <c r="H216" s="175">
        <v>15202.409707899176</v>
      </c>
      <c r="I216" s="38">
        <v>263.8501207731765</v>
      </c>
    </row>
    <row r="217" spans="1:9" ht="15.75">
      <c r="A217" s="24"/>
      <c r="B217" s="67" t="s">
        <v>136</v>
      </c>
      <c r="C217" s="68">
        <v>12.703260869565215</v>
      </c>
      <c r="D217" s="65">
        <v>74</v>
      </c>
      <c r="E217" s="69">
        <v>22926</v>
      </c>
      <c r="F217" s="59">
        <v>11649</v>
      </c>
      <c r="G217" s="37">
        <v>32557</v>
      </c>
      <c r="H217" s="175">
        <v>23545.828601425936</v>
      </c>
      <c r="I217" s="38">
        <v>298.8924801259889</v>
      </c>
    </row>
    <row r="218" spans="1:9" ht="15.75">
      <c r="A218" s="24"/>
      <c r="B218" s="67" t="s">
        <v>280</v>
      </c>
      <c r="C218" s="68">
        <v>14.60875</v>
      </c>
      <c r="D218" s="65">
        <v>74</v>
      </c>
      <c r="E218" s="69">
        <v>22926</v>
      </c>
      <c r="F218" s="59">
        <v>11649</v>
      </c>
      <c r="G218" s="37">
        <v>28675</v>
      </c>
      <c r="H218" s="175">
        <v>20721.028396069552</v>
      </c>
      <c r="I218" s="38">
        <v>287.0283192634921</v>
      </c>
    </row>
    <row r="219" spans="1:9" ht="15.75">
      <c r="A219" s="24"/>
      <c r="B219" s="67" t="s">
        <v>281</v>
      </c>
      <c r="C219" s="68">
        <v>14.105</v>
      </c>
      <c r="D219" s="65">
        <v>74</v>
      </c>
      <c r="E219" s="69">
        <v>22926</v>
      </c>
      <c r="F219" s="59">
        <v>11649</v>
      </c>
      <c r="G219" s="37">
        <v>29599</v>
      </c>
      <c r="H219" s="175">
        <v>21393.599873535357</v>
      </c>
      <c r="I219" s="38">
        <v>289.85311946884855</v>
      </c>
    </row>
    <row r="220" spans="1:9" ht="15.75">
      <c r="A220" s="24"/>
      <c r="B220" s="67" t="s">
        <v>137</v>
      </c>
      <c r="C220" s="68">
        <v>13.433333333333332</v>
      </c>
      <c r="D220" s="65">
        <v>74</v>
      </c>
      <c r="E220" s="69">
        <v>22926</v>
      </c>
      <c r="F220" s="59">
        <v>11649</v>
      </c>
      <c r="G220" s="37">
        <v>30939</v>
      </c>
      <c r="H220" s="175">
        <v>22368.828515860776</v>
      </c>
      <c r="I220" s="38">
        <v>293.9490797666152</v>
      </c>
    </row>
    <row r="221" spans="1:9" ht="15.75">
      <c r="A221" s="24"/>
      <c r="B221" s="67" t="s">
        <v>282</v>
      </c>
      <c r="C221" s="68">
        <v>14.466666666666665</v>
      </c>
      <c r="D221" s="65">
        <v>74</v>
      </c>
      <c r="E221" s="69">
        <v>22926</v>
      </c>
      <c r="F221" s="59">
        <v>11649</v>
      </c>
      <c r="G221" s="37">
        <v>28929</v>
      </c>
      <c r="H221" s="175">
        <v>20905.98555237265</v>
      </c>
      <c r="I221" s="38">
        <v>287.8051393199651</v>
      </c>
    </row>
    <row r="222" spans="1:9" ht="15.75">
      <c r="A222" s="24"/>
      <c r="B222" s="67" t="s">
        <v>283</v>
      </c>
      <c r="C222" s="68">
        <v>46.96436363636364</v>
      </c>
      <c r="D222" s="65">
        <v>74</v>
      </c>
      <c r="E222" s="69">
        <v>22926</v>
      </c>
      <c r="F222" s="59">
        <v>11649</v>
      </c>
      <c r="G222" s="37">
        <v>10846</v>
      </c>
      <c r="H222" s="175">
        <v>7746.915406610773</v>
      </c>
      <c r="I222" s="38">
        <v>232.53704470776523</v>
      </c>
    </row>
    <row r="223" spans="1:9" ht="15.75">
      <c r="A223" s="24"/>
      <c r="B223" s="67" t="s">
        <v>284</v>
      </c>
      <c r="C223" s="68">
        <v>24.600380952380956</v>
      </c>
      <c r="D223" s="65">
        <v>74</v>
      </c>
      <c r="E223" s="69">
        <v>22926</v>
      </c>
      <c r="F223" s="59">
        <v>11649</v>
      </c>
      <c r="G223" s="37">
        <v>18164</v>
      </c>
      <c r="H223" s="175">
        <v>13072.268478959631</v>
      </c>
      <c r="I223" s="38">
        <v>254.90352761163047</v>
      </c>
    </row>
    <row r="224" spans="1:9" ht="15.75">
      <c r="A224" s="24"/>
      <c r="B224" s="67" t="s">
        <v>285</v>
      </c>
      <c r="C224" s="68">
        <v>21.753846153846155</v>
      </c>
      <c r="D224" s="65">
        <v>69.3</v>
      </c>
      <c r="E224" s="69">
        <v>22926</v>
      </c>
      <c r="F224" s="59">
        <v>11649</v>
      </c>
      <c r="G224" s="37">
        <v>20351</v>
      </c>
      <c r="H224" s="175">
        <v>14663.734087694484</v>
      </c>
      <c r="I224" s="38">
        <v>261.58768316831686</v>
      </c>
    </row>
    <row r="225" spans="1:9" ht="15.75">
      <c r="A225" s="24"/>
      <c r="B225" s="67" t="s">
        <v>286</v>
      </c>
      <c r="C225" s="68">
        <v>24.600380952380956</v>
      </c>
      <c r="D225" s="65">
        <v>74</v>
      </c>
      <c r="E225" s="69">
        <v>22926</v>
      </c>
      <c r="F225" s="59">
        <v>11649</v>
      </c>
      <c r="G225" s="37">
        <v>18164</v>
      </c>
      <c r="H225" s="175">
        <v>13072.268478959631</v>
      </c>
      <c r="I225" s="38">
        <v>254.90352761163047</v>
      </c>
    </row>
    <row r="226" spans="1:9" ht="15.75">
      <c r="A226" s="24"/>
      <c r="B226" s="67" t="s">
        <v>287</v>
      </c>
      <c r="C226" s="68">
        <v>24.600380952380956</v>
      </c>
      <c r="D226" s="65">
        <v>74</v>
      </c>
      <c r="E226" s="69">
        <v>22926</v>
      </c>
      <c r="F226" s="59">
        <v>11649</v>
      </c>
      <c r="G226" s="37">
        <v>18164</v>
      </c>
      <c r="H226" s="175">
        <v>13072.268478959631</v>
      </c>
      <c r="I226" s="38">
        <v>254.90352761163047</v>
      </c>
    </row>
    <row r="227" spans="1:9" ht="15.75">
      <c r="A227" s="24"/>
      <c r="B227" s="67" t="s">
        <v>288</v>
      </c>
      <c r="C227" s="68">
        <v>28.700444444444447</v>
      </c>
      <c r="D227" s="65">
        <v>74</v>
      </c>
      <c r="E227" s="69">
        <v>22926</v>
      </c>
      <c r="F227" s="59">
        <v>11649</v>
      </c>
      <c r="G227" s="37">
        <v>15968</v>
      </c>
      <c r="H227" s="175">
        <v>11474.662557254975</v>
      </c>
      <c r="I227" s="38">
        <v>248.1935827404709</v>
      </c>
    </row>
    <row r="228" spans="1:9" ht="15.75">
      <c r="A228" s="24"/>
      <c r="B228" s="67" t="s">
        <v>289</v>
      </c>
      <c r="C228" s="68">
        <v>11.48017777777778</v>
      </c>
      <c r="D228" s="65">
        <v>74</v>
      </c>
      <c r="E228" s="69">
        <v>22926</v>
      </c>
      <c r="F228" s="59">
        <v>11649</v>
      </c>
      <c r="G228" s="37">
        <v>35727</v>
      </c>
      <c r="H228" s="175">
        <v>25853.115852596893</v>
      </c>
      <c r="I228" s="38">
        <v>308.583086580907</v>
      </c>
    </row>
    <row r="229" spans="1:9" ht="15.75">
      <c r="A229" s="24"/>
      <c r="B229" s="67" t="s">
        <v>290</v>
      </c>
      <c r="C229" s="68">
        <v>23.48218181818182</v>
      </c>
      <c r="D229" s="65">
        <v>74</v>
      </c>
      <c r="E229" s="69">
        <v>22926</v>
      </c>
      <c r="F229" s="59">
        <v>11649</v>
      </c>
      <c r="G229" s="37">
        <v>18896</v>
      </c>
      <c r="H229" s="175">
        <v>13604.80378619452</v>
      </c>
      <c r="I229" s="38">
        <v>257.14017590201695</v>
      </c>
    </row>
    <row r="230" spans="1:9" ht="15.75">
      <c r="A230" s="24"/>
      <c r="B230" s="67" t="s">
        <v>291</v>
      </c>
      <c r="C230" s="68">
        <v>23.48218181818182</v>
      </c>
      <c r="D230" s="65">
        <v>74</v>
      </c>
      <c r="E230" s="69">
        <v>22926</v>
      </c>
      <c r="F230" s="59">
        <v>11649</v>
      </c>
      <c r="G230" s="37">
        <v>18896</v>
      </c>
      <c r="H230" s="175">
        <v>13604.80378619452</v>
      </c>
      <c r="I230" s="38">
        <v>257.14017590201695</v>
      </c>
    </row>
    <row r="231" spans="1:9" ht="15.75">
      <c r="A231" s="24"/>
      <c r="B231" s="67" t="s">
        <v>292</v>
      </c>
      <c r="C231" s="68">
        <v>23.48218181818182</v>
      </c>
      <c r="D231" s="65">
        <v>74</v>
      </c>
      <c r="E231" s="69">
        <v>22926</v>
      </c>
      <c r="F231" s="59">
        <v>11649</v>
      </c>
      <c r="G231" s="37">
        <v>18896</v>
      </c>
      <c r="H231" s="175">
        <v>13604.80378619452</v>
      </c>
      <c r="I231" s="38">
        <v>257.140175902017</v>
      </c>
    </row>
    <row r="232" spans="1:9" ht="15.75">
      <c r="A232" s="24"/>
      <c r="B232" s="67" t="s">
        <v>293</v>
      </c>
      <c r="C232" s="68">
        <v>23.48218181818182</v>
      </c>
      <c r="D232" s="65">
        <v>74</v>
      </c>
      <c r="E232" s="69">
        <v>22926</v>
      </c>
      <c r="F232" s="59">
        <v>11649</v>
      </c>
      <c r="G232" s="37">
        <v>18896</v>
      </c>
      <c r="H232" s="175">
        <v>13604.80378619452</v>
      </c>
      <c r="I232" s="38">
        <v>257.14017590201695</v>
      </c>
    </row>
    <row r="233" spans="1:9" ht="15.75">
      <c r="A233" s="24"/>
      <c r="B233" s="67" t="s">
        <v>294</v>
      </c>
      <c r="C233" s="68">
        <v>21.525333333333336</v>
      </c>
      <c r="D233" s="65">
        <v>74</v>
      </c>
      <c r="E233" s="69">
        <v>22926</v>
      </c>
      <c r="F233" s="59">
        <v>11649</v>
      </c>
      <c r="G233" s="37">
        <v>20359</v>
      </c>
      <c r="H233" s="175">
        <v>14669.874400664292</v>
      </c>
      <c r="I233" s="38">
        <v>261.61347248279003</v>
      </c>
    </row>
    <row r="234" spans="1:9" ht="15.75">
      <c r="A234" s="24"/>
      <c r="B234" s="67" t="s">
        <v>295</v>
      </c>
      <c r="C234" s="68">
        <v>15.248648648648647</v>
      </c>
      <c r="D234" s="65">
        <v>74</v>
      </c>
      <c r="E234" s="69">
        <v>22926</v>
      </c>
      <c r="F234" s="59">
        <v>11649</v>
      </c>
      <c r="G234" s="37">
        <v>27589</v>
      </c>
      <c r="H234" s="175">
        <v>19930.756910047236</v>
      </c>
      <c r="I234" s="38">
        <v>283.7091790221984</v>
      </c>
    </row>
    <row r="235" spans="1:9" ht="15.75">
      <c r="A235" s="24"/>
      <c r="B235" s="67" t="s">
        <v>296</v>
      </c>
      <c r="C235" s="68">
        <v>24.600380952380956</v>
      </c>
      <c r="D235" s="65">
        <v>74</v>
      </c>
      <c r="E235" s="69">
        <v>22926</v>
      </c>
      <c r="F235" s="59">
        <v>11649</v>
      </c>
      <c r="G235" s="37">
        <v>18164</v>
      </c>
      <c r="H235" s="175">
        <v>13072.268478959631</v>
      </c>
      <c r="I235" s="38">
        <v>254.90352761163047</v>
      </c>
    </row>
    <row r="236" spans="1:9" ht="15.75">
      <c r="A236" s="24"/>
      <c r="B236" s="67" t="s">
        <v>297</v>
      </c>
      <c r="C236" s="68">
        <v>24.600380952380956</v>
      </c>
      <c r="D236" s="65">
        <v>74</v>
      </c>
      <c r="E236" s="69">
        <v>22926</v>
      </c>
      <c r="F236" s="59">
        <v>11649</v>
      </c>
      <c r="G236" s="37">
        <v>18164</v>
      </c>
      <c r="H236" s="175">
        <v>13072.268478959631</v>
      </c>
      <c r="I236" s="38">
        <v>254.90352761163047</v>
      </c>
    </row>
    <row r="237" spans="1:9" ht="15.75">
      <c r="A237" s="24"/>
      <c r="B237" s="67" t="s">
        <v>298</v>
      </c>
      <c r="C237" s="68">
        <v>16.63529411764706</v>
      </c>
      <c r="D237" s="65">
        <v>69.3</v>
      </c>
      <c r="E237" s="69">
        <v>22926</v>
      </c>
      <c r="F237" s="59">
        <v>11649</v>
      </c>
      <c r="G237" s="37">
        <v>25698</v>
      </c>
      <c r="H237" s="175">
        <v>18554.992927864212</v>
      </c>
      <c r="I237" s="38">
        <v>277.9309702970297</v>
      </c>
    </row>
    <row r="238" spans="1:9" ht="15.75">
      <c r="A238" s="24"/>
      <c r="B238" s="67" t="s">
        <v>299</v>
      </c>
      <c r="C238" s="68">
        <v>16.63529411764706</v>
      </c>
      <c r="D238" s="65">
        <v>69.3</v>
      </c>
      <c r="E238" s="69">
        <v>22926</v>
      </c>
      <c r="F238" s="59">
        <v>11649</v>
      </c>
      <c r="G238" s="37">
        <v>25698</v>
      </c>
      <c r="H238" s="175">
        <v>18554.992927864212</v>
      </c>
      <c r="I238" s="38">
        <v>277.93097029702966</v>
      </c>
    </row>
    <row r="239" spans="1:9" ht="15.75">
      <c r="A239" s="24"/>
      <c r="B239" s="67" t="s">
        <v>300</v>
      </c>
      <c r="C239" s="68">
        <v>19.13362962962963</v>
      </c>
      <c r="D239" s="65">
        <v>74</v>
      </c>
      <c r="E239" s="69">
        <v>22926</v>
      </c>
      <c r="F239" s="59">
        <v>11649</v>
      </c>
      <c r="G239" s="37">
        <v>22555</v>
      </c>
      <c r="H239" s="175">
        <v>16267.480322368949</v>
      </c>
      <c r="I239" s="38">
        <v>268.3234173539496</v>
      </c>
    </row>
    <row r="240" spans="1:9" ht="15.75">
      <c r="A240" s="24"/>
      <c r="B240" s="67" t="s">
        <v>301</v>
      </c>
      <c r="C240" s="68">
        <v>19.13362962962963</v>
      </c>
      <c r="D240" s="65">
        <v>74</v>
      </c>
      <c r="E240" s="69">
        <v>22926</v>
      </c>
      <c r="F240" s="59">
        <v>11649</v>
      </c>
      <c r="G240" s="37">
        <v>22555</v>
      </c>
      <c r="H240" s="175">
        <v>16267.480322368949</v>
      </c>
      <c r="I240" s="38">
        <v>268.3234173539496</v>
      </c>
    </row>
    <row r="241" spans="1:9" ht="36.75" customHeight="1">
      <c r="A241" s="24"/>
      <c r="B241" s="40" t="s">
        <v>302</v>
      </c>
      <c r="C241" s="41"/>
      <c r="D241" s="42"/>
      <c r="E241" s="33"/>
      <c r="F241" s="34"/>
      <c r="G241" s="43"/>
      <c r="H241" s="173" t="e">
        <v>#DIV/0!</v>
      </c>
      <c r="I241" s="103"/>
    </row>
    <row r="242" spans="1:9" ht="15.75">
      <c r="A242" s="24"/>
      <c r="B242" s="67" t="s">
        <v>167</v>
      </c>
      <c r="C242" s="68">
        <v>30.495</v>
      </c>
      <c r="D242" s="65">
        <v>41.6</v>
      </c>
      <c r="E242" s="69">
        <v>18984</v>
      </c>
      <c r="F242" s="59">
        <v>11649</v>
      </c>
      <c r="G242" s="37">
        <v>15033</v>
      </c>
      <c r="H242" s="175">
        <v>10830.627861440084</v>
      </c>
      <c r="I242" s="38">
        <v>195.48863701804834</v>
      </c>
    </row>
    <row r="243" spans="1:9" ht="15.75">
      <c r="A243" s="24"/>
      <c r="B243" s="67" t="s">
        <v>208</v>
      </c>
      <c r="C243" s="68">
        <v>33.267272727272726</v>
      </c>
      <c r="D243" s="65">
        <v>41.6</v>
      </c>
      <c r="E243" s="69">
        <v>18984</v>
      </c>
      <c r="F243" s="59">
        <v>11649</v>
      </c>
      <c r="G243" s="37">
        <v>14178</v>
      </c>
      <c r="H243" s="175">
        <v>10208.09957811495</v>
      </c>
      <c r="I243" s="38">
        <v>192.87401822808278</v>
      </c>
    </row>
    <row r="244" spans="1:9" ht="15.75">
      <c r="A244" s="24"/>
      <c r="B244" s="67" t="s">
        <v>209</v>
      </c>
      <c r="C244" s="68">
        <v>33.267272727272726</v>
      </c>
      <c r="D244" s="65">
        <v>41.6</v>
      </c>
      <c r="E244" s="69">
        <v>18984</v>
      </c>
      <c r="F244" s="59">
        <v>11649</v>
      </c>
      <c r="G244" s="37">
        <v>14178</v>
      </c>
      <c r="H244" s="175">
        <v>10208.09957811495</v>
      </c>
      <c r="I244" s="38">
        <v>192.87401822808278</v>
      </c>
    </row>
    <row r="245" spans="1:9" ht="15.75">
      <c r="A245" s="24"/>
      <c r="B245" s="67" t="s">
        <v>210</v>
      </c>
      <c r="C245" s="68">
        <v>8.08</v>
      </c>
      <c r="D245" s="65">
        <v>52.3</v>
      </c>
      <c r="E245" s="69">
        <v>18984</v>
      </c>
      <c r="F245" s="59">
        <v>11649</v>
      </c>
      <c r="G245" s="37">
        <v>42567</v>
      </c>
      <c r="H245" s="175">
        <v>30866.870113397574</v>
      </c>
      <c r="I245" s="38">
        <v>279.6408544762698</v>
      </c>
    </row>
    <row r="246" spans="1:9" ht="15.75">
      <c r="A246" s="24"/>
      <c r="B246" s="67" t="s">
        <v>211</v>
      </c>
      <c r="C246" s="68">
        <v>26.138571428571428</v>
      </c>
      <c r="D246" s="65">
        <v>41.6</v>
      </c>
      <c r="E246" s="69">
        <v>18984</v>
      </c>
      <c r="F246" s="59">
        <v>11649</v>
      </c>
      <c r="G246" s="37">
        <v>16744</v>
      </c>
      <c r="H246" s="175">
        <v>12075.684428090353</v>
      </c>
      <c r="I246" s="38">
        <v>200.71787459797952</v>
      </c>
    </row>
    <row r="247" spans="1:9" ht="15.75">
      <c r="A247" s="24"/>
      <c r="B247" s="67" t="s">
        <v>211</v>
      </c>
      <c r="C247" s="68">
        <v>26.138571428571428</v>
      </c>
      <c r="D247" s="65">
        <v>41.6</v>
      </c>
      <c r="E247" s="69">
        <v>18984</v>
      </c>
      <c r="F247" s="59">
        <v>11649</v>
      </c>
      <c r="G247" s="37">
        <v>16744</v>
      </c>
      <c r="H247" s="175">
        <v>12075.684428090353</v>
      </c>
      <c r="I247" s="38">
        <v>200.7178745979795</v>
      </c>
    </row>
    <row r="248" spans="1:9" ht="15.75">
      <c r="A248" s="24"/>
      <c r="B248" s="67" t="s">
        <v>212</v>
      </c>
      <c r="C248" s="68">
        <v>26.138571428571428</v>
      </c>
      <c r="D248" s="65">
        <v>41.6</v>
      </c>
      <c r="E248" s="69">
        <v>18984</v>
      </c>
      <c r="F248" s="59">
        <v>11649</v>
      </c>
      <c r="G248" s="37">
        <v>16744</v>
      </c>
      <c r="H248" s="175">
        <v>12075.684428090353</v>
      </c>
      <c r="I248" s="38">
        <v>200.7178745979795</v>
      </c>
    </row>
    <row r="249" spans="1:9" ht="15.75">
      <c r="A249" s="24"/>
      <c r="B249" s="67" t="s">
        <v>213</v>
      </c>
      <c r="C249" s="68">
        <v>21.525882352941178</v>
      </c>
      <c r="D249" s="65">
        <v>41.6</v>
      </c>
      <c r="E249" s="69">
        <v>18984</v>
      </c>
      <c r="F249" s="59">
        <v>11649</v>
      </c>
      <c r="G249" s="37">
        <v>19311</v>
      </c>
      <c r="H249" s="175">
        <v>13943.269278065762</v>
      </c>
      <c r="I249" s="38">
        <v>208.5617309678762</v>
      </c>
    </row>
    <row r="250" spans="1:9" ht="15.75">
      <c r="A250" s="24"/>
      <c r="B250" s="67" t="s">
        <v>214</v>
      </c>
      <c r="C250" s="68">
        <v>26.138571428571428</v>
      </c>
      <c r="D250" s="65">
        <v>41.6</v>
      </c>
      <c r="E250" s="69">
        <v>18984</v>
      </c>
      <c r="F250" s="59">
        <v>11649</v>
      </c>
      <c r="G250" s="37">
        <v>16744</v>
      </c>
      <c r="H250" s="175">
        <v>12075.684428090353</v>
      </c>
      <c r="I250" s="38">
        <v>200.7178745979795</v>
      </c>
    </row>
    <row r="251" spans="1:9" ht="15.75">
      <c r="A251" s="24"/>
      <c r="B251" s="67" t="s">
        <v>215</v>
      </c>
      <c r="C251" s="68">
        <v>25.237241379310344</v>
      </c>
      <c r="D251" s="65">
        <v>41.6</v>
      </c>
      <c r="E251" s="69">
        <v>18984</v>
      </c>
      <c r="F251" s="59">
        <v>11649</v>
      </c>
      <c r="G251" s="37">
        <v>17172</v>
      </c>
      <c r="H251" s="175">
        <v>12386.948569752924</v>
      </c>
      <c r="I251" s="38">
        <v>202.02518399296227</v>
      </c>
    </row>
    <row r="252" spans="1:9" ht="15.75">
      <c r="A252" s="24"/>
      <c r="B252" s="67" t="s">
        <v>216</v>
      </c>
      <c r="C252" s="68">
        <v>26.138571428571428</v>
      </c>
      <c r="D252" s="65">
        <v>41.6</v>
      </c>
      <c r="E252" s="69">
        <v>18984</v>
      </c>
      <c r="F252" s="59">
        <v>11649</v>
      </c>
      <c r="G252" s="37">
        <v>16744</v>
      </c>
      <c r="H252" s="175">
        <v>12075.684428090353</v>
      </c>
      <c r="I252" s="38">
        <v>200.7178745979795</v>
      </c>
    </row>
    <row r="253" spans="1:9" ht="15.75">
      <c r="A253" s="24"/>
      <c r="B253" s="67" t="s">
        <v>217</v>
      </c>
      <c r="C253" s="68">
        <v>20.33</v>
      </c>
      <c r="D253" s="65">
        <v>41.6</v>
      </c>
      <c r="E253" s="69">
        <v>18984</v>
      </c>
      <c r="F253" s="59">
        <v>11649</v>
      </c>
      <c r="G253" s="37">
        <v>20166</v>
      </c>
      <c r="H253" s="175">
        <v>14565.797561390897</v>
      </c>
      <c r="I253" s="38">
        <v>211.17634975784176</v>
      </c>
    </row>
    <row r="254" spans="1:9" ht="15.75">
      <c r="A254" s="24"/>
      <c r="B254" s="67" t="s">
        <v>220</v>
      </c>
      <c r="C254" s="68">
        <v>32.01975</v>
      </c>
      <c r="D254" s="65">
        <v>41.6</v>
      </c>
      <c r="E254" s="69">
        <v>18984</v>
      </c>
      <c r="F254" s="59">
        <v>11649</v>
      </c>
      <c r="G254" s="37">
        <v>14545</v>
      </c>
      <c r="H254" s="175">
        <v>10474.897413825722</v>
      </c>
      <c r="I254" s="38">
        <v>193.99456913806802</v>
      </c>
    </row>
    <row r="255" spans="1:9" ht="15.75">
      <c r="A255" s="24"/>
      <c r="B255" s="67" t="s">
        <v>221</v>
      </c>
      <c r="C255" s="68">
        <v>32.01975</v>
      </c>
      <c r="D255" s="65">
        <v>41.6</v>
      </c>
      <c r="E255" s="69">
        <v>18984</v>
      </c>
      <c r="F255" s="59">
        <v>11649</v>
      </c>
      <c r="G255" s="37">
        <v>14545</v>
      </c>
      <c r="H255" s="175">
        <v>10474.897413825722</v>
      </c>
      <c r="I255" s="38">
        <v>193.99456913806802</v>
      </c>
    </row>
    <row r="256" spans="1:9" ht="15.75">
      <c r="A256" s="24"/>
      <c r="B256" s="67" t="s">
        <v>222</v>
      </c>
      <c r="C256" s="68">
        <v>32.01975</v>
      </c>
      <c r="D256" s="65">
        <v>41.6</v>
      </c>
      <c r="E256" s="69">
        <v>18984</v>
      </c>
      <c r="F256" s="59">
        <v>11649</v>
      </c>
      <c r="G256" s="37">
        <v>14545</v>
      </c>
      <c r="H256" s="175">
        <v>10474.897413825722</v>
      </c>
      <c r="I256" s="38">
        <v>193.99456913806802</v>
      </c>
    </row>
    <row r="257" spans="1:9" ht="15.75">
      <c r="A257" s="24"/>
      <c r="B257" s="67" t="s">
        <v>223</v>
      </c>
      <c r="C257" s="68">
        <v>8.08</v>
      </c>
      <c r="D257" s="65">
        <v>52.3</v>
      </c>
      <c r="E257" s="69">
        <v>18984</v>
      </c>
      <c r="F257" s="59">
        <v>11649</v>
      </c>
      <c r="G257" s="37">
        <v>42567</v>
      </c>
      <c r="H257" s="175">
        <v>30866.870113397574</v>
      </c>
      <c r="I257" s="38">
        <v>279.6408544762698</v>
      </c>
    </row>
    <row r="258" spans="1:9" ht="15.75">
      <c r="A258" s="24"/>
      <c r="B258" s="67" t="s">
        <v>224</v>
      </c>
      <c r="C258" s="68">
        <v>8.08</v>
      </c>
      <c r="D258" s="65">
        <v>52.3</v>
      </c>
      <c r="E258" s="69">
        <v>18984</v>
      </c>
      <c r="F258" s="59">
        <v>11649</v>
      </c>
      <c r="G258" s="37">
        <v>42567</v>
      </c>
      <c r="H258" s="175">
        <v>30866.870113397574</v>
      </c>
      <c r="I258" s="38">
        <v>279.6408544762698</v>
      </c>
    </row>
    <row r="259" spans="1:9" ht="15.75">
      <c r="A259" s="24"/>
      <c r="B259" s="67" t="s">
        <v>225</v>
      </c>
      <c r="C259" s="68">
        <v>21.782142857142855</v>
      </c>
      <c r="D259" s="65">
        <v>41.6</v>
      </c>
      <c r="E259" s="69">
        <v>18984</v>
      </c>
      <c r="F259" s="59">
        <v>11649</v>
      </c>
      <c r="G259" s="37">
        <v>19140</v>
      </c>
      <c r="H259" s="175">
        <v>13818.763621400736</v>
      </c>
      <c r="I259" s="38">
        <v>208.0388072098831</v>
      </c>
    </row>
    <row r="260" spans="1:9" ht="15.75">
      <c r="A260" s="24"/>
      <c r="B260" s="67" t="s">
        <v>226</v>
      </c>
      <c r="C260" s="68">
        <v>21.782142857142855</v>
      </c>
      <c r="D260" s="65">
        <v>41.6</v>
      </c>
      <c r="E260" s="69">
        <v>18984</v>
      </c>
      <c r="F260" s="59">
        <v>11649</v>
      </c>
      <c r="G260" s="37">
        <v>19140</v>
      </c>
      <c r="H260" s="175">
        <v>13818.763621400736</v>
      </c>
      <c r="I260" s="38">
        <v>208.03880720988306</v>
      </c>
    </row>
    <row r="261" spans="1:9" ht="15.75">
      <c r="A261" s="24"/>
      <c r="B261" s="67" t="s">
        <v>227</v>
      </c>
      <c r="C261" s="68">
        <v>21.782142857142855</v>
      </c>
      <c r="D261" s="65">
        <v>41.6</v>
      </c>
      <c r="E261" s="69">
        <v>18984</v>
      </c>
      <c r="F261" s="59">
        <v>11649</v>
      </c>
      <c r="G261" s="37">
        <v>19140</v>
      </c>
      <c r="H261" s="175">
        <v>13818.763621400736</v>
      </c>
      <c r="I261" s="38">
        <v>208.0388072098831</v>
      </c>
    </row>
    <row r="262" spans="1:9" ht="15.75">
      <c r="A262" s="24"/>
      <c r="B262" s="67" t="s">
        <v>228</v>
      </c>
      <c r="C262" s="68">
        <v>21.782142857142855</v>
      </c>
      <c r="D262" s="65">
        <v>41.6</v>
      </c>
      <c r="E262" s="69">
        <v>18984</v>
      </c>
      <c r="F262" s="59">
        <v>11649</v>
      </c>
      <c r="G262" s="37">
        <v>19140</v>
      </c>
      <c r="H262" s="175">
        <v>13818.763621400736</v>
      </c>
      <c r="I262" s="38">
        <v>208.0388072098831</v>
      </c>
    </row>
    <row r="263" spans="1:9" ht="15.75">
      <c r="A263" s="24"/>
      <c r="B263" s="67" t="s">
        <v>229</v>
      </c>
      <c r="C263" s="68">
        <v>21.782142857142855</v>
      </c>
      <c r="D263" s="65">
        <v>41.6</v>
      </c>
      <c r="E263" s="69">
        <v>18984</v>
      </c>
      <c r="F263" s="59">
        <v>11649</v>
      </c>
      <c r="G263" s="37">
        <v>19140</v>
      </c>
      <c r="H263" s="175">
        <v>13818.763621400736</v>
      </c>
      <c r="I263" s="38">
        <v>208.0388072098831</v>
      </c>
    </row>
    <row r="264" spans="1:9" ht="15.75">
      <c r="A264" s="24"/>
      <c r="B264" s="67" t="s">
        <v>230</v>
      </c>
      <c r="C264" s="68">
        <v>26.683125</v>
      </c>
      <c r="D264" s="65">
        <v>41.6</v>
      </c>
      <c r="E264" s="69">
        <v>18984</v>
      </c>
      <c r="F264" s="59">
        <v>11649</v>
      </c>
      <c r="G264" s="37">
        <v>16500</v>
      </c>
      <c r="H264" s="175">
        <v>11897.819204283172</v>
      </c>
      <c r="I264" s="38">
        <v>199.97084065798933</v>
      </c>
    </row>
    <row r="265" spans="1:9" ht="15.75">
      <c r="A265" s="24"/>
      <c r="B265" s="67" t="s">
        <v>231</v>
      </c>
      <c r="C265" s="68">
        <v>8.08</v>
      </c>
      <c r="D265" s="65">
        <v>52.3</v>
      </c>
      <c r="E265" s="69">
        <v>18984</v>
      </c>
      <c r="F265" s="59">
        <v>11649</v>
      </c>
      <c r="G265" s="37">
        <v>42567</v>
      </c>
      <c r="H265" s="175">
        <v>30866.870113397574</v>
      </c>
      <c r="I265" s="38">
        <v>279.6408544762698</v>
      </c>
    </row>
    <row r="266" spans="1:9" ht="15.75">
      <c r="A266" s="24"/>
      <c r="B266" s="67" t="s">
        <v>232</v>
      </c>
      <c r="C266" s="68">
        <v>25.4125</v>
      </c>
      <c r="D266" s="65">
        <v>41.6</v>
      </c>
      <c r="E266" s="69">
        <v>18984</v>
      </c>
      <c r="F266" s="59">
        <v>11649</v>
      </c>
      <c r="G266" s="37">
        <v>17087</v>
      </c>
      <c r="H266" s="175">
        <v>12324.69574142041</v>
      </c>
      <c r="I266" s="38">
        <v>201.7637221139657</v>
      </c>
    </row>
    <row r="267" spans="1:9" ht="15.75">
      <c r="A267" s="24"/>
      <c r="B267" s="67" t="s">
        <v>234</v>
      </c>
      <c r="C267" s="68">
        <v>18.297</v>
      </c>
      <c r="D267" s="65">
        <v>41.6</v>
      </c>
      <c r="E267" s="69">
        <v>18984</v>
      </c>
      <c r="F267" s="59">
        <v>11649</v>
      </c>
      <c r="G267" s="37">
        <v>21877</v>
      </c>
      <c r="H267" s="175">
        <v>15810.854128041166</v>
      </c>
      <c r="I267" s="38">
        <v>216.4055873377729</v>
      </c>
    </row>
    <row r="268" spans="1:9" ht="15.75">
      <c r="A268" s="24"/>
      <c r="B268" s="67" t="s">
        <v>235</v>
      </c>
      <c r="C268" s="68">
        <v>8.08</v>
      </c>
      <c r="D268" s="65">
        <v>52.3</v>
      </c>
      <c r="E268" s="69">
        <v>18984</v>
      </c>
      <c r="F268" s="59">
        <v>11649</v>
      </c>
      <c r="G268" s="37">
        <v>42567</v>
      </c>
      <c r="H268" s="175">
        <v>30866.870113397574</v>
      </c>
      <c r="I268" s="38">
        <v>279.6408544762698</v>
      </c>
    </row>
    <row r="269" spans="1:9" ht="15.75">
      <c r="A269" s="24"/>
      <c r="B269" s="67" t="s">
        <v>236</v>
      </c>
      <c r="C269" s="68">
        <v>23.96035714285714</v>
      </c>
      <c r="D269" s="65">
        <v>41.6</v>
      </c>
      <c r="E269" s="69">
        <v>18984</v>
      </c>
      <c r="F269" s="59">
        <v>11649</v>
      </c>
      <c r="G269" s="37">
        <v>17833</v>
      </c>
      <c r="H269" s="175">
        <v>12867.993152322346</v>
      </c>
      <c r="I269" s="38">
        <v>204.04557123975385</v>
      </c>
    </row>
    <row r="270" spans="1:9" ht="15.75">
      <c r="A270" s="24"/>
      <c r="B270" s="67" t="s">
        <v>237</v>
      </c>
      <c r="C270" s="68">
        <v>19.603928571428572</v>
      </c>
      <c r="D270" s="65">
        <v>41.6</v>
      </c>
      <c r="E270" s="69">
        <v>18984</v>
      </c>
      <c r="F270" s="59">
        <v>11649</v>
      </c>
      <c r="G270" s="37">
        <v>20737</v>
      </c>
      <c r="H270" s="175">
        <v>14980.816416940987</v>
      </c>
      <c r="I270" s="38">
        <v>212.91942895115216</v>
      </c>
    </row>
    <row r="271" spans="1:9" ht="15.75">
      <c r="A271" s="24"/>
      <c r="B271" s="67" t="s">
        <v>238</v>
      </c>
      <c r="C271" s="68">
        <v>19.603928571428572</v>
      </c>
      <c r="D271" s="65">
        <v>41.6</v>
      </c>
      <c r="E271" s="69">
        <v>18984</v>
      </c>
      <c r="F271" s="59">
        <v>11649</v>
      </c>
      <c r="G271" s="37">
        <v>20737</v>
      </c>
      <c r="H271" s="175">
        <v>14980.816416940987</v>
      </c>
      <c r="I271" s="38">
        <v>212.91942895115216</v>
      </c>
    </row>
    <row r="272" spans="1:9" ht="15.75">
      <c r="A272" s="24"/>
      <c r="B272" s="67" t="s">
        <v>239</v>
      </c>
      <c r="C272" s="68">
        <v>19.603928571428572</v>
      </c>
      <c r="D272" s="65">
        <v>41.6</v>
      </c>
      <c r="E272" s="69">
        <v>18984</v>
      </c>
      <c r="F272" s="59">
        <v>11649</v>
      </c>
      <c r="G272" s="37">
        <v>20737</v>
      </c>
      <c r="H272" s="175">
        <v>14980.816416940987</v>
      </c>
      <c r="I272" s="38">
        <v>212.91942895115213</v>
      </c>
    </row>
    <row r="273" spans="1:9" ht="15.75">
      <c r="A273" s="24"/>
      <c r="B273" s="67" t="s">
        <v>241</v>
      </c>
      <c r="C273" s="68">
        <v>25.4125</v>
      </c>
      <c r="D273" s="65">
        <v>41.6</v>
      </c>
      <c r="E273" s="69">
        <v>18984</v>
      </c>
      <c r="F273" s="59">
        <v>11649</v>
      </c>
      <c r="G273" s="37">
        <v>17087</v>
      </c>
      <c r="H273" s="175">
        <v>12324.69574142041</v>
      </c>
      <c r="I273" s="38">
        <v>201.7637221139657</v>
      </c>
    </row>
    <row r="274" spans="1:9" ht="15.75">
      <c r="A274" s="24"/>
      <c r="B274" s="67" t="s">
        <v>242</v>
      </c>
      <c r="C274" s="68">
        <v>10.1</v>
      </c>
      <c r="D274" s="65">
        <v>52.3</v>
      </c>
      <c r="E274" s="69">
        <v>18984</v>
      </c>
      <c r="F274" s="59">
        <v>11649</v>
      </c>
      <c r="G274" s="37">
        <v>34818</v>
      </c>
      <c r="H274" s="175">
        <v>25228.058232209456</v>
      </c>
      <c r="I274" s="38">
        <v>255.9578445752797</v>
      </c>
    </row>
    <row r="275" spans="1:9" ht="15.75">
      <c r="A275" s="24"/>
      <c r="B275" s="67" t="s">
        <v>243</v>
      </c>
      <c r="C275" s="68">
        <v>13.069285714285714</v>
      </c>
      <c r="D275" s="65">
        <v>41.6</v>
      </c>
      <c r="E275" s="69">
        <v>18984</v>
      </c>
      <c r="F275" s="59">
        <v>11649</v>
      </c>
      <c r="G275" s="37">
        <v>28721</v>
      </c>
      <c r="H275" s="175">
        <v>20791.080394642246</v>
      </c>
      <c r="I275" s="38">
        <v>237.32253765749743</v>
      </c>
    </row>
    <row r="276" spans="1:9" ht="15.75">
      <c r="A276" s="24"/>
      <c r="B276" s="67" t="s">
        <v>245</v>
      </c>
      <c r="C276" s="68">
        <v>8.08</v>
      </c>
      <c r="D276" s="65">
        <v>52.3</v>
      </c>
      <c r="E276" s="69">
        <v>18984</v>
      </c>
      <c r="F276" s="59">
        <v>11649</v>
      </c>
      <c r="G276" s="37">
        <v>42567</v>
      </c>
      <c r="H276" s="175">
        <v>30866.870113397574</v>
      </c>
      <c r="I276" s="38">
        <v>279.6408544762698</v>
      </c>
    </row>
    <row r="277" spans="1:9" ht="15.75">
      <c r="A277" s="24"/>
      <c r="B277" s="67" t="s">
        <v>246</v>
      </c>
      <c r="C277" s="68">
        <v>25.803461538461537</v>
      </c>
      <c r="D277" s="65">
        <v>41.6</v>
      </c>
      <c r="E277" s="69">
        <v>18984</v>
      </c>
      <c r="F277" s="59">
        <v>11649</v>
      </c>
      <c r="G277" s="37">
        <v>16900</v>
      </c>
      <c r="H277" s="175">
        <v>12188.871388694926</v>
      </c>
      <c r="I277" s="38">
        <v>201.1932598325187</v>
      </c>
    </row>
    <row r="278" spans="1:9" ht="15.75">
      <c r="A278" s="24"/>
      <c r="B278" s="67" t="s">
        <v>247</v>
      </c>
      <c r="C278" s="68">
        <v>25.803461538461537</v>
      </c>
      <c r="D278" s="65">
        <v>41.6</v>
      </c>
      <c r="E278" s="69">
        <v>18984</v>
      </c>
      <c r="F278" s="59">
        <v>11649</v>
      </c>
      <c r="G278" s="37">
        <v>16900</v>
      </c>
      <c r="H278" s="175">
        <v>12188.871388694926</v>
      </c>
      <c r="I278" s="38">
        <v>201.1932598325187</v>
      </c>
    </row>
    <row r="279" spans="1:9" ht="15.75">
      <c r="A279" s="24"/>
      <c r="B279" s="67" t="s">
        <v>248</v>
      </c>
      <c r="C279" s="68">
        <v>25.803461538461537</v>
      </c>
      <c r="D279" s="65">
        <v>41.6</v>
      </c>
      <c r="E279" s="69">
        <v>18984</v>
      </c>
      <c r="F279" s="59">
        <v>11649</v>
      </c>
      <c r="G279" s="37">
        <v>16900</v>
      </c>
      <c r="H279" s="175">
        <v>12188.871388694926</v>
      </c>
      <c r="I279" s="38">
        <v>201.1932598325187</v>
      </c>
    </row>
    <row r="280" spans="1:9" ht="15.75">
      <c r="A280" s="24"/>
      <c r="B280" s="67" t="s">
        <v>249</v>
      </c>
      <c r="C280" s="68">
        <v>24.630576923076923</v>
      </c>
      <c r="D280" s="65">
        <v>41.6</v>
      </c>
      <c r="E280" s="69">
        <v>18984</v>
      </c>
      <c r="F280" s="59">
        <v>11649</v>
      </c>
      <c r="G280" s="37">
        <v>17478</v>
      </c>
      <c r="H280" s="175">
        <v>12609.2800995119</v>
      </c>
      <c r="I280" s="38">
        <v>202.95897641794997</v>
      </c>
    </row>
    <row r="281" spans="1:9" ht="15.75">
      <c r="A281" s="24"/>
      <c r="B281" s="67" t="s">
        <v>251</v>
      </c>
      <c r="C281" s="68">
        <v>16.420384615384616</v>
      </c>
      <c r="D281" s="65">
        <v>41.6</v>
      </c>
      <c r="E281" s="69">
        <v>18984</v>
      </c>
      <c r="F281" s="59">
        <v>11649</v>
      </c>
      <c r="G281" s="37">
        <v>23833</v>
      </c>
      <c r="H281" s="175">
        <v>17233.775918498613</v>
      </c>
      <c r="I281" s="38">
        <v>222.38185885769417</v>
      </c>
    </row>
    <row r="282" spans="1:9" ht="15.75">
      <c r="A282" s="24"/>
      <c r="B282" s="67" t="s">
        <v>252</v>
      </c>
      <c r="C282" s="68">
        <v>21.111923076923077</v>
      </c>
      <c r="D282" s="65">
        <v>41.6</v>
      </c>
      <c r="E282" s="69">
        <v>18984</v>
      </c>
      <c r="F282" s="59">
        <v>11649</v>
      </c>
      <c r="G282" s="37">
        <v>19596</v>
      </c>
      <c r="H282" s="175">
        <v>14150.778705840807</v>
      </c>
      <c r="I282" s="38">
        <v>209.43327056453137</v>
      </c>
    </row>
    <row r="283" spans="1:9" ht="15.75">
      <c r="A283" s="24"/>
      <c r="B283" s="67" t="s">
        <v>253</v>
      </c>
      <c r="C283" s="68">
        <v>8.08</v>
      </c>
      <c r="D283" s="65">
        <v>52.3</v>
      </c>
      <c r="E283" s="69">
        <v>18984</v>
      </c>
      <c r="F283" s="59">
        <v>11649</v>
      </c>
      <c r="G283" s="37">
        <v>42567</v>
      </c>
      <c r="H283" s="175">
        <v>30866.870113397574</v>
      </c>
      <c r="I283" s="38">
        <v>279.6408544762698</v>
      </c>
    </row>
    <row r="284" spans="1:9" ht="15.75">
      <c r="A284" s="24"/>
      <c r="B284" s="67" t="s">
        <v>254</v>
      </c>
      <c r="C284" s="68">
        <v>17.425714285714285</v>
      </c>
      <c r="D284" s="65">
        <v>41.6</v>
      </c>
      <c r="E284" s="69">
        <v>18984</v>
      </c>
      <c r="F284" s="59">
        <v>11649</v>
      </c>
      <c r="G284" s="37">
        <v>22733</v>
      </c>
      <c r="H284" s="175">
        <v>16433.3824113663</v>
      </c>
      <c r="I284" s="38">
        <v>219.02020612773845</v>
      </c>
    </row>
    <row r="285" spans="1:9" ht="15.75">
      <c r="A285" s="24"/>
      <c r="B285" s="67" t="s">
        <v>255</v>
      </c>
      <c r="C285" s="68">
        <v>8.08</v>
      </c>
      <c r="D285" s="65">
        <v>52.3</v>
      </c>
      <c r="E285" s="69">
        <v>18984</v>
      </c>
      <c r="F285" s="59">
        <v>11649</v>
      </c>
      <c r="G285" s="37">
        <v>42567</v>
      </c>
      <c r="H285" s="175">
        <v>30866.870113397574</v>
      </c>
      <c r="I285" s="38">
        <v>279.6408544762698</v>
      </c>
    </row>
    <row r="286" spans="1:9" ht="15.75">
      <c r="A286" s="24"/>
      <c r="B286" s="67" t="s">
        <v>256</v>
      </c>
      <c r="C286" s="68">
        <v>19.603928571428572</v>
      </c>
      <c r="D286" s="65">
        <v>41.6</v>
      </c>
      <c r="E286" s="69">
        <v>18984</v>
      </c>
      <c r="F286" s="59">
        <v>11649</v>
      </c>
      <c r="G286" s="37">
        <v>20737</v>
      </c>
      <c r="H286" s="175">
        <v>14980.816416940987</v>
      </c>
      <c r="I286" s="38">
        <v>212.91942895115213</v>
      </c>
    </row>
    <row r="287" spans="1:9" ht="15.75">
      <c r="A287" s="24"/>
      <c r="B287" s="67" t="s">
        <v>257</v>
      </c>
      <c r="C287" s="68">
        <v>8.08</v>
      </c>
      <c r="D287" s="65">
        <v>52.3</v>
      </c>
      <c r="E287" s="69">
        <v>18984</v>
      </c>
      <c r="F287" s="59">
        <v>11649</v>
      </c>
      <c r="G287" s="37">
        <v>42567</v>
      </c>
      <c r="H287" s="175">
        <v>30866.870113397574</v>
      </c>
      <c r="I287" s="38">
        <v>279.6408544762698</v>
      </c>
    </row>
    <row r="288" spans="1:9" ht="15.75">
      <c r="A288" s="24"/>
      <c r="B288" s="67" t="s">
        <v>258</v>
      </c>
      <c r="C288" s="68">
        <v>23.457692307692305</v>
      </c>
      <c r="D288" s="65">
        <v>41.6</v>
      </c>
      <c r="E288" s="69">
        <v>18984</v>
      </c>
      <c r="F288" s="59">
        <v>11649</v>
      </c>
      <c r="G288" s="37">
        <v>18113</v>
      </c>
      <c r="H288" s="175">
        <v>13071.729681410574</v>
      </c>
      <c r="I288" s="38">
        <v>204.90126466192442</v>
      </c>
    </row>
    <row r="289" spans="1:9" ht="15.75">
      <c r="A289" s="24"/>
      <c r="B289" s="67" t="s">
        <v>259</v>
      </c>
      <c r="C289" s="68">
        <v>26.138571428571428</v>
      </c>
      <c r="D289" s="65">
        <v>41.6</v>
      </c>
      <c r="E289" s="69">
        <v>18984</v>
      </c>
      <c r="F289" s="59">
        <v>11649</v>
      </c>
      <c r="G289" s="37">
        <v>16744</v>
      </c>
      <c r="H289" s="175">
        <v>12075.684428090353</v>
      </c>
      <c r="I289" s="38">
        <v>200.7178745979795</v>
      </c>
    </row>
    <row r="290" spans="1:9" ht="15.75">
      <c r="A290" s="24"/>
      <c r="B290" s="67" t="s">
        <v>260</v>
      </c>
      <c r="C290" s="68">
        <v>19.603928571428572</v>
      </c>
      <c r="D290" s="65">
        <v>41.6</v>
      </c>
      <c r="E290" s="69">
        <v>18984</v>
      </c>
      <c r="F290" s="59">
        <v>11649</v>
      </c>
      <c r="G290" s="37">
        <v>20737</v>
      </c>
      <c r="H290" s="175">
        <v>14980.816416940987</v>
      </c>
      <c r="I290" s="38">
        <v>212.91942895115216</v>
      </c>
    </row>
    <row r="291" spans="1:9" ht="15.75">
      <c r="A291" s="24"/>
      <c r="B291" s="67" t="s">
        <v>261</v>
      </c>
      <c r="C291" s="68">
        <v>14.231</v>
      </c>
      <c r="D291" s="65">
        <v>41.6</v>
      </c>
      <c r="E291" s="69">
        <v>18984</v>
      </c>
      <c r="F291" s="59">
        <v>11649</v>
      </c>
      <c r="G291" s="37">
        <v>26766</v>
      </c>
      <c r="H291" s="175">
        <v>19368.1586041848</v>
      </c>
      <c r="I291" s="38">
        <v>231.34626613757615</v>
      </c>
    </row>
    <row r="292" spans="1:9" ht="15.75">
      <c r="A292" s="24"/>
      <c r="B292" s="67" t="s">
        <v>263</v>
      </c>
      <c r="C292" s="68">
        <v>27.95375</v>
      </c>
      <c r="D292" s="65">
        <v>41.6</v>
      </c>
      <c r="E292" s="69">
        <v>18984</v>
      </c>
      <c r="F292" s="59">
        <v>11649</v>
      </c>
      <c r="G292" s="37">
        <v>15967</v>
      </c>
      <c r="H292" s="175">
        <v>11509.749625067507</v>
      </c>
      <c r="I292" s="38">
        <v>198.34094842528353</v>
      </c>
    </row>
    <row r="293" spans="1:9" ht="15.75">
      <c r="A293" s="24"/>
      <c r="B293" s="67" t="s">
        <v>264</v>
      </c>
      <c r="C293" s="68">
        <v>30.495</v>
      </c>
      <c r="D293" s="65">
        <v>41.6</v>
      </c>
      <c r="E293" s="69">
        <v>18984</v>
      </c>
      <c r="F293" s="59">
        <v>11649</v>
      </c>
      <c r="G293" s="37">
        <v>15033</v>
      </c>
      <c r="H293" s="175">
        <v>10830.627861440084</v>
      </c>
      <c r="I293" s="38">
        <v>195.48863701804834</v>
      </c>
    </row>
    <row r="294" spans="1:9" ht="15.75">
      <c r="A294" s="24"/>
      <c r="B294" s="67" t="s">
        <v>265</v>
      </c>
      <c r="C294" s="68">
        <v>22.87125</v>
      </c>
      <c r="D294" s="65">
        <v>41.6</v>
      </c>
      <c r="E294" s="69">
        <v>18984</v>
      </c>
      <c r="F294" s="59">
        <v>11649</v>
      </c>
      <c r="G294" s="37">
        <v>18455</v>
      </c>
      <c r="H294" s="175">
        <v>13320.740994740627</v>
      </c>
      <c r="I294" s="38">
        <v>205.9471121779106</v>
      </c>
    </row>
    <row r="295" spans="1:9" ht="15.75">
      <c r="A295" s="24"/>
      <c r="B295" s="67" t="s">
        <v>267</v>
      </c>
      <c r="C295" s="68">
        <v>19.73205882352941</v>
      </c>
      <c r="D295" s="65">
        <v>41.6</v>
      </c>
      <c r="E295" s="69">
        <v>18984</v>
      </c>
      <c r="F295" s="59">
        <v>11649</v>
      </c>
      <c r="G295" s="37">
        <v>20633</v>
      </c>
      <c r="H295" s="175">
        <v>14905.358443204608</v>
      </c>
      <c r="I295" s="38">
        <v>212.60250546145934</v>
      </c>
    </row>
    <row r="296" spans="1:9" ht="15.75">
      <c r="A296" s="24"/>
      <c r="B296" s="67" t="s">
        <v>268</v>
      </c>
      <c r="C296" s="68">
        <v>26.138571428571428</v>
      </c>
      <c r="D296" s="65">
        <v>41.6</v>
      </c>
      <c r="E296" s="69">
        <v>18984</v>
      </c>
      <c r="F296" s="59">
        <v>11649</v>
      </c>
      <c r="G296" s="37">
        <v>16744</v>
      </c>
      <c r="H296" s="175">
        <v>12075.684428090353</v>
      </c>
      <c r="I296" s="38">
        <v>200.7178745979795</v>
      </c>
    </row>
    <row r="297" spans="1:9" ht="15.75">
      <c r="A297" s="24"/>
      <c r="B297" s="67" t="s">
        <v>269</v>
      </c>
      <c r="C297" s="68">
        <v>8.08</v>
      </c>
      <c r="D297" s="65">
        <v>52.3</v>
      </c>
      <c r="E297" s="69">
        <v>18984</v>
      </c>
      <c r="F297" s="59">
        <v>11649</v>
      </c>
      <c r="G297" s="37">
        <v>42567</v>
      </c>
      <c r="H297" s="175">
        <v>30866.870113397574</v>
      </c>
      <c r="I297" s="38">
        <v>279.6408544762698</v>
      </c>
    </row>
    <row r="298" spans="1:9" ht="15.75">
      <c r="A298" s="24"/>
      <c r="B298" s="67" t="s">
        <v>270</v>
      </c>
      <c r="C298" s="68">
        <v>8.08</v>
      </c>
      <c r="D298" s="65">
        <v>52.3</v>
      </c>
      <c r="E298" s="69">
        <v>18984</v>
      </c>
      <c r="F298" s="59">
        <v>11649</v>
      </c>
      <c r="G298" s="37">
        <v>42567</v>
      </c>
      <c r="H298" s="175">
        <v>30866.870113397574</v>
      </c>
      <c r="I298" s="38">
        <v>279.6408544762698</v>
      </c>
    </row>
    <row r="299" spans="1:9" ht="15.75">
      <c r="A299" s="24"/>
      <c r="B299" s="67" t="s">
        <v>271</v>
      </c>
      <c r="C299" s="68">
        <v>8.08</v>
      </c>
      <c r="D299" s="65">
        <v>52.3</v>
      </c>
      <c r="E299" s="69">
        <v>18984</v>
      </c>
      <c r="F299" s="59">
        <v>11649</v>
      </c>
      <c r="G299" s="37">
        <v>42567</v>
      </c>
      <c r="H299" s="175">
        <v>30866.870113397574</v>
      </c>
      <c r="I299" s="38">
        <v>279.64085447626974</v>
      </c>
    </row>
    <row r="300" spans="1:9" ht="15.75">
      <c r="A300" s="24"/>
      <c r="B300" s="67" t="s">
        <v>272</v>
      </c>
      <c r="C300" s="68">
        <v>22.363</v>
      </c>
      <c r="D300" s="65">
        <v>41.6</v>
      </c>
      <c r="E300" s="69">
        <v>18984</v>
      </c>
      <c r="F300" s="59">
        <v>11649</v>
      </c>
      <c r="G300" s="37">
        <v>18766</v>
      </c>
      <c r="H300" s="175">
        <v>13547.114915949767</v>
      </c>
      <c r="I300" s="38">
        <v>206.89788264698902</v>
      </c>
    </row>
    <row r="301" spans="1:9" ht="15.75">
      <c r="A301" s="24"/>
      <c r="B301" s="67" t="s">
        <v>273</v>
      </c>
      <c r="C301" s="68">
        <v>12.198</v>
      </c>
      <c r="D301" s="65">
        <v>41.6</v>
      </c>
      <c r="E301" s="69">
        <v>18984</v>
      </c>
      <c r="F301" s="59">
        <v>11649</v>
      </c>
      <c r="G301" s="37">
        <v>30432</v>
      </c>
      <c r="H301" s="175">
        <v>22036.136961292515</v>
      </c>
      <c r="I301" s="38">
        <v>242.5517752374286</v>
      </c>
    </row>
    <row r="302" spans="1:9" ht="15.75">
      <c r="A302" s="24"/>
      <c r="B302" s="67" t="s">
        <v>274</v>
      </c>
      <c r="C302" s="68">
        <v>8.08</v>
      </c>
      <c r="D302" s="65">
        <v>52.3</v>
      </c>
      <c r="E302" s="69">
        <v>18984</v>
      </c>
      <c r="F302" s="59">
        <v>11649</v>
      </c>
      <c r="G302" s="37">
        <v>42567</v>
      </c>
      <c r="H302" s="175">
        <v>30866.870113397574</v>
      </c>
      <c r="I302" s="38">
        <v>279.6408544762698</v>
      </c>
    </row>
    <row r="303" spans="1:9" ht="15.75">
      <c r="A303" s="24"/>
      <c r="B303" s="67" t="s">
        <v>275</v>
      </c>
      <c r="C303" s="68">
        <v>22.363</v>
      </c>
      <c r="D303" s="65">
        <v>41.6</v>
      </c>
      <c r="E303" s="69">
        <v>18984</v>
      </c>
      <c r="F303" s="59">
        <v>11649</v>
      </c>
      <c r="G303" s="37">
        <v>18766</v>
      </c>
      <c r="H303" s="175">
        <v>13547.114915949767</v>
      </c>
      <c r="I303" s="38">
        <v>206.89788264698902</v>
      </c>
    </row>
    <row r="304" spans="1:9" ht="15.75">
      <c r="A304" s="24"/>
      <c r="B304" s="67" t="s">
        <v>276</v>
      </c>
      <c r="C304" s="68">
        <v>17.1534375</v>
      </c>
      <c r="D304" s="65">
        <v>41.6</v>
      </c>
      <c r="E304" s="69">
        <v>18984</v>
      </c>
      <c r="F304" s="59">
        <v>11649</v>
      </c>
      <c r="G304" s="37">
        <v>23018</v>
      </c>
      <c r="H304" s="175">
        <v>16640.891839141346</v>
      </c>
      <c r="I304" s="38">
        <v>219.89174572439367</v>
      </c>
    </row>
    <row r="305" spans="1:9" ht="15.75">
      <c r="A305" s="24"/>
      <c r="B305" s="67" t="s">
        <v>277</v>
      </c>
      <c r="C305" s="68">
        <v>22.87125</v>
      </c>
      <c r="D305" s="65">
        <v>41.6</v>
      </c>
      <c r="E305" s="69">
        <v>18984</v>
      </c>
      <c r="F305" s="59">
        <v>11649</v>
      </c>
      <c r="G305" s="37">
        <v>18455</v>
      </c>
      <c r="H305" s="175">
        <v>13320.740994740627</v>
      </c>
      <c r="I305" s="38">
        <v>205.9471121779106</v>
      </c>
    </row>
    <row r="306" spans="1:9" ht="15.75">
      <c r="A306" s="24"/>
      <c r="B306" s="67" t="s">
        <v>279</v>
      </c>
      <c r="C306" s="68">
        <v>30.495</v>
      </c>
      <c r="D306" s="65">
        <v>41.6</v>
      </c>
      <c r="E306" s="69">
        <v>18984</v>
      </c>
      <c r="F306" s="59">
        <v>11649</v>
      </c>
      <c r="G306" s="37">
        <v>15033</v>
      </c>
      <c r="H306" s="175">
        <v>10830.627861440084</v>
      </c>
      <c r="I306" s="38">
        <v>195.48863701804837</v>
      </c>
    </row>
    <row r="307" spans="1:9" ht="15.75">
      <c r="A307" s="24"/>
      <c r="B307" s="67" t="s">
        <v>283</v>
      </c>
      <c r="C307" s="68">
        <v>18.635833333333334</v>
      </c>
      <c r="D307" s="65">
        <v>41.6</v>
      </c>
      <c r="E307" s="69">
        <v>18984</v>
      </c>
      <c r="F307" s="59">
        <v>11649</v>
      </c>
      <c r="G307" s="37">
        <v>21566</v>
      </c>
      <c r="H307" s="175">
        <v>15584.480206832026</v>
      </c>
      <c r="I307" s="38">
        <v>215.4548168686945</v>
      </c>
    </row>
    <row r="308" spans="1:9" ht="15.75">
      <c r="A308" s="24"/>
      <c r="B308" s="67" t="s">
        <v>284</v>
      </c>
      <c r="C308" s="68">
        <v>24.7771875</v>
      </c>
      <c r="D308" s="65">
        <v>41.6</v>
      </c>
      <c r="E308" s="69">
        <v>18984</v>
      </c>
      <c r="F308" s="59">
        <v>11649</v>
      </c>
      <c r="G308" s="37">
        <v>17402</v>
      </c>
      <c r="H308" s="175">
        <v>12554.552338340462</v>
      </c>
      <c r="I308" s="38">
        <v>202.7291198210299</v>
      </c>
    </row>
    <row r="309" spans="1:9" ht="15.75">
      <c r="A309" s="24"/>
      <c r="B309" s="67" t="s">
        <v>285</v>
      </c>
      <c r="C309" s="68">
        <v>8.08</v>
      </c>
      <c r="D309" s="65">
        <v>52.3</v>
      </c>
      <c r="E309" s="69">
        <v>18984</v>
      </c>
      <c r="F309" s="59">
        <v>11649</v>
      </c>
      <c r="G309" s="37">
        <v>42567</v>
      </c>
      <c r="H309" s="175">
        <v>30866.870113397574</v>
      </c>
      <c r="I309" s="38">
        <v>279.6408544762698</v>
      </c>
    </row>
    <row r="310" spans="1:9" ht="15.75">
      <c r="A310" s="24"/>
      <c r="B310" s="67" t="s">
        <v>286</v>
      </c>
      <c r="C310" s="68">
        <v>26.683125</v>
      </c>
      <c r="D310" s="65">
        <v>41.6</v>
      </c>
      <c r="E310" s="69">
        <v>18984</v>
      </c>
      <c r="F310" s="59">
        <v>11649</v>
      </c>
      <c r="G310" s="37">
        <v>16500</v>
      </c>
      <c r="H310" s="175">
        <v>11897.819204283172</v>
      </c>
      <c r="I310" s="38">
        <v>199.97084065798933</v>
      </c>
    </row>
    <row r="311" spans="1:9" ht="15.75">
      <c r="A311" s="24"/>
      <c r="B311" s="67" t="s">
        <v>287</v>
      </c>
      <c r="C311" s="68">
        <v>26.683125</v>
      </c>
      <c r="D311" s="65">
        <v>41.6</v>
      </c>
      <c r="E311" s="69">
        <v>18984</v>
      </c>
      <c r="F311" s="59">
        <v>11649</v>
      </c>
      <c r="G311" s="37">
        <v>16500</v>
      </c>
      <c r="H311" s="175">
        <v>11897.819204283172</v>
      </c>
      <c r="I311" s="38">
        <v>199.97084065798933</v>
      </c>
    </row>
    <row r="312" spans="1:9" ht="15.75">
      <c r="A312" s="24"/>
      <c r="B312" s="67" t="s">
        <v>288</v>
      </c>
      <c r="C312" s="68">
        <v>17.425714285714285</v>
      </c>
      <c r="D312" s="65">
        <v>41.6</v>
      </c>
      <c r="E312" s="69">
        <v>18984</v>
      </c>
      <c r="F312" s="59">
        <v>11649</v>
      </c>
      <c r="G312" s="37">
        <v>22733</v>
      </c>
      <c r="H312" s="175">
        <v>16433.3824113663</v>
      </c>
      <c r="I312" s="38">
        <v>219.02020612773848</v>
      </c>
    </row>
    <row r="313" spans="1:9" ht="15.75">
      <c r="A313" s="24"/>
      <c r="B313" s="67" t="s">
        <v>290</v>
      </c>
      <c r="C313" s="68">
        <v>34.85142857142857</v>
      </c>
      <c r="D313" s="65">
        <v>41.6</v>
      </c>
      <c r="E313" s="69">
        <v>18984</v>
      </c>
      <c r="F313" s="59">
        <v>11649</v>
      </c>
      <c r="G313" s="37">
        <v>13750</v>
      </c>
      <c r="H313" s="175">
        <v>9896.835436452382</v>
      </c>
      <c r="I313" s="38">
        <v>191.5667088331</v>
      </c>
    </row>
    <row r="314" spans="1:9" ht="15.75">
      <c r="A314" s="24"/>
      <c r="B314" s="67" t="s">
        <v>291</v>
      </c>
      <c r="C314" s="68">
        <v>34.85142857142857</v>
      </c>
      <c r="D314" s="65">
        <v>41.6</v>
      </c>
      <c r="E314" s="69">
        <v>18984</v>
      </c>
      <c r="F314" s="59">
        <v>11649</v>
      </c>
      <c r="G314" s="37">
        <v>13750</v>
      </c>
      <c r="H314" s="175">
        <v>9896.835436452382</v>
      </c>
      <c r="I314" s="38">
        <v>191.5667088331</v>
      </c>
    </row>
    <row r="315" spans="1:9" ht="15.75">
      <c r="A315" s="24"/>
      <c r="B315" s="67" t="s">
        <v>292</v>
      </c>
      <c r="C315" s="68">
        <v>34.85142857142857</v>
      </c>
      <c r="D315" s="65">
        <v>41.6</v>
      </c>
      <c r="E315" s="69">
        <v>18984</v>
      </c>
      <c r="F315" s="59">
        <v>11649</v>
      </c>
      <c r="G315" s="37">
        <v>13750</v>
      </c>
      <c r="H315" s="175">
        <v>9896.835436452382</v>
      </c>
      <c r="I315" s="38">
        <v>191.56670883310002</v>
      </c>
    </row>
    <row r="316" spans="1:9" ht="15.75">
      <c r="A316" s="24"/>
      <c r="B316" s="67" t="s">
        <v>293</v>
      </c>
      <c r="C316" s="68">
        <v>23.96035714285714</v>
      </c>
      <c r="D316" s="65">
        <v>41.6</v>
      </c>
      <c r="E316" s="69">
        <v>18984</v>
      </c>
      <c r="F316" s="59">
        <v>11649</v>
      </c>
      <c r="G316" s="37">
        <v>17833</v>
      </c>
      <c r="H316" s="175">
        <v>12867.993152322346</v>
      </c>
      <c r="I316" s="38">
        <v>204.04557123975385</v>
      </c>
    </row>
    <row r="317" spans="1:9" ht="15.75">
      <c r="A317" s="24"/>
      <c r="B317" s="67" t="s">
        <v>294</v>
      </c>
      <c r="C317" s="68">
        <v>30.495</v>
      </c>
      <c r="D317" s="65">
        <v>41.6</v>
      </c>
      <c r="E317" s="69">
        <v>18984</v>
      </c>
      <c r="F317" s="59">
        <v>11649</v>
      </c>
      <c r="G317" s="37">
        <v>15033</v>
      </c>
      <c r="H317" s="175">
        <v>10830.627861440084</v>
      </c>
      <c r="I317" s="38">
        <v>195.48863701804834</v>
      </c>
    </row>
    <row r="318" spans="1:9" ht="15.75">
      <c r="A318" s="24"/>
      <c r="B318" s="67" t="s">
        <v>296</v>
      </c>
      <c r="C318" s="68">
        <v>26.683125</v>
      </c>
      <c r="D318" s="65">
        <v>41.6</v>
      </c>
      <c r="E318" s="69">
        <v>18984</v>
      </c>
      <c r="F318" s="59">
        <v>11649</v>
      </c>
      <c r="G318" s="37">
        <v>16500</v>
      </c>
      <c r="H318" s="175">
        <v>11897.819204283172</v>
      </c>
      <c r="I318" s="38">
        <v>199.97084065798933</v>
      </c>
    </row>
    <row r="319" spans="1:9" ht="15.75">
      <c r="A319" s="24"/>
      <c r="B319" s="67" t="s">
        <v>297</v>
      </c>
      <c r="C319" s="68">
        <v>26.683125</v>
      </c>
      <c r="D319" s="65">
        <v>41.6</v>
      </c>
      <c r="E319" s="69">
        <v>18984</v>
      </c>
      <c r="F319" s="59">
        <v>11649</v>
      </c>
      <c r="G319" s="37">
        <v>16500</v>
      </c>
      <c r="H319" s="175">
        <v>11897.819204283172</v>
      </c>
      <c r="I319" s="38">
        <v>199.97084065798933</v>
      </c>
    </row>
    <row r="320" spans="1:9" ht="15.75">
      <c r="A320" s="24"/>
      <c r="B320" s="67" t="s">
        <v>298</v>
      </c>
      <c r="C320" s="68">
        <v>8.08</v>
      </c>
      <c r="D320" s="65">
        <v>52.3</v>
      </c>
      <c r="E320" s="69">
        <v>18984</v>
      </c>
      <c r="F320" s="59">
        <v>11649</v>
      </c>
      <c r="G320" s="37">
        <v>42567</v>
      </c>
      <c r="H320" s="175">
        <v>30866.870113397574</v>
      </c>
      <c r="I320" s="38">
        <v>279.6408544762698</v>
      </c>
    </row>
    <row r="321" spans="1:9" ht="15.75">
      <c r="A321" s="24"/>
      <c r="B321" s="67" t="s">
        <v>299</v>
      </c>
      <c r="C321" s="68">
        <v>8.08</v>
      </c>
      <c r="D321" s="65">
        <v>52.3</v>
      </c>
      <c r="E321" s="69">
        <v>18984</v>
      </c>
      <c r="F321" s="59">
        <v>11649</v>
      </c>
      <c r="G321" s="37">
        <v>42567</v>
      </c>
      <c r="H321" s="175">
        <v>30866.870113397574</v>
      </c>
      <c r="I321" s="38">
        <v>279.6408544762698</v>
      </c>
    </row>
    <row r="322" spans="1:9" ht="15.75">
      <c r="A322" s="24"/>
      <c r="B322" s="67" t="s">
        <v>300</v>
      </c>
      <c r="C322" s="68">
        <v>13.069285714285714</v>
      </c>
      <c r="D322" s="65">
        <v>41.6</v>
      </c>
      <c r="E322" s="69">
        <v>18984</v>
      </c>
      <c r="F322" s="59">
        <v>11649</v>
      </c>
      <c r="G322" s="37">
        <v>28721</v>
      </c>
      <c r="H322" s="175">
        <v>20791.080394642246</v>
      </c>
      <c r="I322" s="38">
        <v>237.32253765749743</v>
      </c>
    </row>
    <row r="323" spans="1:9" ht="16.5" thickBot="1">
      <c r="A323" s="70"/>
      <c r="B323" s="71" t="s">
        <v>301</v>
      </c>
      <c r="C323" s="72">
        <v>13.069285714285714</v>
      </c>
      <c r="D323" s="73">
        <v>41.6</v>
      </c>
      <c r="E323" s="74">
        <v>18984</v>
      </c>
      <c r="F323" s="75">
        <v>11649</v>
      </c>
      <c r="G323" s="76">
        <v>28721</v>
      </c>
      <c r="H323" s="176">
        <v>20791.080394642246</v>
      </c>
      <c r="I323" s="77">
        <v>237.32253765749743</v>
      </c>
    </row>
    <row r="324" spans="1:9" s="80" customFormat="1" ht="21" customHeight="1">
      <c r="A324" s="78"/>
      <c r="B324" s="79"/>
      <c r="E324" s="81"/>
      <c r="F324" s="81"/>
      <c r="G324" s="82"/>
      <c r="H324" s="82"/>
      <c r="I324" s="82"/>
    </row>
    <row r="325" spans="1:9" s="80" customFormat="1" ht="21" customHeight="1">
      <c r="A325" s="83"/>
      <c r="B325" s="84"/>
      <c r="C325" s="84"/>
      <c r="D325" s="84"/>
      <c r="E325" s="85"/>
      <c r="F325" s="85"/>
      <c r="G325" s="82"/>
      <c r="H325" s="82"/>
      <c r="I325" s="82"/>
    </row>
    <row r="326" spans="1:9" s="80" customFormat="1" ht="21" customHeight="1">
      <c r="A326" s="86" t="s">
        <v>168</v>
      </c>
      <c r="B326" s="84"/>
      <c r="C326" s="84"/>
      <c r="D326" s="87" t="s">
        <v>169</v>
      </c>
      <c r="E326" s="85"/>
      <c r="F326" s="85"/>
      <c r="G326" s="82"/>
      <c r="H326" s="82"/>
      <c r="I326" s="82"/>
    </row>
    <row r="327" spans="1:9" s="80" customFormat="1" ht="21" customHeight="1">
      <c r="A327" s="84" t="s">
        <v>170</v>
      </c>
      <c r="B327" s="84"/>
      <c r="C327" s="84"/>
      <c r="D327" s="87"/>
      <c r="E327" s="85"/>
      <c r="F327" s="85"/>
      <c r="G327" s="82"/>
      <c r="H327" s="82"/>
      <c r="I327" s="82"/>
    </row>
    <row r="328" spans="1:9" s="80" customFormat="1" ht="21" customHeight="1">
      <c r="A328" s="87"/>
      <c r="B328" s="83" t="s">
        <v>171</v>
      </c>
      <c r="C328" s="84"/>
      <c r="D328" s="87">
        <v>0.15</v>
      </c>
      <c r="E328" s="85"/>
      <c r="F328" s="85"/>
      <c r="G328" s="82"/>
      <c r="H328" s="82"/>
      <c r="I328" s="82"/>
    </row>
    <row r="329" spans="1:9" s="80" customFormat="1" ht="21" customHeight="1">
      <c r="A329" s="87"/>
      <c r="B329" s="83" t="s">
        <v>172</v>
      </c>
      <c r="C329" s="84"/>
      <c r="D329" s="87">
        <v>0.4</v>
      </c>
      <c r="E329" s="85"/>
      <c r="F329" s="85"/>
      <c r="G329" s="82"/>
      <c r="H329" s="82"/>
      <c r="I329" s="82"/>
    </row>
    <row r="330" spans="1:9" s="80" customFormat="1" ht="21" customHeight="1">
      <c r="A330" s="88" t="s">
        <v>173</v>
      </c>
      <c r="B330" s="83"/>
      <c r="C330" s="84"/>
      <c r="D330" s="87"/>
      <c r="E330" s="85"/>
      <c r="F330" s="85"/>
      <c r="G330" s="82"/>
      <c r="H330" s="82"/>
      <c r="I330" s="82"/>
    </row>
    <row r="331" spans="1:9" s="80" customFormat="1" ht="21" customHeight="1">
      <c r="A331" s="87"/>
      <c r="B331" s="84" t="s">
        <v>174</v>
      </c>
      <c r="D331" s="87">
        <v>0.67</v>
      </c>
      <c r="E331" s="85"/>
      <c r="F331" s="85"/>
      <c r="G331" s="82"/>
      <c r="H331" s="82"/>
      <c r="I331" s="82"/>
    </row>
    <row r="332" spans="1:9" s="80" customFormat="1" ht="21" customHeight="1">
      <c r="A332" s="87"/>
      <c r="B332" s="83" t="s">
        <v>175</v>
      </c>
      <c r="C332" s="84"/>
      <c r="D332" s="87">
        <v>0.33</v>
      </c>
      <c r="E332" s="85"/>
      <c r="F332" s="85"/>
      <c r="G332" s="82"/>
      <c r="H332" s="82"/>
      <c r="I332" s="82"/>
    </row>
    <row r="333" spans="1:9" s="80" customFormat="1" ht="21" customHeight="1">
      <c r="A333" s="84" t="s">
        <v>176</v>
      </c>
      <c r="B333" s="83"/>
      <c r="D333" s="87"/>
      <c r="E333" s="85"/>
      <c r="F333" s="85"/>
      <c r="G333" s="82"/>
      <c r="H333" s="82"/>
      <c r="I333" s="82"/>
    </row>
    <row r="334" spans="1:9" s="80" customFormat="1" ht="21" customHeight="1">
      <c r="A334" s="87"/>
      <c r="B334" s="83" t="s">
        <v>177</v>
      </c>
      <c r="C334" s="84"/>
      <c r="D334" s="87">
        <v>0.75</v>
      </c>
      <c r="E334" s="85"/>
      <c r="F334" s="85"/>
      <c r="G334" s="82"/>
      <c r="H334" s="82"/>
      <c r="I334" s="82"/>
    </row>
    <row r="335" spans="1:9" s="80" customFormat="1" ht="21" customHeight="1">
      <c r="A335" s="87"/>
      <c r="B335" s="83" t="s">
        <v>178</v>
      </c>
      <c r="D335" s="87">
        <v>0.25</v>
      </c>
      <c r="E335" s="85"/>
      <c r="F335" s="85"/>
      <c r="G335" s="82"/>
      <c r="H335" s="82"/>
      <c r="I335" s="82"/>
    </row>
    <row r="336" spans="1:9" s="80" customFormat="1" ht="21" customHeight="1">
      <c r="A336" s="84" t="s">
        <v>179</v>
      </c>
      <c r="B336" s="83"/>
      <c r="C336" s="84"/>
      <c r="D336" s="87"/>
      <c r="E336" s="85"/>
      <c r="F336" s="85"/>
      <c r="G336" s="82"/>
      <c r="H336" s="82"/>
      <c r="I336" s="82"/>
    </row>
    <row r="337" spans="1:9" s="80" customFormat="1" ht="21" customHeight="1">
      <c r="A337" s="87"/>
      <c r="B337" s="83" t="s">
        <v>180</v>
      </c>
      <c r="C337" s="84"/>
      <c r="D337" s="87">
        <v>0.87</v>
      </c>
      <c r="E337" s="85"/>
      <c r="F337" s="85"/>
      <c r="G337" s="82"/>
      <c r="H337" s="82"/>
      <c r="I337" s="82"/>
    </row>
    <row r="338" spans="1:9" s="80" customFormat="1" ht="21" customHeight="1">
      <c r="A338" s="83" t="s">
        <v>181</v>
      </c>
      <c r="C338" s="84"/>
      <c r="D338" s="87"/>
      <c r="E338" s="85"/>
      <c r="F338" s="85"/>
      <c r="G338" s="82"/>
      <c r="H338" s="82"/>
      <c r="I338" s="82"/>
    </row>
    <row r="339" spans="1:9" s="80" customFormat="1" ht="21" customHeight="1">
      <c r="A339" s="83" t="s">
        <v>182</v>
      </c>
      <c r="C339" s="84"/>
      <c r="D339" s="87"/>
      <c r="E339" s="85"/>
      <c r="F339" s="85"/>
      <c r="G339" s="82"/>
      <c r="H339" s="82"/>
      <c r="I339" s="82"/>
    </row>
    <row r="340" spans="1:9" s="80" customFormat="1" ht="21" customHeight="1">
      <c r="A340" s="87"/>
      <c r="B340" s="83" t="s">
        <v>183</v>
      </c>
      <c r="C340" s="84"/>
      <c r="D340" s="87">
        <v>1</v>
      </c>
      <c r="E340" s="85"/>
      <c r="F340" s="85"/>
      <c r="G340" s="82"/>
      <c r="H340" s="82"/>
      <c r="I340" s="82"/>
    </row>
    <row r="341" spans="1:9" s="80" customFormat="1" ht="21" customHeight="1">
      <c r="A341" s="87"/>
      <c r="B341" s="83" t="s">
        <v>184</v>
      </c>
      <c r="C341" s="84"/>
      <c r="D341" s="87">
        <v>1.5</v>
      </c>
      <c r="E341" s="85"/>
      <c r="F341" s="85"/>
      <c r="G341" s="82"/>
      <c r="H341" s="82"/>
      <c r="I341" s="82"/>
    </row>
    <row r="342" spans="1:9" s="80" customFormat="1" ht="21" customHeight="1">
      <c r="A342" s="87"/>
      <c r="B342" s="83" t="s">
        <v>185</v>
      </c>
      <c r="C342" s="84"/>
      <c r="D342" s="87">
        <v>2</v>
      </c>
      <c r="E342" s="85"/>
      <c r="F342" s="85"/>
      <c r="G342" s="82"/>
      <c r="H342" s="82"/>
      <c r="I342" s="82"/>
    </row>
    <row r="343" spans="1:9" s="80" customFormat="1" ht="21" customHeight="1">
      <c r="A343" s="87"/>
      <c r="B343" s="83"/>
      <c r="C343" s="84"/>
      <c r="D343" s="87"/>
      <c r="E343" s="85"/>
      <c r="F343" s="85"/>
      <c r="G343" s="82"/>
      <c r="H343" s="82"/>
      <c r="I343" s="82"/>
    </row>
    <row r="344" spans="1:9" s="80" customFormat="1" ht="21" customHeight="1">
      <c r="A344" s="83" t="s">
        <v>186</v>
      </c>
      <c r="C344" s="84"/>
      <c r="D344" s="87"/>
      <c r="E344" s="85"/>
      <c r="F344" s="85"/>
      <c r="G344" s="82"/>
      <c r="H344" s="82"/>
      <c r="I344" s="82"/>
    </row>
    <row r="345" spans="1:9" s="80" customFormat="1" ht="21" customHeight="1">
      <c r="A345" s="87"/>
      <c r="B345" s="83" t="s">
        <v>183</v>
      </c>
      <c r="C345" s="84"/>
      <c r="D345" s="87">
        <v>1</v>
      </c>
      <c r="E345" s="85"/>
      <c r="F345" s="85"/>
      <c r="G345" s="82"/>
      <c r="H345" s="82"/>
      <c r="I345" s="82"/>
    </row>
    <row r="346" spans="1:9" s="80" customFormat="1" ht="21" customHeight="1">
      <c r="A346" s="87"/>
      <c r="B346" s="83" t="s">
        <v>187</v>
      </c>
      <c r="C346" s="84"/>
      <c r="D346" s="87">
        <v>2</v>
      </c>
      <c r="E346" s="85"/>
      <c r="F346" s="85"/>
      <c r="G346" s="82"/>
      <c r="H346" s="82"/>
      <c r="I346" s="82"/>
    </row>
    <row r="347" spans="1:9" s="80" customFormat="1" ht="21" customHeight="1">
      <c r="A347" s="83" t="s">
        <v>188</v>
      </c>
      <c r="B347" s="83"/>
      <c r="C347" s="84"/>
      <c r="D347" s="87">
        <v>0.5</v>
      </c>
      <c r="E347" s="85"/>
      <c r="F347" s="85"/>
      <c r="G347" s="82"/>
      <c r="H347" s="82"/>
      <c r="I347" s="82"/>
    </row>
    <row r="348" spans="1:9" s="80" customFormat="1" ht="21" customHeight="1">
      <c r="A348" s="83" t="s">
        <v>189</v>
      </c>
      <c r="C348" s="84"/>
      <c r="D348" s="87"/>
      <c r="E348" s="85"/>
      <c r="F348" s="85"/>
      <c r="G348" s="82"/>
      <c r="H348" s="82"/>
      <c r="I348" s="82"/>
    </row>
    <row r="349" spans="1:9" s="80" customFormat="1" ht="21" customHeight="1">
      <c r="A349" s="87"/>
      <c r="B349" s="83" t="s">
        <v>190</v>
      </c>
      <c r="C349" s="84"/>
      <c r="D349" s="87">
        <v>1.8</v>
      </c>
      <c r="E349" s="85"/>
      <c r="F349" s="85"/>
      <c r="G349" s="82"/>
      <c r="H349" s="82"/>
      <c r="I349" s="82"/>
    </row>
    <row r="350" spans="1:9" s="80" customFormat="1" ht="21" customHeight="1">
      <c r="A350" s="83" t="s">
        <v>191</v>
      </c>
      <c r="B350" s="83"/>
      <c r="C350" s="84"/>
      <c r="D350" s="87"/>
      <c r="E350" s="85"/>
      <c r="F350" s="85"/>
      <c r="G350" s="82"/>
      <c r="H350" s="82"/>
      <c r="I350" s="82"/>
    </row>
    <row r="351" spans="1:9" s="80" customFormat="1" ht="21" customHeight="1">
      <c r="A351" s="87"/>
      <c r="B351" s="83" t="s">
        <v>192</v>
      </c>
      <c r="C351" s="84"/>
      <c r="D351" s="87">
        <v>1.8</v>
      </c>
      <c r="E351" s="85"/>
      <c r="F351" s="85"/>
      <c r="G351" s="82"/>
      <c r="H351" s="82"/>
      <c r="I351" s="82"/>
    </row>
    <row r="352" spans="1:9" s="80" customFormat="1" ht="21" customHeight="1">
      <c r="A352" s="83" t="s">
        <v>193</v>
      </c>
      <c r="C352" s="84"/>
      <c r="D352" s="87"/>
      <c r="E352" s="85"/>
      <c r="F352" s="85"/>
      <c r="G352" s="82"/>
      <c r="H352" s="82"/>
      <c r="I352" s="82"/>
    </row>
    <row r="353" spans="1:9" s="80" customFormat="1" ht="21" customHeight="1">
      <c r="A353" s="87"/>
      <c r="B353" s="83" t="s">
        <v>192</v>
      </c>
      <c r="C353" s="84"/>
      <c r="D353" s="87">
        <v>2</v>
      </c>
      <c r="E353" s="85"/>
      <c r="F353" s="85"/>
      <c r="G353" s="82"/>
      <c r="H353" s="82"/>
      <c r="I353" s="82"/>
    </row>
    <row r="354" spans="1:9" s="80" customFormat="1" ht="21" customHeight="1">
      <c r="A354" s="83" t="s">
        <v>194</v>
      </c>
      <c r="C354" s="84"/>
      <c r="D354" s="84"/>
      <c r="E354" s="85"/>
      <c r="F354" s="85"/>
      <c r="G354" s="82"/>
      <c r="H354" s="82"/>
      <c r="I354" s="82"/>
    </row>
    <row r="355" spans="1:9" s="80" customFormat="1" ht="21" customHeight="1">
      <c r="A355" s="87"/>
      <c r="B355" s="83" t="s">
        <v>195</v>
      </c>
      <c r="C355" s="84"/>
      <c r="D355" s="84"/>
      <c r="E355" s="85"/>
      <c r="F355" s="85"/>
      <c r="G355" s="82"/>
      <c r="H355" s="82"/>
      <c r="I355" s="82"/>
    </row>
    <row r="356" spans="1:9" s="80" customFormat="1" ht="21" customHeight="1">
      <c r="A356" s="87"/>
      <c r="B356" s="83" t="s">
        <v>196</v>
      </c>
      <c r="C356" s="84"/>
      <c r="D356" s="84"/>
      <c r="E356" s="85"/>
      <c r="F356" s="85"/>
      <c r="G356" s="82"/>
      <c r="H356" s="82"/>
      <c r="I356" s="82"/>
    </row>
    <row r="357" spans="1:9" s="80" customFormat="1" ht="21" customHeight="1">
      <c r="A357" s="87"/>
      <c r="B357" s="83" t="s">
        <v>197</v>
      </c>
      <c r="C357" s="84"/>
      <c r="D357" s="84"/>
      <c r="E357" s="85"/>
      <c r="F357" s="85"/>
      <c r="G357" s="82"/>
      <c r="H357" s="82"/>
      <c r="I357" s="82"/>
    </row>
    <row r="358" spans="1:9" s="80" customFormat="1" ht="21" customHeight="1">
      <c r="A358" s="87"/>
      <c r="B358" s="83" t="s">
        <v>198</v>
      </c>
      <c r="C358" s="84"/>
      <c r="D358" s="84"/>
      <c r="E358" s="85"/>
      <c r="F358" s="85"/>
      <c r="G358" s="82"/>
      <c r="H358" s="82"/>
      <c r="I358" s="82"/>
    </row>
    <row r="359" spans="1:9" s="80" customFormat="1" ht="21" customHeight="1">
      <c r="A359" s="87"/>
      <c r="B359" s="89" t="s">
        <v>199</v>
      </c>
      <c r="C359" s="84"/>
      <c r="D359" s="84"/>
      <c r="E359" s="85"/>
      <c r="F359" s="85"/>
      <c r="G359" s="82"/>
      <c r="H359" s="82"/>
      <c r="I359" s="82"/>
    </row>
    <row r="360" spans="1:9" s="80" customFormat="1" ht="21" customHeight="1">
      <c r="A360" s="83" t="s">
        <v>200</v>
      </c>
      <c r="C360" s="84"/>
      <c r="D360" s="84"/>
      <c r="E360" s="85"/>
      <c r="F360" s="85"/>
      <c r="G360" s="82"/>
      <c r="H360" s="82"/>
      <c r="I360" s="82"/>
    </row>
    <row r="361" spans="1:9" s="80" customFormat="1" ht="21" customHeight="1">
      <c r="A361" s="87"/>
      <c r="B361" s="83" t="s">
        <v>201</v>
      </c>
      <c r="C361" s="84"/>
      <c r="D361" s="87">
        <v>0.5</v>
      </c>
      <c r="E361" s="85"/>
      <c r="F361" s="85"/>
      <c r="G361" s="82"/>
      <c r="H361" s="82"/>
      <c r="I361" s="82"/>
    </row>
    <row r="362" spans="1:9" s="80" customFormat="1" ht="21" customHeight="1">
      <c r="A362" s="87"/>
      <c r="B362" s="83" t="s">
        <v>202</v>
      </c>
      <c r="C362" s="84"/>
      <c r="D362" s="87">
        <v>0.9</v>
      </c>
      <c r="E362" s="85"/>
      <c r="F362" s="85"/>
      <c r="G362" s="82"/>
      <c r="H362" s="82"/>
      <c r="I362" s="82"/>
    </row>
    <row r="363" spans="1:9" s="80" customFormat="1" ht="21" customHeight="1">
      <c r="A363" s="87"/>
      <c r="B363" s="83" t="s">
        <v>203</v>
      </c>
      <c r="C363" s="84"/>
      <c r="D363" s="87">
        <v>0.5</v>
      </c>
      <c r="E363" s="85"/>
      <c r="F363" s="85"/>
      <c r="G363" s="82"/>
      <c r="H363" s="82"/>
      <c r="I363" s="82"/>
    </row>
    <row r="364" spans="1:9" s="80" customFormat="1" ht="21" customHeight="1">
      <c r="A364" s="87"/>
      <c r="B364" s="83" t="s">
        <v>204</v>
      </c>
      <c r="C364" s="84"/>
      <c r="D364" s="87">
        <v>0.2</v>
      </c>
      <c r="E364" s="85"/>
      <c r="F364" s="85"/>
      <c r="G364" s="82"/>
      <c r="H364" s="82"/>
      <c r="I364" s="82"/>
    </row>
    <row r="365" spans="1:9" s="80" customFormat="1" ht="21" customHeight="1">
      <c r="A365" s="87"/>
      <c r="B365" s="83" t="s">
        <v>205</v>
      </c>
      <c r="C365" s="84"/>
      <c r="D365" s="87">
        <v>1</v>
      </c>
      <c r="E365" s="90"/>
      <c r="F365" s="90"/>
      <c r="G365" s="82"/>
      <c r="H365" s="82"/>
      <c r="I365" s="82"/>
    </row>
    <row r="366" spans="1:9" s="80" customFormat="1" ht="21" customHeight="1">
      <c r="A366" s="87"/>
      <c r="B366" s="83" t="s">
        <v>206</v>
      </c>
      <c r="C366" s="84"/>
      <c r="D366" s="87">
        <v>1.5</v>
      </c>
      <c r="E366" s="90"/>
      <c r="F366" s="90"/>
      <c r="G366" s="82"/>
      <c r="H366" s="82"/>
      <c r="I366" s="82"/>
    </row>
    <row r="367" spans="1:9" s="80" customFormat="1" ht="21" customHeight="1">
      <c r="A367" s="78"/>
      <c r="B367" s="83" t="s">
        <v>207</v>
      </c>
      <c r="D367" s="90">
        <v>2</v>
      </c>
      <c r="E367" s="81"/>
      <c r="F367" s="81"/>
      <c r="G367" s="82"/>
      <c r="H367" s="82"/>
      <c r="I367" s="82"/>
    </row>
    <row r="368" spans="1:9" s="80" customFormat="1" ht="21" customHeight="1">
      <c r="A368" s="78"/>
      <c r="B368" s="79"/>
      <c r="E368" s="81"/>
      <c r="F368" s="81"/>
      <c r="G368" s="82"/>
      <c r="H368" s="82"/>
      <c r="I368" s="82"/>
    </row>
    <row r="369" spans="1:9" s="80" customFormat="1" ht="21" customHeight="1">
      <c r="A369" s="78"/>
      <c r="B369" s="79"/>
      <c r="E369" s="81"/>
      <c r="F369" s="81"/>
      <c r="G369" s="82"/>
      <c r="H369" s="82"/>
      <c r="I369" s="82"/>
    </row>
    <row r="370" spans="1:9" s="80" customFormat="1" ht="21" customHeight="1">
      <c r="A370" s="78"/>
      <c r="B370" s="79"/>
      <c r="E370" s="81"/>
      <c r="F370" s="81"/>
      <c r="G370" s="82"/>
      <c r="H370" s="82"/>
      <c r="I370" s="82"/>
    </row>
    <row r="371" spans="1:9" s="80" customFormat="1" ht="21" customHeight="1">
      <c r="A371" s="78"/>
      <c r="B371" s="79"/>
      <c r="E371" s="81"/>
      <c r="F371" s="81"/>
      <c r="G371" s="82"/>
      <c r="H371" s="82"/>
      <c r="I371" s="82"/>
    </row>
    <row r="372" spans="1:9" s="80" customFormat="1" ht="21" customHeight="1">
      <c r="A372" s="78"/>
      <c r="B372" s="79"/>
      <c r="E372" s="81"/>
      <c r="F372" s="81"/>
      <c r="G372" s="82"/>
      <c r="H372" s="82"/>
      <c r="I372" s="82"/>
    </row>
    <row r="373" spans="1:9" s="80" customFormat="1" ht="21" customHeight="1">
      <c r="A373" s="78"/>
      <c r="B373" s="79"/>
      <c r="E373" s="81"/>
      <c r="F373" s="81"/>
      <c r="G373" s="82"/>
      <c r="H373" s="82"/>
      <c r="I373" s="82"/>
    </row>
    <row r="374" spans="1:9" s="80" customFormat="1" ht="21" customHeight="1">
      <c r="A374" s="78"/>
      <c r="B374" s="79"/>
      <c r="E374" s="81"/>
      <c r="F374" s="81"/>
      <c r="G374" s="82"/>
      <c r="H374" s="82"/>
      <c r="I374" s="82"/>
    </row>
    <row r="375" spans="1:9" s="80" customFormat="1" ht="21" customHeight="1">
      <c r="A375" s="78"/>
      <c r="B375" s="79"/>
      <c r="E375" s="81"/>
      <c r="F375" s="81"/>
      <c r="G375" s="82"/>
      <c r="H375" s="82"/>
      <c r="I375" s="82"/>
    </row>
    <row r="376" spans="1:9" s="80" customFormat="1" ht="21" customHeight="1">
      <c r="A376" s="78"/>
      <c r="B376" s="79"/>
      <c r="E376" s="81"/>
      <c r="F376" s="81"/>
      <c r="G376" s="82"/>
      <c r="H376" s="82"/>
      <c r="I376" s="82"/>
    </row>
    <row r="377" spans="1:9" s="80" customFormat="1" ht="21" customHeight="1">
      <c r="A377" s="78"/>
      <c r="B377" s="79"/>
      <c r="E377" s="81"/>
      <c r="F377" s="81"/>
      <c r="G377" s="82"/>
      <c r="H377" s="82"/>
      <c r="I377" s="82"/>
    </row>
    <row r="378" spans="1:9" s="80" customFormat="1" ht="21" customHeight="1">
      <c r="A378" s="78"/>
      <c r="B378" s="79"/>
      <c r="E378" s="81"/>
      <c r="F378" s="81"/>
      <c r="G378" s="82"/>
      <c r="H378" s="82"/>
      <c r="I378" s="82"/>
    </row>
    <row r="379" spans="1:9" s="80" customFormat="1" ht="21" customHeight="1">
      <c r="A379" s="78"/>
      <c r="B379" s="79"/>
      <c r="E379" s="81"/>
      <c r="F379" s="81"/>
      <c r="G379" s="82"/>
      <c r="H379" s="82"/>
      <c r="I379" s="82"/>
    </row>
    <row r="380" spans="1:9" s="80" customFormat="1" ht="21" customHeight="1">
      <c r="A380" s="78"/>
      <c r="B380" s="79"/>
      <c r="E380" s="81"/>
      <c r="F380" s="81"/>
      <c r="G380" s="82"/>
      <c r="H380" s="82"/>
      <c r="I380" s="82"/>
    </row>
    <row r="381" spans="1:9" s="80" customFormat="1" ht="21" customHeight="1">
      <c r="A381" s="78"/>
      <c r="B381" s="79"/>
      <c r="E381" s="81"/>
      <c r="F381" s="81"/>
      <c r="G381" s="82"/>
      <c r="H381" s="82"/>
      <c r="I381" s="82"/>
    </row>
    <row r="382" spans="1:9" s="80" customFormat="1" ht="21" customHeight="1">
      <c r="A382" s="78"/>
      <c r="B382" s="79"/>
      <c r="E382" s="81"/>
      <c r="F382" s="81"/>
      <c r="G382" s="82"/>
      <c r="H382" s="82"/>
      <c r="I382" s="82"/>
    </row>
    <row r="383" spans="1:9" s="80" customFormat="1" ht="21" customHeight="1">
      <c r="A383" s="78"/>
      <c r="B383" s="79"/>
      <c r="E383" s="81"/>
      <c r="F383" s="81"/>
      <c r="G383" s="82"/>
      <c r="H383" s="82"/>
      <c r="I383" s="82"/>
    </row>
    <row r="384" spans="1:9" s="80" customFormat="1" ht="21" customHeight="1">
      <c r="A384" s="78"/>
      <c r="B384" s="79"/>
      <c r="E384" s="81"/>
      <c r="F384" s="81"/>
      <c r="G384" s="82"/>
      <c r="H384" s="82"/>
      <c r="I384" s="82"/>
    </row>
    <row r="385" spans="1:9" s="80" customFormat="1" ht="21" customHeight="1">
      <c r="A385" s="78"/>
      <c r="B385" s="79"/>
      <c r="E385" s="81"/>
      <c r="F385" s="81"/>
      <c r="G385" s="82"/>
      <c r="H385" s="82"/>
      <c r="I385" s="82"/>
    </row>
    <row r="386" spans="1:9" s="80" customFormat="1" ht="21" customHeight="1">
      <c r="A386" s="78"/>
      <c r="B386" s="79"/>
      <c r="E386" s="81"/>
      <c r="F386" s="81"/>
      <c r="G386" s="82"/>
      <c r="H386" s="82"/>
      <c r="I386" s="82"/>
    </row>
    <row r="387" spans="1:9" s="80" customFormat="1" ht="21" customHeight="1">
      <c r="A387" s="78"/>
      <c r="B387" s="79"/>
      <c r="E387" s="81"/>
      <c r="F387" s="81"/>
      <c r="G387" s="82"/>
      <c r="H387" s="82"/>
      <c r="I387" s="82"/>
    </row>
    <row r="388" spans="1:9" s="80" customFormat="1" ht="21" customHeight="1">
      <c r="A388" s="78"/>
      <c r="B388" s="79"/>
      <c r="E388" s="81"/>
      <c r="F388" s="81"/>
      <c r="G388" s="82"/>
      <c r="H388" s="82"/>
      <c r="I388" s="82"/>
    </row>
    <row r="389" spans="1:9" s="80" customFormat="1" ht="21" customHeight="1">
      <c r="A389" s="78"/>
      <c r="B389" s="79"/>
      <c r="E389" s="81"/>
      <c r="F389" s="81"/>
      <c r="G389" s="82"/>
      <c r="H389" s="82"/>
      <c r="I389" s="82"/>
    </row>
    <row r="390" ht="15" customHeight="1"/>
    <row r="391" ht="15" customHeight="1"/>
  </sheetData>
  <autoFilter ref="A4:I323"/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73" r:id="rId1"/>
  <headerFooter alignWithMargins="0">
    <oddHeader>&amp;L&amp;12Krajský úřad Plzeňského kraje&amp;RV Plzni
21.2.2006</oddHeader>
    <oddFooter>&amp;CStránka &amp;P z &amp;N</oddFooter>
  </headerFooter>
  <rowBreaks count="1" manualBreakCount="1">
    <brk id="1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G11" sqref="G1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420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419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E6" s="112" t="s">
        <v>4</v>
      </c>
      <c r="I6" s="4"/>
    </row>
    <row r="7" spans="1:9" ht="15.75">
      <c r="A7" s="113" t="s">
        <v>422</v>
      </c>
      <c r="B7" s="110"/>
      <c r="C7" s="149"/>
      <c r="D7" s="119"/>
      <c r="E7" s="149">
        <v>37.22</v>
      </c>
      <c r="I7" s="4"/>
    </row>
    <row r="8" spans="1:9" ht="15.75">
      <c r="A8" s="113" t="s">
        <v>423</v>
      </c>
      <c r="B8" s="110"/>
      <c r="C8" s="149"/>
      <c r="D8" s="119"/>
      <c r="E8" s="149" t="s">
        <v>331</v>
      </c>
      <c r="I8" s="4"/>
    </row>
    <row r="9" spans="1:9" ht="15.75">
      <c r="A9" s="113"/>
      <c r="B9" s="110"/>
      <c r="C9" s="149"/>
      <c r="D9" s="119"/>
      <c r="E9" s="149"/>
      <c r="I9" s="4"/>
    </row>
    <row r="10" spans="1:9" ht="6" customHeight="1" thickBot="1">
      <c r="A10" s="166"/>
      <c r="B10" s="166"/>
      <c r="C10" s="114"/>
      <c r="D10" s="115"/>
      <c r="E10" s="116"/>
      <c r="F10" s="116"/>
      <c r="G10" s="116"/>
      <c r="I10" s="4"/>
    </row>
    <row r="11" spans="1:8" ht="15.75">
      <c r="A11" s="5"/>
      <c r="B11" s="129" t="s">
        <v>349</v>
      </c>
      <c r="C11" s="130"/>
      <c r="D11" s="129" t="s">
        <v>350</v>
      </c>
      <c r="E11" s="130"/>
      <c r="F11" s="131" t="s">
        <v>351</v>
      </c>
      <c r="G11" s="183" t="s">
        <v>442</v>
      </c>
      <c r="H11" s="130"/>
    </row>
    <row r="12" spans="1:8" ht="45.75" thickBot="1">
      <c r="A12" s="144" t="s">
        <v>366</v>
      </c>
      <c r="B12" s="145" t="s">
        <v>3</v>
      </c>
      <c r="C12" s="146" t="s">
        <v>4</v>
      </c>
      <c r="D12" s="147" t="s">
        <v>5</v>
      </c>
      <c r="E12" s="148" t="s">
        <v>6</v>
      </c>
      <c r="F12" s="147" t="s">
        <v>351</v>
      </c>
      <c r="G12" s="181" t="s">
        <v>443</v>
      </c>
      <c r="H12" s="148" t="s">
        <v>7</v>
      </c>
    </row>
    <row r="13" spans="1:8" ht="12.75">
      <c r="A13" s="139" t="s">
        <v>421</v>
      </c>
      <c r="B13" s="160"/>
      <c r="C13" s="141">
        <v>37.22</v>
      </c>
      <c r="D13" s="142"/>
      <c r="E13" s="143">
        <v>10351</v>
      </c>
      <c r="F13" s="132">
        <f aca="true" t="shared" si="0" ref="F13:F76">ROUND(12*1.37*(1/C13*E13)+H13,0)</f>
        <v>4634</v>
      </c>
      <c r="G13" s="182">
        <f>ROUND(12*(1/C13*E13),0)</f>
        <v>3337</v>
      </c>
      <c r="H13" s="143">
        <v>62</v>
      </c>
    </row>
    <row r="14" spans="1:8" ht="12.75">
      <c r="A14" s="139">
        <v>30</v>
      </c>
      <c r="B14" s="137"/>
      <c r="C14" s="153">
        <f>ROUND(10.899*LN(A14)+A14/200,2)</f>
        <v>37.22</v>
      </c>
      <c r="D14" s="142"/>
      <c r="E14" s="143">
        <v>10351</v>
      </c>
      <c r="F14" s="132">
        <f t="shared" si="0"/>
        <v>4572</v>
      </c>
      <c r="G14" s="182">
        <f aca="true" t="shared" si="1" ref="G14:G77">ROUND(12*(1/C14*E14),0)</f>
        <v>3337</v>
      </c>
      <c r="H14" s="143"/>
    </row>
    <row r="15" spans="1:8" ht="12.75">
      <c r="A15" s="139">
        <v>31</v>
      </c>
      <c r="B15" s="137"/>
      <c r="C15" s="153">
        <f>ROUND(10.899*LN(A15)+A15/200,2)</f>
        <v>37.58</v>
      </c>
      <c r="D15" s="142"/>
      <c r="E15" s="143">
        <v>10351</v>
      </c>
      <c r="F15" s="132">
        <f t="shared" si="0"/>
        <v>4585</v>
      </c>
      <c r="G15" s="182">
        <f t="shared" si="1"/>
        <v>3305</v>
      </c>
      <c r="H15" s="143">
        <v>57</v>
      </c>
    </row>
    <row r="16" spans="1:8" ht="12.75">
      <c r="A16" s="139">
        <v>32</v>
      </c>
      <c r="B16" s="137"/>
      <c r="C16" s="153">
        <f aca="true" t="shared" si="2" ref="C16:C78">ROUND(10.899*LN(A16)+A16/200,2)</f>
        <v>37.93</v>
      </c>
      <c r="D16" s="142"/>
      <c r="E16" s="143">
        <v>10351</v>
      </c>
      <c r="F16" s="132">
        <f t="shared" si="0"/>
        <v>4543</v>
      </c>
      <c r="G16" s="182">
        <f t="shared" si="1"/>
        <v>3275</v>
      </c>
      <c r="H16" s="143">
        <v>57</v>
      </c>
    </row>
    <row r="17" spans="1:8" ht="12.75">
      <c r="A17" s="139">
        <v>33</v>
      </c>
      <c r="B17" s="137"/>
      <c r="C17" s="153">
        <f t="shared" si="2"/>
        <v>38.27</v>
      </c>
      <c r="D17" s="142"/>
      <c r="E17" s="143">
        <v>10351</v>
      </c>
      <c r="F17" s="132">
        <f t="shared" si="0"/>
        <v>4504</v>
      </c>
      <c r="G17" s="182">
        <f t="shared" si="1"/>
        <v>3246</v>
      </c>
      <c r="H17" s="143">
        <v>57</v>
      </c>
    </row>
    <row r="18" spans="1:8" ht="12.75">
      <c r="A18" s="139">
        <v>34</v>
      </c>
      <c r="B18" s="137"/>
      <c r="C18" s="153">
        <f t="shared" si="2"/>
        <v>38.6</v>
      </c>
      <c r="D18" s="142"/>
      <c r="E18" s="143">
        <v>10351</v>
      </c>
      <c r="F18" s="132">
        <f t="shared" si="0"/>
        <v>4466</v>
      </c>
      <c r="G18" s="182">
        <f t="shared" si="1"/>
        <v>3218</v>
      </c>
      <c r="H18" s="143">
        <v>57</v>
      </c>
    </row>
    <row r="19" spans="1:8" ht="12.75">
      <c r="A19" s="139">
        <v>35</v>
      </c>
      <c r="B19" s="137"/>
      <c r="C19" s="153">
        <f t="shared" si="2"/>
        <v>38.92</v>
      </c>
      <c r="D19" s="142"/>
      <c r="E19" s="143">
        <v>10351</v>
      </c>
      <c r="F19" s="132">
        <f t="shared" si="0"/>
        <v>4429</v>
      </c>
      <c r="G19" s="182">
        <f t="shared" si="1"/>
        <v>3191</v>
      </c>
      <c r="H19" s="143">
        <v>57</v>
      </c>
    </row>
    <row r="20" spans="1:8" ht="12.75">
      <c r="A20" s="139">
        <v>36</v>
      </c>
      <c r="B20" s="137"/>
      <c r="C20" s="153">
        <f t="shared" si="2"/>
        <v>39.24</v>
      </c>
      <c r="D20" s="142"/>
      <c r="E20" s="143">
        <v>10351</v>
      </c>
      <c r="F20" s="132">
        <f t="shared" si="0"/>
        <v>4394</v>
      </c>
      <c r="G20" s="182">
        <f t="shared" si="1"/>
        <v>3165</v>
      </c>
      <c r="H20" s="143">
        <v>57</v>
      </c>
    </row>
    <row r="21" spans="1:8" ht="12.75">
      <c r="A21" s="139">
        <v>37</v>
      </c>
      <c r="B21" s="137"/>
      <c r="C21" s="153">
        <f t="shared" si="2"/>
        <v>39.54</v>
      </c>
      <c r="D21" s="142"/>
      <c r="E21" s="143">
        <v>10351</v>
      </c>
      <c r="F21" s="132">
        <f t="shared" si="0"/>
        <v>4361</v>
      </c>
      <c r="G21" s="182">
        <f t="shared" si="1"/>
        <v>3141</v>
      </c>
      <c r="H21" s="143">
        <v>57</v>
      </c>
    </row>
    <row r="22" spans="1:8" ht="12.75">
      <c r="A22" s="139">
        <v>38</v>
      </c>
      <c r="B22" s="137"/>
      <c r="C22" s="153">
        <f t="shared" si="2"/>
        <v>39.84</v>
      </c>
      <c r="D22" s="142"/>
      <c r="E22" s="143">
        <v>10351</v>
      </c>
      <c r="F22" s="132">
        <f t="shared" si="0"/>
        <v>4328</v>
      </c>
      <c r="G22" s="182">
        <f t="shared" si="1"/>
        <v>3118</v>
      </c>
      <c r="H22" s="143">
        <v>57</v>
      </c>
    </row>
    <row r="23" spans="1:8" ht="12.75">
      <c r="A23" s="139">
        <v>39</v>
      </c>
      <c r="B23" s="137"/>
      <c r="C23" s="153">
        <f t="shared" si="2"/>
        <v>40.12</v>
      </c>
      <c r="D23" s="142"/>
      <c r="E23" s="143">
        <v>10351</v>
      </c>
      <c r="F23" s="132">
        <f t="shared" si="0"/>
        <v>4299</v>
      </c>
      <c r="G23" s="182">
        <f t="shared" si="1"/>
        <v>3096</v>
      </c>
      <c r="H23" s="143">
        <v>57</v>
      </c>
    </row>
    <row r="24" spans="1:8" ht="12.75">
      <c r="A24" s="139">
        <v>40</v>
      </c>
      <c r="B24" s="137"/>
      <c r="C24" s="153">
        <f t="shared" si="2"/>
        <v>40.41</v>
      </c>
      <c r="D24" s="142"/>
      <c r="E24" s="143">
        <v>10351</v>
      </c>
      <c r="F24" s="132">
        <f t="shared" si="0"/>
        <v>4268</v>
      </c>
      <c r="G24" s="182">
        <f t="shared" si="1"/>
        <v>3074</v>
      </c>
      <c r="H24" s="143">
        <v>57</v>
      </c>
    </row>
    <row r="25" spans="1:8" ht="12.75">
      <c r="A25" s="139">
        <v>41</v>
      </c>
      <c r="B25" s="137"/>
      <c r="C25" s="153">
        <f t="shared" si="2"/>
        <v>40.68</v>
      </c>
      <c r="D25" s="142"/>
      <c r="E25" s="143">
        <v>10351</v>
      </c>
      <c r="F25" s="132">
        <f t="shared" si="0"/>
        <v>4240</v>
      </c>
      <c r="G25" s="182">
        <f t="shared" si="1"/>
        <v>3053</v>
      </c>
      <c r="H25" s="143">
        <v>57</v>
      </c>
    </row>
    <row r="26" spans="1:8" ht="12.75">
      <c r="A26" s="139">
        <v>42</v>
      </c>
      <c r="B26" s="137"/>
      <c r="C26" s="153">
        <f t="shared" si="2"/>
        <v>40.95</v>
      </c>
      <c r="D26" s="142"/>
      <c r="E26" s="143">
        <v>10351</v>
      </c>
      <c r="F26" s="132">
        <f t="shared" si="0"/>
        <v>4213</v>
      </c>
      <c r="G26" s="182">
        <f t="shared" si="1"/>
        <v>3033</v>
      </c>
      <c r="H26" s="143">
        <v>57</v>
      </c>
    </row>
    <row r="27" spans="1:8" ht="12.75">
      <c r="A27" s="139">
        <v>43</v>
      </c>
      <c r="B27" s="137"/>
      <c r="C27" s="153">
        <f t="shared" si="2"/>
        <v>41.21</v>
      </c>
      <c r="D27" s="142"/>
      <c r="E27" s="143">
        <v>10351</v>
      </c>
      <c r="F27" s="132">
        <f t="shared" si="0"/>
        <v>4186</v>
      </c>
      <c r="G27" s="182">
        <f t="shared" si="1"/>
        <v>3014</v>
      </c>
      <c r="H27" s="143">
        <v>57</v>
      </c>
    </row>
    <row r="28" spans="1:8" ht="12.75">
      <c r="A28" s="139">
        <v>44</v>
      </c>
      <c r="B28" s="137"/>
      <c r="C28" s="153">
        <f t="shared" si="2"/>
        <v>41.46</v>
      </c>
      <c r="D28" s="142"/>
      <c r="E28" s="143">
        <v>10351</v>
      </c>
      <c r="F28" s="132">
        <f t="shared" si="0"/>
        <v>4161</v>
      </c>
      <c r="G28" s="182">
        <f t="shared" si="1"/>
        <v>2996</v>
      </c>
      <c r="H28" s="143">
        <v>57</v>
      </c>
    </row>
    <row r="29" spans="1:8" ht="12.75">
      <c r="A29" s="139">
        <v>45</v>
      </c>
      <c r="B29" s="137"/>
      <c r="C29" s="153">
        <f t="shared" si="2"/>
        <v>41.71</v>
      </c>
      <c r="D29" s="142"/>
      <c r="E29" s="143">
        <v>10351</v>
      </c>
      <c r="F29" s="132">
        <f t="shared" si="0"/>
        <v>4137</v>
      </c>
      <c r="G29" s="182">
        <f t="shared" si="1"/>
        <v>2978</v>
      </c>
      <c r="H29" s="143">
        <v>57</v>
      </c>
    </row>
    <row r="30" spans="1:8" ht="12.75">
      <c r="A30" s="139">
        <v>46</v>
      </c>
      <c r="B30" s="137"/>
      <c r="C30" s="153">
        <f t="shared" si="2"/>
        <v>41.96</v>
      </c>
      <c r="D30" s="142"/>
      <c r="E30" s="143">
        <v>10351</v>
      </c>
      <c r="F30" s="132">
        <f t="shared" si="0"/>
        <v>4113</v>
      </c>
      <c r="G30" s="182">
        <f t="shared" si="1"/>
        <v>2960</v>
      </c>
      <c r="H30" s="143">
        <v>57</v>
      </c>
    </row>
    <row r="31" spans="1:8" ht="12.75">
      <c r="A31" s="139">
        <v>47</v>
      </c>
      <c r="B31" s="137"/>
      <c r="C31" s="153">
        <f t="shared" si="2"/>
        <v>42.2</v>
      </c>
      <c r="D31" s="142"/>
      <c r="E31" s="143">
        <v>10351</v>
      </c>
      <c r="F31" s="132">
        <f t="shared" si="0"/>
        <v>4089</v>
      </c>
      <c r="G31" s="182">
        <f t="shared" si="1"/>
        <v>2943</v>
      </c>
      <c r="H31" s="143">
        <v>57</v>
      </c>
    </row>
    <row r="32" spans="1:8" ht="12.75">
      <c r="A32" s="139">
        <v>48</v>
      </c>
      <c r="B32" s="137"/>
      <c r="C32" s="153">
        <f t="shared" si="2"/>
        <v>42.43</v>
      </c>
      <c r="D32" s="142"/>
      <c r="E32" s="143">
        <v>10351</v>
      </c>
      <c r="F32" s="132">
        <f t="shared" si="0"/>
        <v>4068</v>
      </c>
      <c r="G32" s="182">
        <f t="shared" si="1"/>
        <v>2927</v>
      </c>
      <c r="H32" s="143">
        <v>57</v>
      </c>
    </row>
    <row r="33" spans="1:8" ht="12.75">
      <c r="A33" s="139">
        <v>49</v>
      </c>
      <c r="B33" s="137"/>
      <c r="C33" s="153">
        <f t="shared" si="2"/>
        <v>42.66</v>
      </c>
      <c r="D33" s="142"/>
      <c r="E33" s="143">
        <v>10351</v>
      </c>
      <c r="F33" s="132">
        <f t="shared" si="0"/>
        <v>4046</v>
      </c>
      <c r="G33" s="182">
        <f t="shared" si="1"/>
        <v>2912</v>
      </c>
      <c r="H33" s="143">
        <v>57</v>
      </c>
    </row>
    <row r="34" spans="1:8" ht="12.75">
      <c r="A34" s="139">
        <v>50</v>
      </c>
      <c r="B34" s="137"/>
      <c r="C34" s="153">
        <f t="shared" si="2"/>
        <v>42.89</v>
      </c>
      <c r="D34" s="142"/>
      <c r="E34" s="143">
        <v>10351</v>
      </c>
      <c r="F34" s="132">
        <f t="shared" si="0"/>
        <v>4025</v>
      </c>
      <c r="G34" s="182">
        <f t="shared" si="1"/>
        <v>2896</v>
      </c>
      <c r="H34" s="143">
        <v>57</v>
      </c>
    </row>
    <row r="35" spans="1:8" ht="12.75">
      <c r="A35" s="139">
        <v>51</v>
      </c>
      <c r="B35" s="137"/>
      <c r="C35" s="153">
        <f t="shared" si="2"/>
        <v>43.11</v>
      </c>
      <c r="D35" s="142"/>
      <c r="E35" s="143">
        <v>10351</v>
      </c>
      <c r="F35" s="132">
        <f t="shared" si="0"/>
        <v>4004</v>
      </c>
      <c r="G35" s="182">
        <f t="shared" si="1"/>
        <v>2881</v>
      </c>
      <c r="H35" s="143">
        <v>57</v>
      </c>
    </row>
    <row r="36" spans="1:8" ht="12.75">
      <c r="A36" s="139">
        <v>52</v>
      </c>
      <c r="B36" s="137"/>
      <c r="C36" s="153">
        <f t="shared" si="2"/>
        <v>43.32</v>
      </c>
      <c r="D36" s="142"/>
      <c r="E36" s="143">
        <v>10351</v>
      </c>
      <c r="F36" s="132">
        <f t="shared" si="0"/>
        <v>3985</v>
      </c>
      <c r="G36" s="182">
        <f t="shared" si="1"/>
        <v>2867</v>
      </c>
      <c r="H36" s="143">
        <v>57</v>
      </c>
    </row>
    <row r="37" spans="1:8" ht="12.75">
      <c r="A37" s="139">
        <v>53</v>
      </c>
      <c r="B37" s="137"/>
      <c r="C37" s="153">
        <f t="shared" si="2"/>
        <v>43.54</v>
      </c>
      <c r="D37" s="142"/>
      <c r="E37" s="143">
        <v>10351</v>
      </c>
      <c r="F37" s="132">
        <f t="shared" si="0"/>
        <v>3965</v>
      </c>
      <c r="G37" s="182">
        <f t="shared" si="1"/>
        <v>2853</v>
      </c>
      <c r="H37" s="143">
        <v>57</v>
      </c>
    </row>
    <row r="38" spans="1:8" ht="12.75">
      <c r="A38" s="139">
        <v>54</v>
      </c>
      <c r="B38" s="137"/>
      <c r="C38" s="153">
        <f t="shared" si="2"/>
        <v>43.75</v>
      </c>
      <c r="D38" s="142"/>
      <c r="E38" s="143">
        <v>10351</v>
      </c>
      <c r="F38" s="132">
        <f t="shared" si="0"/>
        <v>3947</v>
      </c>
      <c r="G38" s="182">
        <f t="shared" si="1"/>
        <v>2839</v>
      </c>
      <c r="H38" s="143">
        <v>57</v>
      </c>
    </row>
    <row r="39" spans="1:8" ht="12.75">
      <c r="A39" s="139">
        <v>55</v>
      </c>
      <c r="B39" s="137"/>
      <c r="C39" s="153">
        <f t="shared" si="2"/>
        <v>43.95</v>
      </c>
      <c r="D39" s="142"/>
      <c r="E39" s="143">
        <v>10351</v>
      </c>
      <c r="F39" s="132">
        <f t="shared" si="0"/>
        <v>3929</v>
      </c>
      <c r="G39" s="182">
        <f t="shared" si="1"/>
        <v>2826</v>
      </c>
      <c r="H39" s="143">
        <v>57</v>
      </c>
    </row>
    <row r="40" spans="1:8" ht="12.75">
      <c r="A40" s="139">
        <v>56</v>
      </c>
      <c r="B40" s="137"/>
      <c r="C40" s="153">
        <f t="shared" si="2"/>
        <v>44.15</v>
      </c>
      <c r="D40" s="142"/>
      <c r="E40" s="143">
        <v>10351</v>
      </c>
      <c r="F40" s="132">
        <f t="shared" si="0"/>
        <v>3911</v>
      </c>
      <c r="G40" s="182">
        <f t="shared" si="1"/>
        <v>2813</v>
      </c>
      <c r="H40" s="143">
        <v>57</v>
      </c>
    </row>
    <row r="41" spans="1:8" ht="12.75">
      <c r="A41" s="139">
        <v>57</v>
      </c>
      <c r="B41" s="137"/>
      <c r="C41" s="153">
        <f t="shared" si="2"/>
        <v>44.35</v>
      </c>
      <c r="D41" s="142"/>
      <c r="E41" s="143">
        <v>10351</v>
      </c>
      <c r="F41" s="132">
        <f t="shared" si="0"/>
        <v>3894</v>
      </c>
      <c r="G41" s="182">
        <f t="shared" si="1"/>
        <v>2801</v>
      </c>
      <c r="H41" s="143">
        <v>57</v>
      </c>
    </row>
    <row r="42" spans="1:8" ht="12.75">
      <c r="A42" s="139">
        <v>58</v>
      </c>
      <c r="B42" s="137"/>
      <c r="C42" s="153">
        <f t="shared" si="2"/>
        <v>44.54</v>
      </c>
      <c r="D42" s="142"/>
      <c r="E42" s="143">
        <v>10351</v>
      </c>
      <c r="F42" s="132">
        <f t="shared" si="0"/>
        <v>3878</v>
      </c>
      <c r="G42" s="182">
        <f t="shared" si="1"/>
        <v>2789</v>
      </c>
      <c r="H42" s="143">
        <v>57</v>
      </c>
    </row>
    <row r="43" spans="1:8" ht="12.75">
      <c r="A43" s="139">
        <v>59</v>
      </c>
      <c r="B43" s="137"/>
      <c r="C43" s="153">
        <f t="shared" si="2"/>
        <v>44.74</v>
      </c>
      <c r="D43" s="142"/>
      <c r="E43" s="143">
        <v>10351</v>
      </c>
      <c r="F43" s="132">
        <f t="shared" si="0"/>
        <v>3861</v>
      </c>
      <c r="G43" s="182">
        <f t="shared" si="1"/>
        <v>2776</v>
      </c>
      <c r="H43" s="143">
        <v>57</v>
      </c>
    </row>
    <row r="44" spans="1:8" ht="12.75">
      <c r="A44" s="139">
        <v>60</v>
      </c>
      <c r="B44" s="137"/>
      <c r="C44" s="153">
        <f t="shared" si="2"/>
        <v>44.92</v>
      </c>
      <c r="D44" s="142"/>
      <c r="E44" s="143">
        <v>10351</v>
      </c>
      <c r="F44" s="132">
        <f t="shared" si="0"/>
        <v>3845</v>
      </c>
      <c r="G44" s="182">
        <f t="shared" si="1"/>
        <v>2765</v>
      </c>
      <c r="H44" s="143">
        <v>57</v>
      </c>
    </row>
    <row r="45" spans="1:8" ht="12.75">
      <c r="A45" s="139">
        <v>61</v>
      </c>
      <c r="B45" s="137"/>
      <c r="C45" s="153">
        <f t="shared" si="2"/>
        <v>45.11</v>
      </c>
      <c r="D45" s="142"/>
      <c r="E45" s="143">
        <v>10351</v>
      </c>
      <c r="F45" s="132">
        <f t="shared" si="0"/>
        <v>3829</v>
      </c>
      <c r="G45" s="182">
        <f t="shared" si="1"/>
        <v>2754</v>
      </c>
      <c r="H45" s="143">
        <v>57</v>
      </c>
    </row>
    <row r="46" spans="1:8" ht="12.75">
      <c r="A46" s="139">
        <v>62</v>
      </c>
      <c r="B46" s="137"/>
      <c r="C46" s="153">
        <f t="shared" si="2"/>
        <v>45.29</v>
      </c>
      <c r="D46" s="142"/>
      <c r="E46" s="143">
        <v>10351</v>
      </c>
      <c r="F46" s="132">
        <f t="shared" si="0"/>
        <v>3814</v>
      </c>
      <c r="G46" s="182">
        <f t="shared" si="1"/>
        <v>2743</v>
      </c>
      <c r="H46" s="143">
        <v>57</v>
      </c>
    </row>
    <row r="47" spans="1:8" ht="12.75">
      <c r="A47" s="139">
        <v>63</v>
      </c>
      <c r="B47" s="137"/>
      <c r="C47" s="153">
        <f t="shared" si="2"/>
        <v>45.47</v>
      </c>
      <c r="D47" s="142"/>
      <c r="E47" s="143">
        <v>10351</v>
      </c>
      <c r="F47" s="132">
        <f t="shared" si="0"/>
        <v>3799</v>
      </c>
      <c r="G47" s="182">
        <f t="shared" si="1"/>
        <v>2732</v>
      </c>
      <c r="H47" s="143">
        <v>57</v>
      </c>
    </row>
    <row r="48" spans="1:8" ht="12.75">
      <c r="A48" s="139">
        <v>64</v>
      </c>
      <c r="B48" s="137"/>
      <c r="C48" s="153">
        <f t="shared" si="2"/>
        <v>45.65</v>
      </c>
      <c r="D48" s="142"/>
      <c r="E48" s="143">
        <v>10351</v>
      </c>
      <c r="F48" s="132">
        <f t="shared" si="0"/>
        <v>3785</v>
      </c>
      <c r="G48" s="182">
        <f t="shared" si="1"/>
        <v>2721</v>
      </c>
      <c r="H48" s="143">
        <v>57</v>
      </c>
    </row>
    <row r="49" spans="1:8" ht="12.75">
      <c r="A49" s="139">
        <v>65</v>
      </c>
      <c r="B49" s="137"/>
      <c r="C49" s="153">
        <f t="shared" si="2"/>
        <v>45.82</v>
      </c>
      <c r="D49" s="142"/>
      <c r="E49" s="143">
        <v>10351</v>
      </c>
      <c r="F49" s="132">
        <f t="shared" si="0"/>
        <v>3771</v>
      </c>
      <c r="G49" s="182">
        <f t="shared" si="1"/>
        <v>2711</v>
      </c>
      <c r="H49" s="143">
        <v>57</v>
      </c>
    </row>
    <row r="50" spans="1:8" ht="12.75">
      <c r="A50" s="139">
        <v>66</v>
      </c>
      <c r="B50" s="137"/>
      <c r="C50" s="153">
        <f t="shared" si="2"/>
        <v>45.99</v>
      </c>
      <c r="D50" s="142"/>
      <c r="E50" s="143">
        <v>10351</v>
      </c>
      <c r="F50" s="132">
        <f t="shared" si="0"/>
        <v>3757</v>
      </c>
      <c r="G50" s="182">
        <f t="shared" si="1"/>
        <v>2701</v>
      </c>
      <c r="H50" s="143">
        <v>57</v>
      </c>
    </row>
    <row r="51" spans="1:8" ht="12.75">
      <c r="A51" s="139">
        <v>67</v>
      </c>
      <c r="B51" s="137"/>
      <c r="C51" s="153">
        <f t="shared" si="2"/>
        <v>46.16</v>
      </c>
      <c r="D51" s="142"/>
      <c r="E51" s="143">
        <v>10351</v>
      </c>
      <c r="F51" s="132">
        <f t="shared" si="0"/>
        <v>3744</v>
      </c>
      <c r="G51" s="182">
        <f t="shared" si="1"/>
        <v>2691</v>
      </c>
      <c r="H51" s="143">
        <v>57</v>
      </c>
    </row>
    <row r="52" spans="1:8" ht="12.75">
      <c r="A52" s="139">
        <v>68</v>
      </c>
      <c r="B52" s="137"/>
      <c r="C52" s="153">
        <f t="shared" si="2"/>
        <v>46.33</v>
      </c>
      <c r="D52" s="142"/>
      <c r="E52" s="143">
        <v>10351</v>
      </c>
      <c r="F52" s="132">
        <f t="shared" si="0"/>
        <v>3730</v>
      </c>
      <c r="G52" s="182">
        <f t="shared" si="1"/>
        <v>2681</v>
      </c>
      <c r="H52" s="143">
        <v>57</v>
      </c>
    </row>
    <row r="53" spans="1:8" ht="12.75">
      <c r="A53" s="139">
        <v>69</v>
      </c>
      <c r="B53" s="137"/>
      <c r="C53" s="153">
        <f t="shared" si="2"/>
        <v>46.49</v>
      </c>
      <c r="D53" s="142"/>
      <c r="E53" s="143">
        <v>10351</v>
      </c>
      <c r="F53" s="132">
        <f t="shared" si="0"/>
        <v>3717</v>
      </c>
      <c r="G53" s="182">
        <f t="shared" si="1"/>
        <v>2672</v>
      </c>
      <c r="H53" s="143">
        <v>57</v>
      </c>
    </row>
    <row r="54" spans="1:8" ht="12.75">
      <c r="A54" s="139">
        <v>70</v>
      </c>
      <c r="B54" s="137"/>
      <c r="C54" s="153">
        <f t="shared" si="2"/>
        <v>46.65</v>
      </c>
      <c r="D54" s="142"/>
      <c r="E54" s="143">
        <v>10351</v>
      </c>
      <c r="F54" s="132">
        <f t="shared" si="0"/>
        <v>3705</v>
      </c>
      <c r="G54" s="182">
        <f t="shared" si="1"/>
        <v>2663</v>
      </c>
      <c r="H54" s="143">
        <v>57</v>
      </c>
    </row>
    <row r="55" spans="1:8" ht="12.75">
      <c r="A55" s="139">
        <v>71</v>
      </c>
      <c r="B55" s="137"/>
      <c r="C55" s="153">
        <f t="shared" si="2"/>
        <v>46.81</v>
      </c>
      <c r="D55" s="142"/>
      <c r="E55" s="143">
        <v>10351</v>
      </c>
      <c r="F55" s="132">
        <f t="shared" si="0"/>
        <v>3692</v>
      </c>
      <c r="G55" s="182">
        <f t="shared" si="1"/>
        <v>2654</v>
      </c>
      <c r="H55" s="143">
        <v>57</v>
      </c>
    </row>
    <row r="56" spans="1:8" ht="12.75">
      <c r="A56" s="139">
        <v>72</v>
      </c>
      <c r="B56" s="137"/>
      <c r="C56" s="153">
        <f t="shared" si="2"/>
        <v>46.97</v>
      </c>
      <c r="D56" s="142"/>
      <c r="E56" s="143">
        <v>10351</v>
      </c>
      <c r="F56" s="132">
        <f t="shared" si="0"/>
        <v>3680</v>
      </c>
      <c r="G56" s="182">
        <f t="shared" si="1"/>
        <v>2644</v>
      </c>
      <c r="H56" s="143">
        <v>57</v>
      </c>
    </row>
    <row r="57" spans="1:8" ht="12.75">
      <c r="A57" s="139">
        <v>73</v>
      </c>
      <c r="B57" s="137"/>
      <c r="C57" s="153">
        <f t="shared" si="2"/>
        <v>47.13</v>
      </c>
      <c r="D57" s="142"/>
      <c r="E57" s="143">
        <v>10351</v>
      </c>
      <c r="F57" s="132">
        <f t="shared" si="0"/>
        <v>3668</v>
      </c>
      <c r="G57" s="182">
        <f t="shared" si="1"/>
        <v>2636</v>
      </c>
      <c r="H57" s="143">
        <v>57</v>
      </c>
    </row>
    <row r="58" spans="1:8" ht="12.75">
      <c r="A58" s="139">
        <v>74</v>
      </c>
      <c r="B58" s="137"/>
      <c r="C58" s="153">
        <f t="shared" si="2"/>
        <v>47.28</v>
      </c>
      <c r="D58" s="142"/>
      <c r="E58" s="143">
        <v>10351</v>
      </c>
      <c r="F58" s="132">
        <f t="shared" si="0"/>
        <v>3656</v>
      </c>
      <c r="G58" s="182">
        <f t="shared" si="1"/>
        <v>2627</v>
      </c>
      <c r="H58" s="143">
        <v>57</v>
      </c>
    </row>
    <row r="59" spans="1:8" ht="12.75">
      <c r="A59" s="139">
        <v>75</v>
      </c>
      <c r="B59" s="137"/>
      <c r="C59" s="153">
        <f t="shared" si="2"/>
        <v>47.43</v>
      </c>
      <c r="D59" s="142"/>
      <c r="E59" s="143">
        <v>10351</v>
      </c>
      <c r="F59" s="132">
        <f t="shared" si="0"/>
        <v>3645</v>
      </c>
      <c r="G59" s="182">
        <f t="shared" si="1"/>
        <v>2619</v>
      </c>
      <c r="H59" s="143">
        <v>57</v>
      </c>
    </row>
    <row r="60" spans="1:8" ht="12.75">
      <c r="A60" s="139">
        <v>76</v>
      </c>
      <c r="B60" s="137"/>
      <c r="C60" s="153">
        <f t="shared" si="2"/>
        <v>47.58</v>
      </c>
      <c r="D60" s="142"/>
      <c r="E60" s="143">
        <v>10351</v>
      </c>
      <c r="F60" s="132">
        <f t="shared" si="0"/>
        <v>3634</v>
      </c>
      <c r="G60" s="182">
        <f t="shared" si="1"/>
        <v>2611</v>
      </c>
      <c r="H60" s="143">
        <v>57</v>
      </c>
    </row>
    <row r="61" spans="1:8" ht="12.75">
      <c r="A61" s="139">
        <v>77</v>
      </c>
      <c r="B61" s="137"/>
      <c r="C61" s="153">
        <f t="shared" si="2"/>
        <v>47.73</v>
      </c>
      <c r="D61" s="142"/>
      <c r="E61" s="143">
        <v>10351</v>
      </c>
      <c r="F61" s="132">
        <f t="shared" si="0"/>
        <v>3622</v>
      </c>
      <c r="G61" s="182">
        <f t="shared" si="1"/>
        <v>2602</v>
      </c>
      <c r="H61" s="143">
        <v>57</v>
      </c>
    </row>
    <row r="62" spans="1:8" ht="12.75">
      <c r="A62" s="139">
        <v>78</v>
      </c>
      <c r="B62" s="137"/>
      <c r="C62" s="153">
        <f t="shared" si="2"/>
        <v>47.87</v>
      </c>
      <c r="D62" s="142"/>
      <c r="E62" s="143">
        <v>10351</v>
      </c>
      <c r="F62" s="132">
        <f t="shared" si="0"/>
        <v>3612</v>
      </c>
      <c r="G62" s="182">
        <f t="shared" si="1"/>
        <v>2595</v>
      </c>
      <c r="H62" s="143">
        <v>57</v>
      </c>
    </row>
    <row r="63" spans="1:8" ht="12.75">
      <c r="A63" s="139">
        <v>79</v>
      </c>
      <c r="B63" s="137"/>
      <c r="C63" s="153">
        <f t="shared" si="2"/>
        <v>48.02</v>
      </c>
      <c r="D63" s="142"/>
      <c r="E63" s="143">
        <v>10351</v>
      </c>
      <c r="F63" s="132">
        <f t="shared" si="0"/>
        <v>3601</v>
      </c>
      <c r="G63" s="182">
        <f t="shared" si="1"/>
        <v>2587</v>
      </c>
      <c r="H63" s="143">
        <v>57</v>
      </c>
    </row>
    <row r="64" spans="1:8" ht="12.75">
      <c r="A64" s="139">
        <v>80</v>
      </c>
      <c r="B64" s="137"/>
      <c r="C64" s="153">
        <f t="shared" si="2"/>
        <v>48.16</v>
      </c>
      <c r="D64" s="142"/>
      <c r="E64" s="143">
        <v>10351</v>
      </c>
      <c r="F64" s="132">
        <f t="shared" si="0"/>
        <v>3590</v>
      </c>
      <c r="G64" s="182">
        <f t="shared" si="1"/>
        <v>2579</v>
      </c>
      <c r="H64" s="143">
        <v>57</v>
      </c>
    </row>
    <row r="65" spans="1:8" ht="12.75">
      <c r="A65" s="139">
        <v>81</v>
      </c>
      <c r="B65" s="137"/>
      <c r="C65" s="153">
        <f t="shared" si="2"/>
        <v>48.3</v>
      </c>
      <c r="D65" s="142"/>
      <c r="E65" s="143">
        <v>10351</v>
      </c>
      <c r="F65" s="132">
        <f t="shared" si="0"/>
        <v>3580</v>
      </c>
      <c r="G65" s="182">
        <f t="shared" si="1"/>
        <v>2572</v>
      </c>
      <c r="H65" s="143">
        <v>57</v>
      </c>
    </row>
    <row r="66" spans="1:8" ht="12.75">
      <c r="A66" s="139">
        <v>82</v>
      </c>
      <c r="B66" s="137"/>
      <c r="C66" s="153">
        <f t="shared" si="2"/>
        <v>48.44</v>
      </c>
      <c r="D66" s="142"/>
      <c r="E66" s="143">
        <v>10351</v>
      </c>
      <c r="F66" s="132">
        <f t="shared" si="0"/>
        <v>3570</v>
      </c>
      <c r="G66" s="182">
        <f t="shared" si="1"/>
        <v>2564</v>
      </c>
      <c r="H66" s="143">
        <v>57</v>
      </c>
    </row>
    <row r="67" spans="1:8" ht="12.75">
      <c r="A67" s="139">
        <v>83</v>
      </c>
      <c r="B67" s="137"/>
      <c r="C67" s="153">
        <f t="shared" si="2"/>
        <v>48.58</v>
      </c>
      <c r="D67" s="142"/>
      <c r="E67" s="143">
        <v>10351</v>
      </c>
      <c r="F67" s="132">
        <f t="shared" si="0"/>
        <v>3560</v>
      </c>
      <c r="G67" s="182">
        <f t="shared" si="1"/>
        <v>2557</v>
      </c>
      <c r="H67" s="143">
        <v>57</v>
      </c>
    </row>
    <row r="68" spans="1:8" ht="12.75">
      <c r="A68" s="139">
        <v>84</v>
      </c>
      <c r="B68" s="137"/>
      <c r="C68" s="153">
        <f t="shared" si="2"/>
        <v>48.71</v>
      </c>
      <c r="D68" s="142"/>
      <c r="E68" s="143">
        <v>10351</v>
      </c>
      <c r="F68" s="132">
        <f t="shared" si="0"/>
        <v>3551</v>
      </c>
      <c r="G68" s="182">
        <f t="shared" si="1"/>
        <v>2550</v>
      </c>
      <c r="H68" s="143">
        <v>57</v>
      </c>
    </row>
    <row r="69" spans="1:8" ht="12.75">
      <c r="A69" s="139">
        <v>85</v>
      </c>
      <c r="B69" s="137"/>
      <c r="C69" s="153">
        <f t="shared" si="2"/>
        <v>48.85</v>
      </c>
      <c r="D69" s="142"/>
      <c r="E69" s="143">
        <v>10351</v>
      </c>
      <c r="F69" s="132">
        <f t="shared" si="0"/>
        <v>3541</v>
      </c>
      <c r="G69" s="182">
        <f t="shared" si="1"/>
        <v>2543</v>
      </c>
      <c r="H69" s="143">
        <v>57</v>
      </c>
    </row>
    <row r="70" spans="1:8" ht="12.75">
      <c r="A70" s="139">
        <v>86</v>
      </c>
      <c r="B70" s="137"/>
      <c r="C70" s="153">
        <f t="shared" si="2"/>
        <v>48.98</v>
      </c>
      <c r="D70" s="142"/>
      <c r="E70" s="143">
        <v>10351</v>
      </c>
      <c r="F70" s="132">
        <f t="shared" si="0"/>
        <v>3531</v>
      </c>
      <c r="G70" s="182">
        <f t="shared" si="1"/>
        <v>2536</v>
      </c>
      <c r="H70" s="143">
        <v>57</v>
      </c>
    </row>
    <row r="71" spans="1:8" ht="12.75">
      <c r="A71" s="139">
        <v>87</v>
      </c>
      <c r="B71" s="137"/>
      <c r="C71" s="153">
        <f t="shared" si="2"/>
        <v>49.11</v>
      </c>
      <c r="D71" s="142"/>
      <c r="E71" s="143">
        <v>10351</v>
      </c>
      <c r="F71" s="132">
        <f t="shared" si="0"/>
        <v>3522</v>
      </c>
      <c r="G71" s="182">
        <f t="shared" si="1"/>
        <v>2529</v>
      </c>
      <c r="H71" s="143">
        <v>57</v>
      </c>
    </row>
    <row r="72" spans="1:8" ht="12.75">
      <c r="A72" s="139">
        <v>88</v>
      </c>
      <c r="B72" s="137"/>
      <c r="C72" s="153">
        <f t="shared" si="2"/>
        <v>49.24</v>
      </c>
      <c r="D72" s="142"/>
      <c r="E72" s="143">
        <v>10351</v>
      </c>
      <c r="F72" s="132">
        <f t="shared" si="0"/>
        <v>3513</v>
      </c>
      <c r="G72" s="182">
        <f t="shared" si="1"/>
        <v>2523</v>
      </c>
      <c r="H72" s="143">
        <v>57</v>
      </c>
    </row>
    <row r="73" spans="1:8" ht="12.75">
      <c r="A73" s="139">
        <v>89</v>
      </c>
      <c r="B73" s="137"/>
      <c r="C73" s="153">
        <f t="shared" si="2"/>
        <v>49.37</v>
      </c>
      <c r="D73" s="142"/>
      <c r="E73" s="143">
        <v>10351</v>
      </c>
      <c r="F73" s="132">
        <f t="shared" si="0"/>
        <v>3504</v>
      </c>
      <c r="G73" s="182">
        <f t="shared" si="1"/>
        <v>2516</v>
      </c>
      <c r="H73" s="143">
        <v>57</v>
      </c>
    </row>
    <row r="74" spans="1:8" ht="12.75">
      <c r="A74" s="139">
        <v>90</v>
      </c>
      <c r="B74" s="137"/>
      <c r="C74" s="153">
        <f t="shared" si="2"/>
        <v>49.49</v>
      </c>
      <c r="D74" s="142"/>
      <c r="E74" s="143">
        <v>10351</v>
      </c>
      <c r="F74" s="132">
        <f t="shared" si="0"/>
        <v>3495</v>
      </c>
      <c r="G74" s="182">
        <f t="shared" si="1"/>
        <v>2510</v>
      </c>
      <c r="H74" s="143">
        <v>57</v>
      </c>
    </row>
    <row r="75" spans="1:8" ht="12.75">
      <c r="A75" s="139">
        <v>91</v>
      </c>
      <c r="B75" s="137"/>
      <c r="C75" s="153">
        <f t="shared" si="2"/>
        <v>49.62</v>
      </c>
      <c r="D75" s="142"/>
      <c r="E75" s="143">
        <v>10351</v>
      </c>
      <c r="F75" s="132">
        <f t="shared" si="0"/>
        <v>3486</v>
      </c>
      <c r="G75" s="182">
        <f t="shared" si="1"/>
        <v>2503</v>
      </c>
      <c r="H75" s="143">
        <v>57</v>
      </c>
    </row>
    <row r="76" spans="1:8" ht="12.75">
      <c r="A76" s="139">
        <v>92</v>
      </c>
      <c r="B76" s="137"/>
      <c r="C76" s="153">
        <f t="shared" si="2"/>
        <v>49.74</v>
      </c>
      <c r="D76" s="142"/>
      <c r="E76" s="143">
        <v>10351</v>
      </c>
      <c r="F76" s="132">
        <f t="shared" si="0"/>
        <v>3478</v>
      </c>
      <c r="G76" s="182">
        <f t="shared" si="1"/>
        <v>2497</v>
      </c>
      <c r="H76" s="143">
        <v>57</v>
      </c>
    </row>
    <row r="77" spans="1:8" ht="12.75">
      <c r="A77" s="139">
        <v>93</v>
      </c>
      <c r="B77" s="137"/>
      <c r="C77" s="153">
        <f t="shared" si="2"/>
        <v>49.87</v>
      </c>
      <c r="D77" s="142"/>
      <c r="E77" s="143">
        <v>10351</v>
      </c>
      <c r="F77" s="132">
        <f aca="true" t="shared" si="3" ref="F77:F140">ROUND(12*1.37*(1/C77*E77)+H77,0)</f>
        <v>3469</v>
      </c>
      <c r="G77" s="182">
        <f t="shared" si="1"/>
        <v>2491</v>
      </c>
      <c r="H77" s="143">
        <v>57</v>
      </c>
    </row>
    <row r="78" spans="1:8" ht="12.75">
      <c r="A78" s="139">
        <v>94</v>
      </c>
      <c r="B78" s="137"/>
      <c r="C78" s="153">
        <f t="shared" si="2"/>
        <v>49.99</v>
      </c>
      <c r="D78" s="142"/>
      <c r="E78" s="143">
        <v>10351</v>
      </c>
      <c r="F78" s="132">
        <f t="shared" si="3"/>
        <v>3461</v>
      </c>
      <c r="G78" s="182">
        <f aca="true" t="shared" si="4" ref="G78:G141">ROUND(12*(1/C78*E78),0)</f>
        <v>2485</v>
      </c>
      <c r="H78" s="143">
        <v>57</v>
      </c>
    </row>
    <row r="79" spans="1:8" ht="12.75">
      <c r="A79" s="139">
        <v>95</v>
      </c>
      <c r="B79" s="137"/>
      <c r="C79" s="153">
        <f aca="true" t="shared" si="5" ref="C79:C142">ROUND(10.899*LN(A79)+A79/200,2)</f>
        <v>50.11</v>
      </c>
      <c r="D79" s="142"/>
      <c r="E79" s="143">
        <v>10351</v>
      </c>
      <c r="F79" s="132">
        <f t="shared" si="3"/>
        <v>3453</v>
      </c>
      <c r="G79" s="182">
        <f t="shared" si="4"/>
        <v>2479</v>
      </c>
      <c r="H79" s="143">
        <v>57</v>
      </c>
    </row>
    <row r="80" spans="1:8" ht="12.75">
      <c r="A80" s="139">
        <v>96</v>
      </c>
      <c r="B80" s="137"/>
      <c r="C80" s="153">
        <f t="shared" si="5"/>
        <v>50.23</v>
      </c>
      <c r="D80" s="142"/>
      <c r="E80" s="143">
        <v>10351</v>
      </c>
      <c r="F80" s="132">
        <f t="shared" si="3"/>
        <v>3445</v>
      </c>
      <c r="G80" s="182">
        <f t="shared" si="4"/>
        <v>2473</v>
      </c>
      <c r="H80" s="143">
        <v>57</v>
      </c>
    </row>
    <row r="81" spans="1:8" ht="12.75">
      <c r="A81" s="139">
        <v>97</v>
      </c>
      <c r="B81" s="137"/>
      <c r="C81" s="153">
        <f t="shared" si="5"/>
        <v>50.34</v>
      </c>
      <c r="D81" s="142"/>
      <c r="E81" s="143">
        <v>10351</v>
      </c>
      <c r="F81" s="132">
        <f t="shared" si="3"/>
        <v>3437</v>
      </c>
      <c r="G81" s="182">
        <f t="shared" si="4"/>
        <v>2467</v>
      </c>
      <c r="H81" s="143">
        <v>57</v>
      </c>
    </row>
    <row r="82" spans="1:8" ht="12.75">
      <c r="A82" s="139">
        <v>98</v>
      </c>
      <c r="B82" s="137"/>
      <c r="C82" s="153">
        <f t="shared" si="5"/>
        <v>50.46</v>
      </c>
      <c r="D82" s="142"/>
      <c r="E82" s="143">
        <v>10351</v>
      </c>
      <c r="F82" s="132">
        <f t="shared" si="3"/>
        <v>3429</v>
      </c>
      <c r="G82" s="182">
        <f t="shared" si="4"/>
        <v>2462</v>
      </c>
      <c r="H82" s="143">
        <v>57</v>
      </c>
    </row>
    <row r="83" spans="1:8" ht="12.75">
      <c r="A83" s="139">
        <v>99</v>
      </c>
      <c r="B83" s="137"/>
      <c r="C83" s="153">
        <f t="shared" si="5"/>
        <v>50.58</v>
      </c>
      <c r="D83" s="142"/>
      <c r="E83" s="143">
        <v>10351</v>
      </c>
      <c r="F83" s="132">
        <f t="shared" si="3"/>
        <v>3421</v>
      </c>
      <c r="G83" s="182">
        <f t="shared" si="4"/>
        <v>2456</v>
      </c>
      <c r="H83" s="143">
        <v>57</v>
      </c>
    </row>
    <row r="84" spans="1:8" ht="12.75">
      <c r="A84" s="139">
        <v>100</v>
      </c>
      <c r="B84" s="137"/>
      <c r="C84" s="153">
        <f t="shared" si="5"/>
        <v>50.69</v>
      </c>
      <c r="D84" s="142"/>
      <c r="E84" s="143">
        <v>10351</v>
      </c>
      <c r="F84" s="132">
        <f t="shared" si="3"/>
        <v>3414</v>
      </c>
      <c r="G84" s="182">
        <f t="shared" si="4"/>
        <v>2450</v>
      </c>
      <c r="H84" s="143">
        <v>57</v>
      </c>
    </row>
    <row r="85" spans="1:8" ht="12.75">
      <c r="A85" s="139">
        <v>101</v>
      </c>
      <c r="B85" s="137"/>
      <c r="C85" s="153">
        <f t="shared" si="5"/>
        <v>50.81</v>
      </c>
      <c r="D85" s="142"/>
      <c r="E85" s="143">
        <v>10351</v>
      </c>
      <c r="F85" s="132">
        <f t="shared" si="3"/>
        <v>3406</v>
      </c>
      <c r="G85" s="182">
        <f t="shared" si="4"/>
        <v>2445</v>
      </c>
      <c r="H85" s="143">
        <v>57</v>
      </c>
    </row>
    <row r="86" spans="1:8" ht="12.75">
      <c r="A86" s="139">
        <v>102</v>
      </c>
      <c r="B86" s="137"/>
      <c r="C86" s="153">
        <f t="shared" si="5"/>
        <v>50.92</v>
      </c>
      <c r="D86" s="142"/>
      <c r="E86" s="143">
        <v>10351</v>
      </c>
      <c r="F86" s="132">
        <f t="shared" si="3"/>
        <v>3399</v>
      </c>
      <c r="G86" s="182">
        <f t="shared" si="4"/>
        <v>2439</v>
      </c>
      <c r="H86" s="143">
        <v>57</v>
      </c>
    </row>
    <row r="87" spans="1:8" ht="12.75">
      <c r="A87" s="139">
        <v>103</v>
      </c>
      <c r="B87" s="137"/>
      <c r="C87" s="153">
        <f t="shared" si="5"/>
        <v>51.03</v>
      </c>
      <c r="D87" s="142"/>
      <c r="E87" s="143">
        <v>10351</v>
      </c>
      <c r="F87" s="132">
        <f t="shared" si="3"/>
        <v>3392</v>
      </c>
      <c r="G87" s="182">
        <f t="shared" si="4"/>
        <v>2434</v>
      </c>
      <c r="H87" s="143">
        <v>57</v>
      </c>
    </row>
    <row r="88" spans="1:8" ht="12.75">
      <c r="A88" s="139">
        <v>104</v>
      </c>
      <c r="B88" s="137"/>
      <c r="C88" s="153">
        <f t="shared" si="5"/>
        <v>51.14</v>
      </c>
      <c r="D88" s="142"/>
      <c r="E88" s="143">
        <v>10351</v>
      </c>
      <c r="F88" s="132">
        <f t="shared" si="3"/>
        <v>3385</v>
      </c>
      <c r="G88" s="182">
        <f t="shared" si="4"/>
        <v>2429</v>
      </c>
      <c r="H88" s="143">
        <v>57</v>
      </c>
    </row>
    <row r="89" spans="1:8" ht="12.75">
      <c r="A89" s="139">
        <v>105</v>
      </c>
      <c r="B89" s="137"/>
      <c r="C89" s="153">
        <f t="shared" si="5"/>
        <v>51.25</v>
      </c>
      <c r="D89" s="142"/>
      <c r="E89" s="143">
        <v>10351</v>
      </c>
      <c r="F89" s="132">
        <f t="shared" si="3"/>
        <v>3377</v>
      </c>
      <c r="G89" s="182">
        <f t="shared" si="4"/>
        <v>2424</v>
      </c>
      <c r="H89" s="143">
        <v>57</v>
      </c>
    </row>
    <row r="90" spans="1:8" ht="12.75">
      <c r="A90" s="139">
        <v>106</v>
      </c>
      <c r="B90" s="137"/>
      <c r="C90" s="153">
        <f t="shared" si="5"/>
        <v>51.36</v>
      </c>
      <c r="D90" s="142"/>
      <c r="E90" s="143">
        <v>10351</v>
      </c>
      <c r="F90" s="132">
        <f t="shared" si="3"/>
        <v>3370</v>
      </c>
      <c r="G90" s="182">
        <f t="shared" si="4"/>
        <v>2418</v>
      </c>
      <c r="H90" s="143">
        <v>57</v>
      </c>
    </row>
    <row r="91" spans="1:8" ht="12.75">
      <c r="A91" s="139">
        <v>107</v>
      </c>
      <c r="B91" s="137"/>
      <c r="C91" s="153">
        <f t="shared" si="5"/>
        <v>51.46</v>
      </c>
      <c r="D91" s="142"/>
      <c r="E91" s="143">
        <v>10351</v>
      </c>
      <c r="F91" s="132">
        <f t="shared" si="3"/>
        <v>3364</v>
      </c>
      <c r="G91" s="182">
        <f t="shared" si="4"/>
        <v>2414</v>
      </c>
      <c r="H91" s="143">
        <v>57</v>
      </c>
    </row>
    <row r="92" spans="1:8" ht="12.75">
      <c r="A92" s="139">
        <v>108</v>
      </c>
      <c r="B92" s="137"/>
      <c r="C92" s="153">
        <f t="shared" si="5"/>
        <v>51.57</v>
      </c>
      <c r="D92" s="142"/>
      <c r="E92" s="143">
        <v>10351</v>
      </c>
      <c r="F92" s="132">
        <f t="shared" si="3"/>
        <v>3357</v>
      </c>
      <c r="G92" s="182">
        <f t="shared" si="4"/>
        <v>2409</v>
      </c>
      <c r="H92" s="143">
        <v>57</v>
      </c>
    </row>
    <row r="93" spans="1:8" ht="12.75">
      <c r="A93" s="139">
        <v>109</v>
      </c>
      <c r="B93" s="137"/>
      <c r="C93" s="153">
        <f t="shared" si="5"/>
        <v>51.68</v>
      </c>
      <c r="D93" s="142"/>
      <c r="E93" s="143">
        <v>10351</v>
      </c>
      <c r="F93" s="132">
        <f t="shared" si="3"/>
        <v>3350</v>
      </c>
      <c r="G93" s="182">
        <f t="shared" si="4"/>
        <v>2403</v>
      </c>
      <c r="H93" s="143">
        <v>57</v>
      </c>
    </row>
    <row r="94" spans="1:8" ht="12.75">
      <c r="A94" s="139">
        <v>110</v>
      </c>
      <c r="B94" s="137"/>
      <c r="C94" s="153">
        <f t="shared" si="5"/>
        <v>51.78</v>
      </c>
      <c r="D94" s="142"/>
      <c r="E94" s="143">
        <v>10351</v>
      </c>
      <c r="F94" s="132">
        <f t="shared" si="3"/>
        <v>3343</v>
      </c>
      <c r="G94" s="182">
        <f t="shared" si="4"/>
        <v>2399</v>
      </c>
      <c r="H94" s="143">
        <v>57</v>
      </c>
    </row>
    <row r="95" spans="1:8" ht="12.75">
      <c r="A95" s="139">
        <v>111</v>
      </c>
      <c r="B95" s="137"/>
      <c r="C95" s="153">
        <f t="shared" si="5"/>
        <v>51.88</v>
      </c>
      <c r="D95" s="142"/>
      <c r="E95" s="143">
        <v>10351</v>
      </c>
      <c r="F95" s="132">
        <f t="shared" si="3"/>
        <v>3337</v>
      </c>
      <c r="G95" s="182">
        <f t="shared" si="4"/>
        <v>2394</v>
      </c>
      <c r="H95" s="143">
        <v>57</v>
      </c>
    </row>
    <row r="96" spans="1:8" ht="12.75">
      <c r="A96" s="139">
        <v>112</v>
      </c>
      <c r="B96" s="137"/>
      <c r="C96" s="153">
        <f t="shared" si="5"/>
        <v>51.99</v>
      </c>
      <c r="D96" s="142"/>
      <c r="E96" s="143">
        <v>10351</v>
      </c>
      <c r="F96" s="132">
        <f t="shared" si="3"/>
        <v>3330</v>
      </c>
      <c r="G96" s="182">
        <f t="shared" si="4"/>
        <v>2389</v>
      </c>
      <c r="H96" s="143">
        <v>57</v>
      </c>
    </row>
    <row r="97" spans="1:8" ht="12.75">
      <c r="A97" s="139">
        <v>113</v>
      </c>
      <c r="B97" s="137"/>
      <c r="C97" s="153">
        <f t="shared" si="5"/>
        <v>52.09</v>
      </c>
      <c r="D97" s="142"/>
      <c r="E97" s="143">
        <v>10351</v>
      </c>
      <c r="F97" s="132">
        <f t="shared" si="3"/>
        <v>3324</v>
      </c>
      <c r="G97" s="182">
        <f t="shared" si="4"/>
        <v>2385</v>
      </c>
      <c r="H97" s="143">
        <v>57</v>
      </c>
    </row>
    <row r="98" spans="1:8" ht="12.75">
      <c r="A98" s="139">
        <v>114</v>
      </c>
      <c r="B98" s="137"/>
      <c r="C98" s="153">
        <f t="shared" si="5"/>
        <v>52.19</v>
      </c>
      <c r="D98" s="142"/>
      <c r="E98" s="143">
        <v>10351</v>
      </c>
      <c r="F98" s="132">
        <f t="shared" si="3"/>
        <v>3318</v>
      </c>
      <c r="G98" s="182">
        <f t="shared" si="4"/>
        <v>2380</v>
      </c>
      <c r="H98" s="143">
        <v>57</v>
      </c>
    </row>
    <row r="99" spans="1:8" ht="12.75">
      <c r="A99" s="139">
        <v>115</v>
      </c>
      <c r="B99" s="137"/>
      <c r="C99" s="153">
        <f t="shared" si="5"/>
        <v>52.29</v>
      </c>
      <c r="D99" s="142"/>
      <c r="E99" s="143">
        <v>10351</v>
      </c>
      <c r="F99" s="132">
        <f t="shared" si="3"/>
        <v>3311</v>
      </c>
      <c r="G99" s="182">
        <f t="shared" si="4"/>
        <v>2375</v>
      </c>
      <c r="H99" s="143">
        <v>57</v>
      </c>
    </row>
    <row r="100" spans="1:8" ht="12.75">
      <c r="A100" s="139">
        <v>116</v>
      </c>
      <c r="B100" s="137"/>
      <c r="C100" s="153">
        <f t="shared" si="5"/>
        <v>52.39</v>
      </c>
      <c r="D100" s="142"/>
      <c r="E100" s="143">
        <v>10351</v>
      </c>
      <c r="F100" s="132">
        <f t="shared" si="3"/>
        <v>3305</v>
      </c>
      <c r="G100" s="182">
        <f t="shared" si="4"/>
        <v>2371</v>
      </c>
      <c r="H100" s="143">
        <v>57</v>
      </c>
    </row>
    <row r="101" spans="1:8" ht="12.75">
      <c r="A101" s="139">
        <v>117</v>
      </c>
      <c r="B101" s="137"/>
      <c r="C101" s="153">
        <f t="shared" si="5"/>
        <v>52.49</v>
      </c>
      <c r="D101" s="142"/>
      <c r="E101" s="143">
        <v>10351</v>
      </c>
      <c r="F101" s="132">
        <f t="shared" si="3"/>
        <v>3299</v>
      </c>
      <c r="G101" s="182">
        <f t="shared" si="4"/>
        <v>2366</v>
      </c>
      <c r="H101" s="143">
        <v>57</v>
      </c>
    </row>
    <row r="102" spans="1:8" ht="12.75">
      <c r="A102" s="139">
        <v>118</v>
      </c>
      <c r="B102" s="137"/>
      <c r="C102" s="153">
        <f t="shared" si="5"/>
        <v>52.59</v>
      </c>
      <c r="D102" s="142"/>
      <c r="E102" s="143">
        <v>10351</v>
      </c>
      <c r="F102" s="132">
        <f t="shared" si="3"/>
        <v>3293</v>
      </c>
      <c r="G102" s="182">
        <f t="shared" si="4"/>
        <v>2362</v>
      </c>
      <c r="H102" s="143">
        <v>57</v>
      </c>
    </row>
    <row r="103" spans="1:8" ht="12.75">
      <c r="A103" s="139">
        <v>119</v>
      </c>
      <c r="B103" s="137"/>
      <c r="C103" s="153">
        <f t="shared" si="5"/>
        <v>52.68</v>
      </c>
      <c r="D103" s="142"/>
      <c r="E103" s="143">
        <v>10351</v>
      </c>
      <c r="F103" s="132">
        <f t="shared" si="3"/>
        <v>3287</v>
      </c>
      <c r="G103" s="182">
        <f t="shared" si="4"/>
        <v>2358</v>
      </c>
      <c r="H103" s="143">
        <v>57</v>
      </c>
    </row>
    <row r="104" spans="1:8" ht="12.75">
      <c r="A104" s="139">
        <v>120</v>
      </c>
      <c r="B104" s="137"/>
      <c r="C104" s="153">
        <f t="shared" si="5"/>
        <v>52.78</v>
      </c>
      <c r="D104" s="142"/>
      <c r="E104" s="143">
        <v>10351</v>
      </c>
      <c r="F104" s="132">
        <f t="shared" si="3"/>
        <v>3281</v>
      </c>
      <c r="G104" s="182">
        <f t="shared" si="4"/>
        <v>2353</v>
      </c>
      <c r="H104" s="143">
        <v>57</v>
      </c>
    </row>
    <row r="105" spans="1:8" ht="12.75">
      <c r="A105" s="139">
        <v>121</v>
      </c>
      <c r="B105" s="137"/>
      <c r="C105" s="153">
        <f t="shared" si="5"/>
        <v>52.87</v>
      </c>
      <c r="D105" s="142"/>
      <c r="E105" s="143">
        <v>10351</v>
      </c>
      <c r="F105" s="132">
        <f t="shared" si="3"/>
        <v>3276</v>
      </c>
      <c r="G105" s="182">
        <f t="shared" si="4"/>
        <v>2349</v>
      </c>
      <c r="H105" s="143">
        <v>57</v>
      </c>
    </row>
    <row r="106" spans="1:8" ht="12.75">
      <c r="A106" s="139">
        <v>122</v>
      </c>
      <c r="B106" s="137"/>
      <c r="C106" s="153">
        <f t="shared" si="5"/>
        <v>52.97</v>
      </c>
      <c r="D106" s="142"/>
      <c r="E106" s="143">
        <v>10351</v>
      </c>
      <c r="F106" s="132">
        <f t="shared" si="3"/>
        <v>3270</v>
      </c>
      <c r="G106" s="182">
        <f t="shared" si="4"/>
        <v>2345</v>
      </c>
      <c r="H106" s="143">
        <v>57</v>
      </c>
    </row>
    <row r="107" spans="1:8" ht="12.75">
      <c r="A107" s="139">
        <v>123</v>
      </c>
      <c r="B107" s="137"/>
      <c r="C107" s="153">
        <f t="shared" si="5"/>
        <v>53.06</v>
      </c>
      <c r="D107" s="142"/>
      <c r="E107" s="143">
        <v>10351</v>
      </c>
      <c r="F107" s="132">
        <f t="shared" si="3"/>
        <v>3264</v>
      </c>
      <c r="G107" s="182">
        <f t="shared" si="4"/>
        <v>2341</v>
      </c>
      <c r="H107" s="143">
        <v>57</v>
      </c>
    </row>
    <row r="108" spans="1:8" ht="12.75">
      <c r="A108" s="139">
        <v>124</v>
      </c>
      <c r="B108" s="137"/>
      <c r="C108" s="153">
        <f t="shared" si="5"/>
        <v>53.16</v>
      </c>
      <c r="D108" s="142"/>
      <c r="E108" s="143">
        <v>10351</v>
      </c>
      <c r="F108" s="132">
        <f t="shared" si="3"/>
        <v>3258</v>
      </c>
      <c r="G108" s="182">
        <f t="shared" si="4"/>
        <v>2337</v>
      </c>
      <c r="H108" s="143">
        <v>57</v>
      </c>
    </row>
    <row r="109" spans="1:8" ht="12.75">
      <c r="A109" s="139">
        <v>125</v>
      </c>
      <c r="B109" s="137"/>
      <c r="C109" s="153">
        <f t="shared" si="5"/>
        <v>53.25</v>
      </c>
      <c r="D109" s="142"/>
      <c r="E109" s="143">
        <v>10351</v>
      </c>
      <c r="F109" s="132">
        <f t="shared" si="3"/>
        <v>3253</v>
      </c>
      <c r="G109" s="182">
        <f t="shared" si="4"/>
        <v>2333</v>
      </c>
      <c r="H109" s="143">
        <v>57</v>
      </c>
    </row>
    <row r="110" spans="1:8" ht="12.75">
      <c r="A110" s="139">
        <v>126</v>
      </c>
      <c r="B110" s="137"/>
      <c r="C110" s="153">
        <f t="shared" si="5"/>
        <v>53.34</v>
      </c>
      <c r="D110" s="142"/>
      <c r="E110" s="143">
        <v>10351</v>
      </c>
      <c r="F110" s="132">
        <f t="shared" si="3"/>
        <v>3247</v>
      </c>
      <c r="G110" s="182">
        <f t="shared" si="4"/>
        <v>2329</v>
      </c>
      <c r="H110" s="143">
        <v>57</v>
      </c>
    </row>
    <row r="111" spans="1:8" ht="12.75">
      <c r="A111" s="139">
        <v>127</v>
      </c>
      <c r="B111" s="137"/>
      <c r="C111" s="153">
        <f t="shared" si="5"/>
        <v>53.43</v>
      </c>
      <c r="D111" s="142"/>
      <c r="E111" s="143">
        <v>10351</v>
      </c>
      <c r="F111" s="132">
        <f t="shared" si="3"/>
        <v>3242</v>
      </c>
      <c r="G111" s="182">
        <f t="shared" si="4"/>
        <v>2325</v>
      </c>
      <c r="H111" s="143">
        <v>57</v>
      </c>
    </row>
    <row r="112" spans="1:8" ht="12.75">
      <c r="A112" s="139">
        <v>128</v>
      </c>
      <c r="B112" s="137"/>
      <c r="C112" s="153">
        <f t="shared" si="5"/>
        <v>53.52</v>
      </c>
      <c r="D112" s="142"/>
      <c r="E112" s="143">
        <v>10351</v>
      </c>
      <c r="F112" s="132">
        <f t="shared" si="3"/>
        <v>3237</v>
      </c>
      <c r="G112" s="182">
        <f t="shared" si="4"/>
        <v>2321</v>
      </c>
      <c r="H112" s="143">
        <v>57</v>
      </c>
    </row>
    <row r="113" spans="1:8" ht="12.75">
      <c r="A113" s="139">
        <v>129</v>
      </c>
      <c r="B113" s="137"/>
      <c r="C113" s="153">
        <f t="shared" si="5"/>
        <v>53.61</v>
      </c>
      <c r="D113" s="142"/>
      <c r="E113" s="143">
        <v>10351</v>
      </c>
      <c r="F113" s="132">
        <f t="shared" si="3"/>
        <v>3231</v>
      </c>
      <c r="G113" s="182">
        <f t="shared" si="4"/>
        <v>2317</v>
      </c>
      <c r="H113" s="143">
        <v>57</v>
      </c>
    </row>
    <row r="114" spans="1:8" ht="12.75">
      <c r="A114" s="139">
        <v>130</v>
      </c>
      <c r="B114" s="137"/>
      <c r="C114" s="153">
        <f t="shared" si="5"/>
        <v>53.7</v>
      </c>
      <c r="D114" s="142"/>
      <c r="E114" s="143">
        <v>10351</v>
      </c>
      <c r="F114" s="132">
        <f t="shared" si="3"/>
        <v>3226</v>
      </c>
      <c r="G114" s="182">
        <f t="shared" si="4"/>
        <v>2313</v>
      </c>
      <c r="H114" s="143">
        <v>57</v>
      </c>
    </row>
    <row r="115" spans="1:8" ht="12.75">
      <c r="A115" s="139">
        <v>131</v>
      </c>
      <c r="B115" s="137"/>
      <c r="C115" s="153">
        <f t="shared" si="5"/>
        <v>53.79</v>
      </c>
      <c r="D115" s="142"/>
      <c r="E115" s="143">
        <v>10351</v>
      </c>
      <c r="F115" s="132">
        <f t="shared" si="3"/>
        <v>3221</v>
      </c>
      <c r="G115" s="182">
        <f t="shared" si="4"/>
        <v>2309</v>
      </c>
      <c r="H115" s="143">
        <v>57</v>
      </c>
    </row>
    <row r="116" spans="1:8" ht="12.75">
      <c r="A116" s="139">
        <v>132</v>
      </c>
      <c r="B116" s="137"/>
      <c r="C116" s="153">
        <f t="shared" si="5"/>
        <v>53.88</v>
      </c>
      <c r="D116" s="142"/>
      <c r="E116" s="143">
        <v>10351</v>
      </c>
      <c r="F116" s="132">
        <f t="shared" si="3"/>
        <v>3215</v>
      </c>
      <c r="G116" s="182">
        <f t="shared" si="4"/>
        <v>2305</v>
      </c>
      <c r="H116" s="143">
        <v>57</v>
      </c>
    </row>
    <row r="117" spans="1:8" ht="12.75">
      <c r="A117" s="139">
        <v>133</v>
      </c>
      <c r="B117" s="137"/>
      <c r="C117" s="153">
        <f t="shared" si="5"/>
        <v>53.96</v>
      </c>
      <c r="D117" s="142"/>
      <c r="E117" s="143">
        <v>10351</v>
      </c>
      <c r="F117" s="132">
        <f t="shared" si="3"/>
        <v>3211</v>
      </c>
      <c r="G117" s="182">
        <f t="shared" si="4"/>
        <v>2302</v>
      </c>
      <c r="H117" s="143">
        <v>57</v>
      </c>
    </row>
    <row r="118" spans="1:8" ht="12.75">
      <c r="A118" s="139">
        <v>134</v>
      </c>
      <c r="B118" s="137"/>
      <c r="C118" s="153">
        <f t="shared" si="5"/>
        <v>54.05</v>
      </c>
      <c r="D118" s="142"/>
      <c r="E118" s="143">
        <v>10351</v>
      </c>
      <c r="F118" s="132">
        <f t="shared" si="3"/>
        <v>3205</v>
      </c>
      <c r="G118" s="182">
        <f t="shared" si="4"/>
        <v>2298</v>
      </c>
      <c r="H118" s="143">
        <v>57</v>
      </c>
    </row>
    <row r="119" spans="1:8" ht="12.75">
      <c r="A119" s="139">
        <v>135</v>
      </c>
      <c r="B119" s="137"/>
      <c r="C119" s="153">
        <f t="shared" si="5"/>
        <v>54.14</v>
      </c>
      <c r="D119" s="142"/>
      <c r="E119" s="143">
        <v>10351</v>
      </c>
      <c r="F119" s="132">
        <f t="shared" si="3"/>
        <v>3200</v>
      </c>
      <c r="G119" s="182">
        <f t="shared" si="4"/>
        <v>2294</v>
      </c>
      <c r="H119" s="143">
        <v>57</v>
      </c>
    </row>
    <row r="120" spans="1:8" ht="12.75">
      <c r="A120" s="139">
        <v>136</v>
      </c>
      <c r="B120" s="137"/>
      <c r="C120" s="153">
        <f t="shared" si="5"/>
        <v>54.22</v>
      </c>
      <c r="D120" s="142"/>
      <c r="E120" s="143">
        <v>10351</v>
      </c>
      <c r="F120" s="132">
        <f t="shared" si="3"/>
        <v>3196</v>
      </c>
      <c r="G120" s="182">
        <f t="shared" si="4"/>
        <v>2291</v>
      </c>
      <c r="H120" s="143">
        <v>57</v>
      </c>
    </row>
    <row r="121" spans="1:8" ht="12.75">
      <c r="A121" s="139">
        <v>137</v>
      </c>
      <c r="B121" s="137"/>
      <c r="C121" s="153">
        <f t="shared" si="5"/>
        <v>54.31</v>
      </c>
      <c r="D121" s="142"/>
      <c r="E121" s="143">
        <v>10351</v>
      </c>
      <c r="F121" s="132">
        <f t="shared" si="3"/>
        <v>3190</v>
      </c>
      <c r="G121" s="182">
        <f t="shared" si="4"/>
        <v>2287</v>
      </c>
      <c r="H121" s="143">
        <v>57</v>
      </c>
    </row>
    <row r="122" spans="1:8" ht="12.75">
      <c r="A122" s="139">
        <v>138</v>
      </c>
      <c r="B122" s="137"/>
      <c r="C122" s="153">
        <f t="shared" si="5"/>
        <v>54.39</v>
      </c>
      <c r="D122" s="142"/>
      <c r="E122" s="143">
        <v>10351</v>
      </c>
      <c r="F122" s="132">
        <f t="shared" si="3"/>
        <v>3186</v>
      </c>
      <c r="G122" s="182">
        <f t="shared" si="4"/>
        <v>2284</v>
      </c>
      <c r="H122" s="143">
        <v>57</v>
      </c>
    </row>
    <row r="123" spans="1:8" ht="12.75">
      <c r="A123" s="139">
        <v>139</v>
      </c>
      <c r="B123" s="137"/>
      <c r="C123" s="153">
        <f t="shared" si="5"/>
        <v>54.48</v>
      </c>
      <c r="D123" s="142"/>
      <c r="E123" s="143">
        <v>10351</v>
      </c>
      <c r="F123" s="132">
        <f t="shared" si="3"/>
        <v>3181</v>
      </c>
      <c r="G123" s="182">
        <f t="shared" si="4"/>
        <v>2280</v>
      </c>
      <c r="H123" s="143">
        <v>57</v>
      </c>
    </row>
    <row r="124" spans="1:8" ht="12.75">
      <c r="A124" s="139">
        <v>140</v>
      </c>
      <c r="B124" s="137"/>
      <c r="C124" s="153">
        <f t="shared" si="5"/>
        <v>54.56</v>
      </c>
      <c r="D124" s="142"/>
      <c r="E124" s="143">
        <v>10351</v>
      </c>
      <c r="F124" s="132">
        <f t="shared" si="3"/>
        <v>3176</v>
      </c>
      <c r="G124" s="182">
        <f t="shared" si="4"/>
        <v>2277</v>
      </c>
      <c r="H124" s="143">
        <v>57</v>
      </c>
    </row>
    <row r="125" spans="1:8" ht="12.75">
      <c r="A125" s="139">
        <v>141</v>
      </c>
      <c r="B125" s="137"/>
      <c r="C125" s="153">
        <f t="shared" si="5"/>
        <v>54.64</v>
      </c>
      <c r="D125" s="142"/>
      <c r="E125" s="143">
        <v>10351</v>
      </c>
      <c r="F125" s="132">
        <f t="shared" si="3"/>
        <v>3171</v>
      </c>
      <c r="G125" s="182">
        <f t="shared" si="4"/>
        <v>2273</v>
      </c>
      <c r="H125" s="143">
        <v>57</v>
      </c>
    </row>
    <row r="126" spans="1:8" ht="12.75">
      <c r="A126" s="139">
        <v>142</v>
      </c>
      <c r="B126" s="137"/>
      <c r="C126" s="153">
        <f t="shared" si="5"/>
        <v>54.72</v>
      </c>
      <c r="D126" s="142"/>
      <c r="E126" s="143">
        <v>10351</v>
      </c>
      <c r="F126" s="132">
        <f t="shared" si="3"/>
        <v>3167</v>
      </c>
      <c r="G126" s="182">
        <f t="shared" si="4"/>
        <v>2270</v>
      </c>
      <c r="H126" s="143">
        <v>57</v>
      </c>
    </row>
    <row r="127" spans="1:8" ht="12.75">
      <c r="A127" s="139">
        <v>143</v>
      </c>
      <c r="B127" s="137"/>
      <c r="C127" s="153">
        <f t="shared" si="5"/>
        <v>54.81</v>
      </c>
      <c r="D127" s="142"/>
      <c r="E127" s="143">
        <v>10351</v>
      </c>
      <c r="F127" s="132">
        <f t="shared" si="3"/>
        <v>3162</v>
      </c>
      <c r="G127" s="182">
        <f t="shared" si="4"/>
        <v>2266</v>
      </c>
      <c r="H127" s="143">
        <v>57</v>
      </c>
    </row>
    <row r="128" spans="1:8" ht="12.75">
      <c r="A128" s="139">
        <v>144</v>
      </c>
      <c r="B128" s="137"/>
      <c r="C128" s="153">
        <f t="shared" si="5"/>
        <v>54.89</v>
      </c>
      <c r="D128" s="142"/>
      <c r="E128" s="143">
        <v>10351</v>
      </c>
      <c r="F128" s="132">
        <f t="shared" si="3"/>
        <v>3157</v>
      </c>
      <c r="G128" s="182">
        <f t="shared" si="4"/>
        <v>2263</v>
      </c>
      <c r="H128" s="143">
        <v>57</v>
      </c>
    </row>
    <row r="129" spans="1:8" ht="12.75">
      <c r="A129" s="139">
        <v>145</v>
      </c>
      <c r="B129" s="137"/>
      <c r="C129" s="153">
        <f t="shared" si="5"/>
        <v>54.97</v>
      </c>
      <c r="D129" s="142"/>
      <c r="E129" s="143">
        <v>10351</v>
      </c>
      <c r="F129" s="132">
        <f t="shared" si="3"/>
        <v>3153</v>
      </c>
      <c r="G129" s="182">
        <f t="shared" si="4"/>
        <v>2260</v>
      </c>
      <c r="H129" s="143">
        <v>57</v>
      </c>
    </row>
    <row r="130" spans="1:8" ht="12.75">
      <c r="A130" s="139">
        <v>146</v>
      </c>
      <c r="B130" s="137"/>
      <c r="C130" s="153">
        <f t="shared" si="5"/>
        <v>55.05</v>
      </c>
      <c r="D130" s="142"/>
      <c r="E130" s="143">
        <v>10351</v>
      </c>
      <c r="F130" s="132">
        <f t="shared" si="3"/>
        <v>3148</v>
      </c>
      <c r="G130" s="182">
        <f t="shared" si="4"/>
        <v>2256</v>
      </c>
      <c r="H130" s="143">
        <v>57</v>
      </c>
    </row>
    <row r="131" spans="1:8" ht="12.75">
      <c r="A131" s="139">
        <v>147</v>
      </c>
      <c r="B131" s="137"/>
      <c r="C131" s="153">
        <f t="shared" si="5"/>
        <v>55.13</v>
      </c>
      <c r="D131" s="142"/>
      <c r="E131" s="143">
        <v>10351</v>
      </c>
      <c r="F131" s="132">
        <f t="shared" si="3"/>
        <v>3144</v>
      </c>
      <c r="G131" s="182">
        <f t="shared" si="4"/>
        <v>2253</v>
      </c>
      <c r="H131" s="143">
        <v>57</v>
      </c>
    </row>
    <row r="132" spans="1:8" ht="12.75">
      <c r="A132" s="139">
        <v>148</v>
      </c>
      <c r="B132" s="137"/>
      <c r="C132" s="153">
        <f t="shared" si="5"/>
        <v>55.2</v>
      </c>
      <c r="D132" s="142"/>
      <c r="E132" s="143">
        <v>10351</v>
      </c>
      <c r="F132" s="132">
        <f t="shared" si="3"/>
        <v>3140</v>
      </c>
      <c r="G132" s="182">
        <f t="shared" si="4"/>
        <v>2250</v>
      </c>
      <c r="H132" s="143">
        <v>57</v>
      </c>
    </row>
    <row r="133" spans="1:8" ht="12.75">
      <c r="A133" s="139">
        <v>149</v>
      </c>
      <c r="B133" s="137"/>
      <c r="C133" s="153">
        <f t="shared" si="5"/>
        <v>55.28</v>
      </c>
      <c r="D133" s="142"/>
      <c r="E133" s="143">
        <v>10351</v>
      </c>
      <c r="F133" s="132">
        <f t="shared" si="3"/>
        <v>3135</v>
      </c>
      <c r="G133" s="182">
        <f t="shared" si="4"/>
        <v>2247</v>
      </c>
      <c r="H133" s="143">
        <v>57</v>
      </c>
    </row>
    <row r="134" spans="1:8" ht="12.75">
      <c r="A134" s="139">
        <v>150</v>
      </c>
      <c r="B134" s="137"/>
      <c r="C134" s="153">
        <f t="shared" si="5"/>
        <v>55.36</v>
      </c>
      <c r="D134" s="142"/>
      <c r="E134" s="143">
        <v>10351</v>
      </c>
      <c r="F134" s="132">
        <f t="shared" si="3"/>
        <v>3131</v>
      </c>
      <c r="G134" s="182">
        <f t="shared" si="4"/>
        <v>2244</v>
      </c>
      <c r="H134" s="143">
        <v>57</v>
      </c>
    </row>
    <row r="135" spans="1:8" ht="12.75">
      <c r="A135" s="139">
        <v>151</v>
      </c>
      <c r="B135" s="137"/>
      <c r="C135" s="153">
        <f t="shared" si="5"/>
        <v>55.44</v>
      </c>
      <c r="D135" s="142"/>
      <c r="E135" s="143">
        <v>10351</v>
      </c>
      <c r="F135" s="132">
        <f t="shared" si="3"/>
        <v>3126</v>
      </c>
      <c r="G135" s="182">
        <f t="shared" si="4"/>
        <v>2240</v>
      </c>
      <c r="H135" s="143">
        <v>57</v>
      </c>
    </row>
    <row r="136" spans="1:8" ht="12.75">
      <c r="A136" s="139">
        <v>152</v>
      </c>
      <c r="B136" s="137"/>
      <c r="C136" s="153">
        <f t="shared" si="5"/>
        <v>55.52</v>
      </c>
      <c r="D136" s="142"/>
      <c r="E136" s="143">
        <v>10351</v>
      </c>
      <c r="F136" s="132">
        <f t="shared" si="3"/>
        <v>3122</v>
      </c>
      <c r="G136" s="182">
        <f t="shared" si="4"/>
        <v>2237</v>
      </c>
      <c r="H136" s="143">
        <v>57</v>
      </c>
    </row>
    <row r="137" spans="1:8" ht="12.75">
      <c r="A137" s="139">
        <v>153</v>
      </c>
      <c r="B137" s="137"/>
      <c r="C137" s="153">
        <f t="shared" si="5"/>
        <v>55.59</v>
      </c>
      <c r="D137" s="142"/>
      <c r="E137" s="143">
        <v>10351</v>
      </c>
      <c r="F137" s="132">
        <f t="shared" si="3"/>
        <v>3118</v>
      </c>
      <c r="G137" s="182">
        <f t="shared" si="4"/>
        <v>2234</v>
      </c>
      <c r="H137" s="143">
        <v>57</v>
      </c>
    </row>
    <row r="138" spans="1:8" ht="12.75">
      <c r="A138" s="139">
        <v>154</v>
      </c>
      <c r="B138" s="137"/>
      <c r="C138" s="153">
        <f t="shared" si="5"/>
        <v>55.67</v>
      </c>
      <c r="D138" s="142"/>
      <c r="E138" s="143">
        <v>10351</v>
      </c>
      <c r="F138" s="132">
        <f t="shared" si="3"/>
        <v>3114</v>
      </c>
      <c r="G138" s="182">
        <f t="shared" si="4"/>
        <v>2231</v>
      </c>
      <c r="H138" s="143">
        <v>57</v>
      </c>
    </row>
    <row r="139" spans="1:8" ht="12.75">
      <c r="A139" s="139">
        <v>155</v>
      </c>
      <c r="B139" s="137"/>
      <c r="C139" s="153">
        <f t="shared" si="5"/>
        <v>55.74</v>
      </c>
      <c r="D139" s="142"/>
      <c r="E139" s="143">
        <v>10351</v>
      </c>
      <c r="F139" s="132">
        <f t="shared" si="3"/>
        <v>3110</v>
      </c>
      <c r="G139" s="182">
        <f t="shared" si="4"/>
        <v>2228</v>
      </c>
      <c r="H139" s="143">
        <v>57</v>
      </c>
    </row>
    <row r="140" spans="1:8" ht="12.75">
      <c r="A140" s="139">
        <v>156</v>
      </c>
      <c r="B140" s="137"/>
      <c r="C140" s="153">
        <f t="shared" si="5"/>
        <v>55.82</v>
      </c>
      <c r="D140" s="142"/>
      <c r="E140" s="143">
        <v>10351</v>
      </c>
      <c r="F140" s="132">
        <f t="shared" si="3"/>
        <v>3106</v>
      </c>
      <c r="G140" s="182">
        <f t="shared" si="4"/>
        <v>2225</v>
      </c>
      <c r="H140" s="143">
        <v>57</v>
      </c>
    </row>
    <row r="141" spans="1:8" ht="12.75">
      <c r="A141" s="139">
        <v>157</v>
      </c>
      <c r="B141" s="137"/>
      <c r="C141" s="153">
        <f t="shared" si="5"/>
        <v>55.89</v>
      </c>
      <c r="D141" s="142"/>
      <c r="E141" s="143">
        <v>10351</v>
      </c>
      <c r="F141" s="132">
        <f aca="true" t="shared" si="6" ref="F141:F204">ROUND(12*1.37*(1/C141*E141)+H141,0)</f>
        <v>3102</v>
      </c>
      <c r="G141" s="182">
        <f t="shared" si="4"/>
        <v>2222</v>
      </c>
      <c r="H141" s="143">
        <v>57</v>
      </c>
    </row>
    <row r="142" spans="1:8" ht="12.75">
      <c r="A142" s="139">
        <v>158</v>
      </c>
      <c r="B142" s="137"/>
      <c r="C142" s="153">
        <f t="shared" si="5"/>
        <v>55.97</v>
      </c>
      <c r="D142" s="142"/>
      <c r="E142" s="143">
        <v>10351</v>
      </c>
      <c r="F142" s="132">
        <f t="shared" si="6"/>
        <v>3097</v>
      </c>
      <c r="G142" s="182">
        <f aca="true" t="shared" si="7" ref="G142:G205">ROUND(12*(1/C142*E142),0)</f>
        <v>2219</v>
      </c>
      <c r="H142" s="143">
        <v>57</v>
      </c>
    </row>
    <row r="143" spans="1:8" ht="12.75">
      <c r="A143" s="139">
        <v>159</v>
      </c>
      <c r="B143" s="137"/>
      <c r="C143" s="153">
        <f aca="true" t="shared" si="8" ref="C143:C206">ROUND(10.899*LN(A143)+A143/200,2)</f>
        <v>56.04</v>
      </c>
      <c r="D143" s="142"/>
      <c r="E143" s="143">
        <v>10351</v>
      </c>
      <c r="F143" s="132">
        <f t="shared" si="6"/>
        <v>3094</v>
      </c>
      <c r="G143" s="182">
        <f t="shared" si="7"/>
        <v>2216</v>
      </c>
      <c r="H143" s="143">
        <v>57</v>
      </c>
    </row>
    <row r="144" spans="1:8" ht="12.75">
      <c r="A144" s="139">
        <v>160</v>
      </c>
      <c r="B144" s="137"/>
      <c r="C144" s="153">
        <f t="shared" si="8"/>
        <v>56.11</v>
      </c>
      <c r="D144" s="142"/>
      <c r="E144" s="143">
        <v>10351</v>
      </c>
      <c r="F144" s="132">
        <f t="shared" si="6"/>
        <v>3090</v>
      </c>
      <c r="G144" s="182">
        <f t="shared" si="7"/>
        <v>2214</v>
      </c>
      <c r="H144" s="143">
        <v>57</v>
      </c>
    </row>
    <row r="145" spans="1:8" ht="12.75">
      <c r="A145" s="139">
        <v>161</v>
      </c>
      <c r="B145" s="137"/>
      <c r="C145" s="153">
        <f t="shared" si="8"/>
        <v>56.19</v>
      </c>
      <c r="D145" s="142"/>
      <c r="E145" s="143">
        <v>10351</v>
      </c>
      <c r="F145" s="132">
        <f t="shared" si="6"/>
        <v>3085</v>
      </c>
      <c r="G145" s="182">
        <f t="shared" si="7"/>
        <v>2211</v>
      </c>
      <c r="H145" s="143">
        <v>57</v>
      </c>
    </row>
    <row r="146" spans="1:8" ht="12.75">
      <c r="A146" s="139">
        <v>162</v>
      </c>
      <c r="B146" s="137"/>
      <c r="C146" s="153">
        <f t="shared" si="8"/>
        <v>56.26</v>
      </c>
      <c r="D146" s="142"/>
      <c r="E146" s="143">
        <v>10351</v>
      </c>
      <c r="F146" s="132">
        <f t="shared" si="6"/>
        <v>3082</v>
      </c>
      <c r="G146" s="182">
        <f t="shared" si="7"/>
        <v>2208</v>
      </c>
      <c r="H146" s="143">
        <v>57</v>
      </c>
    </row>
    <row r="147" spans="1:8" ht="12.75">
      <c r="A147" s="139">
        <v>163</v>
      </c>
      <c r="B147" s="137"/>
      <c r="C147" s="153">
        <f t="shared" si="8"/>
        <v>56.33</v>
      </c>
      <c r="D147" s="142"/>
      <c r="E147" s="143">
        <v>10351</v>
      </c>
      <c r="F147" s="132">
        <f t="shared" si="6"/>
        <v>3078</v>
      </c>
      <c r="G147" s="182">
        <f t="shared" si="7"/>
        <v>2205</v>
      </c>
      <c r="H147" s="143">
        <v>57</v>
      </c>
    </row>
    <row r="148" spans="1:8" ht="12.75">
      <c r="A148" s="139">
        <v>164</v>
      </c>
      <c r="B148" s="137"/>
      <c r="C148" s="153">
        <f t="shared" si="8"/>
        <v>56.4</v>
      </c>
      <c r="D148" s="142"/>
      <c r="E148" s="143">
        <v>10351</v>
      </c>
      <c r="F148" s="132">
        <f t="shared" si="6"/>
        <v>3074</v>
      </c>
      <c r="G148" s="182">
        <f t="shared" si="7"/>
        <v>2202</v>
      </c>
      <c r="H148" s="143">
        <v>57</v>
      </c>
    </row>
    <row r="149" spans="1:8" ht="12.75">
      <c r="A149" s="139">
        <v>165</v>
      </c>
      <c r="B149" s="137"/>
      <c r="C149" s="153">
        <f t="shared" si="8"/>
        <v>56.47</v>
      </c>
      <c r="D149" s="142"/>
      <c r="E149" s="143">
        <v>10351</v>
      </c>
      <c r="F149" s="132">
        <f t="shared" si="6"/>
        <v>3070</v>
      </c>
      <c r="G149" s="182">
        <f t="shared" si="7"/>
        <v>2200</v>
      </c>
      <c r="H149" s="143">
        <v>57</v>
      </c>
    </row>
    <row r="150" spans="1:8" ht="12.75">
      <c r="A150" s="139">
        <v>166</v>
      </c>
      <c r="B150" s="137"/>
      <c r="C150" s="153">
        <f t="shared" si="8"/>
        <v>56.55</v>
      </c>
      <c r="D150" s="142"/>
      <c r="E150" s="143">
        <v>10351</v>
      </c>
      <c r="F150" s="132">
        <f t="shared" si="6"/>
        <v>3066</v>
      </c>
      <c r="G150" s="182">
        <f t="shared" si="7"/>
        <v>2196</v>
      </c>
      <c r="H150" s="143">
        <v>57</v>
      </c>
    </row>
    <row r="151" spans="1:8" ht="12.75">
      <c r="A151" s="139">
        <v>167</v>
      </c>
      <c r="B151" s="137"/>
      <c r="C151" s="153">
        <f t="shared" si="8"/>
        <v>56.62</v>
      </c>
      <c r="D151" s="142"/>
      <c r="E151" s="143">
        <v>10351</v>
      </c>
      <c r="F151" s="132">
        <f t="shared" si="6"/>
        <v>3062</v>
      </c>
      <c r="G151" s="182">
        <f t="shared" si="7"/>
        <v>2194</v>
      </c>
      <c r="H151" s="143">
        <v>57</v>
      </c>
    </row>
    <row r="152" spans="1:8" ht="12.75">
      <c r="A152" s="139">
        <v>168</v>
      </c>
      <c r="B152" s="137"/>
      <c r="C152" s="153">
        <f t="shared" si="8"/>
        <v>56.69</v>
      </c>
      <c r="D152" s="142"/>
      <c r="E152" s="143">
        <v>10351</v>
      </c>
      <c r="F152" s="132">
        <f t="shared" si="6"/>
        <v>3059</v>
      </c>
      <c r="G152" s="182">
        <f t="shared" si="7"/>
        <v>2191</v>
      </c>
      <c r="H152" s="143">
        <v>57</v>
      </c>
    </row>
    <row r="153" spans="1:8" ht="12.75">
      <c r="A153" s="139">
        <v>169</v>
      </c>
      <c r="B153" s="137"/>
      <c r="C153" s="153">
        <f t="shared" si="8"/>
        <v>56.76</v>
      </c>
      <c r="D153" s="142"/>
      <c r="E153" s="143">
        <v>10351</v>
      </c>
      <c r="F153" s="132">
        <f t="shared" si="6"/>
        <v>3055</v>
      </c>
      <c r="G153" s="182">
        <f t="shared" si="7"/>
        <v>2188</v>
      </c>
      <c r="H153" s="143">
        <v>57</v>
      </c>
    </row>
    <row r="154" spans="1:8" ht="12.75">
      <c r="A154" s="139">
        <v>170</v>
      </c>
      <c r="B154" s="137"/>
      <c r="C154" s="153">
        <f t="shared" si="8"/>
        <v>56.83</v>
      </c>
      <c r="D154" s="142"/>
      <c r="E154" s="143">
        <v>10351</v>
      </c>
      <c r="F154" s="132">
        <f t="shared" si="6"/>
        <v>3051</v>
      </c>
      <c r="G154" s="182">
        <f t="shared" si="7"/>
        <v>2186</v>
      </c>
      <c r="H154" s="143">
        <v>57</v>
      </c>
    </row>
    <row r="155" spans="1:8" ht="12.75">
      <c r="A155" s="139">
        <v>171</v>
      </c>
      <c r="B155" s="137"/>
      <c r="C155" s="153">
        <f t="shared" si="8"/>
        <v>56.89</v>
      </c>
      <c r="D155" s="142"/>
      <c r="E155" s="143">
        <v>10351</v>
      </c>
      <c r="F155" s="132">
        <f t="shared" si="6"/>
        <v>3048</v>
      </c>
      <c r="G155" s="182">
        <f t="shared" si="7"/>
        <v>2183</v>
      </c>
      <c r="H155" s="143">
        <v>57</v>
      </c>
    </row>
    <row r="156" spans="1:8" ht="12.75">
      <c r="A156" s="139">
        <v>172</v>
      </c>
      <c r="B156" s="137"/>
      <c r="C156" s="153">
        <f t="shared" si="8"/>
        <v>56.96</v>
      </c>
      <c r="D156" s="142"/>
      <c r="E156" s="143">
        <v>10351</v>
      </c>
      <c r="F156" s="132">
        <f t="shared" si="6"/>
        <v>3045</v>
      </c>
      <c r="G156" s="182">
        <f t="shared" si="7"/>
        <v>2181</v>
      </c>
      <c r="H156" s="143">
        <v>57</v>
      </c>
    </row>
    <row r="157" spans="1:8" ht="12.75">
      <c r="A157" s="139">
        <v>173</v>
      </c>
      <c r="B157" s="137"/>
      <c r="C157" s="153">
        <f t="shared" si="8"/>
        <v>57.03</v>
      </c>
      <c r="D157" s="142"/>
      <c r="E157" s="143">
        <v>10351</v>
      </c>
      <c r="F157" s="132">
        <f t="shared" si="6"/>
        <v>3041</v>
      </c>
      <c r="G157" s="182">
        <f t="shared" si="7"/>
        <v>2178</v>
      </c>
      <c r="H157" s="143">
        <v>57</v>
      </c>
    </row>
    <row r="158" spans="1:8" ht="12.75">
      <c r="A158" s="139">
        <v>174</v>
      </c>
      <c r="B158" s="137"/>
      <c r="C158" s="153">
        <f t="shared" si="8"/>
        <v>57.1</v>
      </c>
      <c r="D158" s="142"/>
      <c r="E158" s="143">
        <v>10351</v>
      </c>
      <c r="F158" s="132">
        <f t="shared" si="6"/>
        <v>3037</v>
      </c>
      <c r="G158" s="182">
        <f t="shared" si="7"/>
        <v>2175</v>
      </c>
      <c r="H158" s="143">
        <v>57</v>
      </c>
    </row>
    <row r="159" spans="1:8" ht="12.75">
      <c r="A159" s="139">
        <v>175</v>
      </c>
      <c r="B159" s="137"/>
      <c r="C159" s="153">
        <f t="shared" si="8"/>
        <v>57.17</v>
      </c>
      <c r="D159" s="142"/>
      <c r="E159" s="143">
        <v>10351</v>
      </c>
      <c r="F159" s="132">
        <f t="shared" si="6"/>
        <v>3034</v>
      </c>
      <c r="G159" s="182">
        <f t="shared" si="7"/>
        <v>2173</v>
      </c>
      <c r="H159" s="143">
        <v>57</v>
      </c>
    </row>
    <row r="160" spans="1:8" ht="12.75">
      <c r="A160" s="139">
        <v>176</v>
      </c>
      <c r="B160" s="137"/>
      <c r="C160" s="153">
        <f t="shared" si="8"/>
        <v>57.23</v>
      </c>
      <c r="D160" s="142"/>
      <c r="E160" s="143">
        <v>10351</v>
      </c>
      <c r="F160" s="132">
        <f t="shared" si="6"/>
        <v>3030</v>
      </c>
      <c r="G160" s="182">
        <f t="shared" si="7"/>
        <v>2170</v>
      </c>
      <c r="H160" s="143">
        <v>57</v>
      </c>
    </row>
    <row r="161" spans="1:8" ht="12.75">
      <c r="A161" s="139">
        <v>177</v>
      </c>
      <c r="B161" s="137"/>
      <c r="C161" s="153">
        <f t="shared" si="8"/>
        <v>57.3</v>
      </c>
      <c r="D161" s="142"/>
      <c r="E161" s="143">
        <v>10351</v>
      </c>
      <c r="F161" s="132">
        <f t="shared" si="6"/>
        <v>3027</v>
      </c>
      <c r="G161" s="182">
        <f t="shared" si="7"/>
        <v>2168</v>
      </c>
      <c r="H161" s="143">
        <v>57</v>
      </c>
    </row>
    <row r="162" spans="1:8" ht="12.75">
      <c r="A162" s="139">
        <v>178</v>
      </c>
      <c r="B162" s="137"/>
      <c r="C162" s="153">
        <f t="shared" si="8"/>
        <v>57.37</v>
      </c>
      <c r="D162" s="142"/>
      <c r="E162" s="143">
        <v>10351</v>
      </c>
      <c r="F162" s="132">
        <f t="shared" si="6"/>
        <v>3023</v>
      </c>
      <c r="G162" s="182">
        <f t="shared" si="7"/>
        <v>2165</v>
      </c>
      <c r="H162" s="143">
        <v>57</v>
      </c>
    </row>
    <row r="163" spans="1:8" ht="12.75">
      <c r="A163" s="139">
        <v>179</v>
      </c>
      <c r="B163" s="137"/>
      <c r="C163" s="153">
        <f t="shared" si="8"/>
        <v>57.43</v>
      </c>
      <c r="D163" s="142"/>
      <c r="E163" s="143">
        <v>10351</v>
      </c>
      <c r="F163" s="132">
        <f t="shared" si="6"/>
        <v>3020</v>
      </c>
      <c r="G163" s="182">
        <f t="shared" si="7"/>
        <v>2163</v>
      </c>
      <c r="H163" s="143">
        <v>57</v>
      </c>
    </row>
    <row r="164" spans="1:8" ht="12.75">
      <c r="A164" s="139">
        <v>180</v>
      </c>
      <c r="B164" s="137"/>
      <c r="C164" s="153">
        <f t="shared" si="8"/>
        <v>57.5</v>
      </c>
      <c r="D164" s="142"/>
      <c r="E164" s="143">
        <v>10351</v>
      </c>
      <c r="F164" s="132">
        <f t="shared" si="6"/>
        <v>3016</v>
      </c>
      <c r="G164" s="182">
        <f t="shared" si="7"/>
        <v>2160</v>
      </c>
      <c r="H164" s="143">
        <v>57</v>
      </c>
    </row>
    <row r="165" spans="1:8" ht="12.75">
      <c r="A165" s="139">
        <v>181</v>
      </c>
      <c r="B165" s="137"/>
      <c r="C165" s="153">
        <f t="shared" si="8"/>
        <v>57.56</v>
      </c>
      <c r="D165" s="142"/>
      <c r="E165" s="143">
        <v>10351</v>
      </c>
      <c r="F165" s="132">
        <f t="shared" si="6"/>
        <v>3013</v>
      </c>
      <c r="G165" s="182">
        <f t="shared" si="7"/>
        <v>2158</v>
      </c>
      <c r="H165" s="143">
        <v>57</v>
      </c>
    </row>
    <row r="166" spans="1:8" ht="12.75">
      <c r="A166" s="139">
        <v>182</v>
      </c>
      <c r="B166" s="137"/>
      <c r="C166" s="153">
        <f t="shared" si="8"/>
        <v>57.63</v>
      </c>
      <c r="D166" s="142"/>
      <c r="E166" s="143">
        <v>10351</v>
      </c>
      <c r="F166" s="132">
        <f t="shared" si="6"/>
        <v>3010</v>
      </c>
      <c r="G166" s="182">
        <f t="shared" si="7"/>
        <v>2155</v>
      </c>
      <c r="H166" s="143">
        <v>57</v>
      </c>
    </row>
    <row r="167" spans="1:8" ht="12.75">
      <c r="A167" s="139">
        <v>183</v>
      </c>
      <c r="B167" s="137"/>
      <c r="C167" s="153">
        <f t="shared" si="8"/>
        <v>57.69</v>
      </c>
      <c r="D167" s="142"/>
      <c r="E167" s="143">
        <v>10351</v>
      </c>
      <c r="F167" s="132">
        <f t="shared" si="6"/>
        <v>3007</v>
      </c>
      <c r="G167" s="182">
        <f t="shared" si="7"/>
        <v>2153</v>
      </c>
      <c r="H167" s="143">
        <v>57</v>
      </c>
    </row>
    <row r="168" spans="1:8" ht="12.75">
      <c r="A168" s="139">
        <v>184</v>
      </c>
      <c r="B168" s="137"/>
      <c r="C168" s="153">
        <f t="shared" si="8"/>
        <v>57.76</v>
      </c>
      <c r="D168" s="142"/>
      <c r="E168" s="143">
        <v>10351</v>
      </c>
      <c r="F168" s="132">
        <f t="shared" si="6"/>
        <v>3003</v>
      </c>
      <c r="G168" s="182">
        <f t="shared" si="7"/>
        <v>2150</v>
      </c>
      <c r="H168" s="143">
        <v>57</v>
      </c>
    </row>
    <row r="169" spans="1:8" ht="12.75">
      <c r="A169" s="139">
        <v>185</v>
      </c>
      <c r="B169" s="137"/>
      <c r="C169" s="153">
        <f t="shared" si="8"/>
        <v>57.82</v>
      </c>
      <c r="D169" s="142"/>
      <c r="E169" s="143">
        <v>10351</v>
      </c>
      <c r="F169" s="132">
        <f t="shared" si="6"/>
        <v>3000</v>
      </c>
      <c r="G169" s="182">
        <f t="shared" si="7"/>
        <v>2148</v>
      </c>
      <c r="H169" s="143">
        <v>57</v>
      </c>
    </row>
    <row r="170" spans="1:8" ht="12.75">
      <c r="A170" s="139">
        <v>186</v>
      </c>
      <c r="B170" s="137"/>
      <c r="C170" s="153">
        <f t="shared" si="8"/>
        <v>57.89</v>
      </c>
      <c r="D170" s="142"/>
      <c r="E170" s="143">
        <v>10351</v>
      </c>
      <c r="F170" s="132">
        <f t="shared" si="6"/>
        <v>2997</v>
      </c>
      <c r="G170" s="182">
        <f t="shared" si="7"/>
        <v>2146</v>
      </c>
      <c r="H170" s="143">
        <v>57</v>
      </c>
    </row>
    <row r="171" spans="1:8" ht="12.75">
      <c r="A171" s="139">
        <v>187</v>
      </c>
      <c r="B171" s="137"/>
      <c r="C171" s="153">
        <f t="shared" si="8"/>
        <v>57.95</v>
      </c>
      <c r="D171" s="142"/>
      <c r="E171" s="143">
        <v>10351</v>
      </c>
      <c r="F171" s="132">
        <f t="shared" si="6"/>
        <v>2994</v>
      </c>
      <c r="G171" s="182">
        <f t="shared" si="7"/>
        <v>2143</v>
      </c>
      <c r="H171" s="143">
        <v>57</v>
      </c>
    </row>
    <row r="172" spans="1:8" ht="12.75">
      <c r="A172" s="139">
        <v>188</v>
      </c>
      <c r="B172" s="137"/>
      <c r="C172" s="153">
        <f t="shared" si="8"/>
        <v>58.01</v>
      </c>
      <c r="D172" s="142"/>
      <c r="E172" s="143">
        <v>10351</v>
      </c>
      <c r="F172" s="132">
        <f t="shared" si="6"/>
        <v>2990</v>
      </c>
      <c r="G172" s="182">
        <f t="shared" si="7"/>
        <v>2141</v>
      </c>
      <c r="H172" s="143">
        <v>57</v>
      </c>
    </row>
    <row r="173" spans="1:8" ht="12.75">
      <c r="A173" s="139">
        <v>189</v>
      </c>
      <c r="B173" s="137"/>
      <c r="C173" s="153">
        <f t="shared" si="8"/>
        <v>58.07</v>
      </c>
      <c r="D173" s="142"/>
      <c r="E173" s="143">
        <v>10351</v>
      </c>
      <c r="F173" s="132">
        <f t="shared" si="6"/>
        <v>2987</v>
      </c>
      <c r="G173" s="182">
        <f t="shared" si="7"/>
        <v>2139</v>
      </c>
      <c r="H173" s="143">
        <v>57</v>
      </c>
    </row>
    <row r="174" spans="1:8" ht="12.75">
      <c r="A174" s="139">
        <v>190</v>
      </c>
      <c r="B174" s="137"/>
      <c r="C174" s="153">
        <f t="shared" si="8"/>
        <v>58.14</v>
      </c>
      <c r="D174" s="142"/>
      <c r="E174" s="143">
        <v>10351</v>
      </c>
      <c r="F174" s="132">
        <f t="shared" si="6"/>
        <v>2984</v>
      </c>
      <c r="G174" s="182">
        <f t="shared" si="7"/>
        <v>2136</v>
      </c>
      <c r="H174" s="143">
        <v>57</v>
      </c>
    </row>
    <row r="175" spans="1:8" ht="12.75">
      <c r="A175" s="139">
        <v>191</v>
      </c>
      <c r="B175" s="137"/>
      <c r="C175" s="153">
        <f t="shared" si="8"/>
        <v>58.2</v>
      </c>
      <c r="D175" s="142"/>
      <c r="E175" s="143">
        <v>10351</v>
      </c>
      <c r="F175" s="132">
        <f t="shared" si="6"/>
        <v>2981</v>
      </c>
      <c r="G175" s="182">
        <f t="shared" si="7"/>
        <v>2134</v>
      </c>
      <c r="H175" s="143">
        <v>57</v>
      </c>
    </row>
    <row r="176" spans="1:8" ht="12.75">
      <c r="A176" s="139">
        <v>192</v>
      </c>
      <c r="B176" s="137"/>
      <c r="C176" s="153">
        <f t="shared" si="8"/>
        <v>58.26</v>
      </c>
      <c r="D176" s="142"/>
      <c r="E176" s="143">
        <v>10351</v>
      </c>
      <c r="F176" s="132">
        <f t="shared" si="6"/>
        <v>2978</v>
      </c>
      <c r="G176" s="182">
        <f t="shared" si="7"/>
        <v>2132</v>
      </c>
      <c r="H176" s="143">
        <v>57</v>
      </c>
    </row>
    <row r="177" spans="1:8" ht="12.75">
      <c r="A177" s="139">
        <v>193</v>
      </c>
      <c r="B177" s="137"/>
      <c r="C177" s="153">
        <f t="shared" si="8"/>
        <v>58.32</v>
      </c>
      <c r="D177" s="142"/>
      <c r="E177" s="143">
        <v>10351</v>
      </c>
      <c r="F177" s="132">
        <f t="shared" si="6"/>
        <v>2975</v>
      </c>
      <c r="G177" s="182">
        <f t="shared" si="7"/>
        <v>2130</v>
      </c>
      <c r="H177" s="143">
        <v>57</v>
      </c>
    </row>
    <row r="178" spans="1:8" ht="12.75">
      <c r="A178" s="139">
        <v>194</v>
      </c>
      <c r="B178" s="137"/>
      <c r="C178" s="153">
        <f t="shared" si="8"/>
        <v>58.38</v>
      </c>
      <c r="D178" s="142"/>
      <c r="E178" s="143">
        <v>10351</v>
      </c>
      <c r="F178" s="132">
        <f t="shared" si="6"/>
        <v>2972</v>
      </c>
      <c r="G178" s="182">
        <f t="shared" si="7"/>
        <v>2128</v>
      </c>
      <c r="H178" s="143">
        <v>57</v>
      </c>
    </row>
    <row r="179" spans="1:8" ht="12.75">
      <c r="A179" s="139">
        <v>195</v>
      </c>
      <c r="B179" s="137"/>
      <c r="C179" s="153">
        <f t="shared" si="8"/>
        <v>58.45</v>
      </c>
      <c r="D179" s="142"/>
      <c r="E179" s="143">
        <v>10351</v>
      </c>
      <c r="F179" s="132">
        <f t="shared" si="6"/>
        <v>2968</v>
      </c>
      <c r="G179" s="182">
        <f t="shared" si="7"/>
        <v>2125</v>
      </c>
      <c r="H179" s="143">
        <v>57</v>
      </c>
    </row>
    <row r="180" spans="1:8" ht="12.75">
      <c r="A180" s="139">
        <v>196</v>
      </c>
      <c r="B180" s="137"/>
      <c r="C180" s="153">
        <f t="shared" si="8"/>
        <v>58.51</v>
      </c>
      <c r="D180" s="142"/>
      <c r="E180" s="143">
        <v>10351</v>
      </c>
      <c r="F180" s="132">
        <f t="shared" si="6"/>
        <v>2965</v>
      </c>
      <c r="G180" s="182">
        <f t="shared" si="7"/>
        <v>2123</v>
      </c>
      <c r="H180" s="143">
        <v>57</v>
      </c>
    </row>
    <row r="181" spans="1:8" ht="12.75">
      <c r="A181" s="139">
        <v>197</v>
      </c>
      <c r="B181" s="137"/>
      <c r="C181" s="153">
        <f t="shared" si="8"/>
        <v>58.57</v>
      </c>
      <c r="D181" s="142"/>
      <c r="E181" s="143">
        <v>10351</v>
      </c>
      <c r="F181" s="132">
        <f t="shared" si="6"/>
        <v>2962</v>
      </c>
      <c r="G181" s="182">
        <f t="shared" si="7"/>
        <v>2121</v>
      </c>
      <c r="H181" s="143">
        <v>57</v>
      </c>
    </row>
    <row r="182" spans="1:8" ht="12.75">
      <c r="A182" s="139">
        <v>198</v>
      </c>
      <c r="B182" s="137"/>
      <c r="C182" s="153">
        <f t="shared" si="8"/>
        <v>58.63</v>
      </c>
      <c r="D182" s="142"/>
      <c r="E182" s="143">
        <v>10351</v>
      </c>
      <c r="F182" s="132">
        <f t="shared" si="6"/>
        <v>2959</v>
      </c>
      <c r="G182" s="182">
        <f t="shared" si="7"/>
        <v>2119</v>
      </c>
      <c r="H182" s="143">
        <v>57</v>
      </c>
    </row>
    <row r="183" spans="1:8" ht="12.75">
      <c r="A183" s="139">
        <v>199</v>
      </c>
      <c r="B183" s="137"/>
      <c r="C183" s="153">
        <f t="shared" si="8"/>
        <v>58.69</v>
      </c>
      <c r="D183" s="142"/>
      <c r="E183" s="143">
        <v>10351</v>
      </c>
      <c r="F183" s="132">
        <f t="shared" si="6"/>
        <v>2956</v>
      </c>
      <c r="G183" s="182">
        <f t="shared" si="7"/>
        <v>2116</v>
      </c>
      <c r="H183" s="143">
        <v>57</v>
      </c>
    </row>
    <row r="184" spans="1:8" ht="12.75">
      <c r="A184" s="139">
        <v>200</v>
      </c>
      <c r="B184" s="137"/>
      <c r="C184" s="153">
        <f t="shared" si="8"/>
        <v>58.75</v>
      </c>
      <c r="D184" s="142"/>
      <c r="E184" s="143">
        <v>10351</v>
      </c>
      <c r="F184" s="132">
        <f t="shared" si="6"/>
        <v>2954</v>
      </c>
      <c r="G184" s="182">
        <f t="shared" si="7"/>
        <v>2114</v>
      </c>
      <c r="H184" s="143">
        <v>57</v>
      </c>
    </row>
    <row r="185" spans="1:8" ht="12.75">
      <c r="A185" s="139">
        <v>201</v>
      </c>
      <c r="B185" s="137"/>
      <c r="C185" s="153">
        <f t="shared" si="8"/>
        <v>58.81</v>
      </c>
      <c r="D185" s="142"/>
      <c r="E185" s="143">
        <v>10351</v>
      </c>
      <c r="F185" s="132">
        <f t="shared" si="6"/>
        <v>2951</v>
      </c>
      <c r="G185" s="182">
        <f t="shared" si="7"/>
        <v>2112</v>
      </c>
      <c r="H185" s="143">
        <v>57</v>
      </c>
    </row>
    <row r="186" spans="1:8" ht="12.75">
      <c r="A186" s="139">
        <v>202</v>
      </c>
      <c r="B186" s="137"/>
      <c r="C186" s="153">
        <f t="shared" si="8"/>
        <v>58.86</v>
      </c>
      <c r="D186" s="142"/>
      <c r="E186" s="143">
        <v>10351</v>
      </c>
      <c r="F186" s="132">
        <f t="shared" si="6"/>
        <v>2948</v>
      </c>
      <c r="G186" s="182">
        <f t="shared" si="7"/>
        <v>2110</v>
      </c>
      <c r="H186" s="143">
        <v>57</v>
      </c>
    </row>
    <row r="187" spans="1:8" ht="12.75">
      <c r="A187" s="139">
        <v>203</v>
      </c>
      <c r="B187" s="137"/>
      <c r="C187" s="153">
        <f t="shared" si="8"/>
        <v>58.92</v>
      </c>
      <c r="D187" s="142"/>
      <c r="E187" s="143">
        <v>10351</v>
      </c>
      <c r="F187" s="132">
        <f t="shared" si="6"/>
        <v>2945</v>
      </c>
      <c r="G187" s="182">
        <f t="shared" si="7"/>
        <v>2108</v>
      </c>
      <c r="H187" s="143">
        <v>57</v>
      </c>
    </row>
    <row r="188" spans="1:8" ht="12.75">
      <c r="A188" s="139">
        <v>204</v>
      </c>
      <c r="B188" s="137"/>
      <c r="C188" s="153">
        <f t="shared" si="8"/>
        <v>58.98</v>
      </c>
      <c r="D188" s="142"/>
      <c r="E188" s="143">
        <v>10351</v>
      </c>
      <c r="F188" s="132">
        <f t="shared" si="6"/>
        <v>2942</v>
      </c>
      <c r="G188" s="182">
        <f t="shared" si="7"/>
        <v>2106</v>
      </c>
      <c r="H188" s="143">
        <v>57</v>
      </c>
    </row>
    <row r="189" spans="1:8" ht="12.75">
      <c r="A189" s="139">
        <v>205</v>
      </c>
      <c r="B189" s="137"/>
      <c r="C189" s="153">
        <f t="shared" si="8"/>
        <v>59.04</v>
      </c>
      <c r="D189" s="142"/>
      <c r="E189" s="143">
        <v>10351</v>
      </c>
      <c r="F189" s="132">
        <f t="shared" si="6"/>
        <v>2939</v>
      </c>
      <c r="G189" s="182">
        <f t="shared" si="7"/>
        <v>2104</v>
      </c>
      <c r="H189" s="143">
        <v>57</v>
      </c>
    </row>
    <row r="190" spans="1:8" ht="12.75">
      <c r="A190" s="139">
        <v>206</v>
      </c>
      <c r="B190" s="137"/>
      <c r="C190" s="153">
        <f t="shared" si="8"/>
        <v>59.1</v>
      </c>
      <c r="D190" s="142"/>
      <c r="E190" s="143">
        <v>10351</v>
      </c>
      <c r="F190" s="132">
        <f t="shared" si="6"/>
        <v>2936</v>
      </c>
      <c r="G190" s="182">
        <f t="shared" si="7"/>
        <v>2102</v>
      </c>
      <c r="H190" s="143">
        <v>57</v>
      </c>
    </row>
    <row r="191" spans="1:8" ht="12.75">
      <c r="A191" s="139">
        <v>207</v>
      </c>
      <c r="B191" s="137"/>
      <c r="C191" s="153">
        <f t="shared" si="8"/>
        <v>59.16</v>
      </c>
      <c r="D191" s="142"/>
      <c r="E191" s="143">
        <v>10351</v>
      </c>
      <c r="F191" s="132">
        <f t="shared" si="6"/>
        <v>2933</v>
      </c>
      <c r="G191" s="182">
        <f t="shared" si="7"/>
        <v>2100</v>
      </c>
      <c r="H191" s="143">
        <v>57</v>
      </c>
    </row>
    <row r="192" spans="1:8" ht="12.75">
      <c r="A192" s="139">
        <v>208</v>
      </c>
      <c r="B192" s="137"/>
      <c r="C192" s="153">
        <f t="shared" si="8"/>
        <v>59.21</v>
      </c>
      <c r="D192" s="142"/>
      <c r="E192" s="143">
        <v>10351</v>
      </c>
      <c r="F192" s="132">
        <f t="shared" si="6"/>
        <v>2931</v>
      </c>
      <c r="G192" s="182">
        <f t="shared" si="7"/>
        <v>2098</v>
      </c>
      <c r="H192" s="143">
        <v>57</v>
      </c>
    </row>
    <row r="193" spans="1:8" ht="12.75">
      <c r="A193" s="139">
        <v>209</v>
      </c>
      <c r="B193" s="137"/>
      <c r="C193" s="153">
        <f t="shared" si="8"/>
        <v>59.27</v>
      </c>
      <c r="D193" s="142"/>
      <c r="E193" s="143">
        <v>10351</v>
      </c>
      <c r="F193" s="132">
        <f t="shared" si="6"/>
        <v>2928</v>
      </c>
      <c r="G193" s="182">
        <f t="shared" si="7"/>
        <v>2096</v>
      </c>
      <c r="H193" s="143">
        <v>57</v>
      </c>
    </row>
    <row r="194" spans="1:8" ht="12.75">
      <c r="A194" s="139">
        <v>210</v>
      </c>
      <c r="B194" s="137"/>
      <c r="C194" s="153">
        <f t="shared" si="8"/>
        <v>59.33</v>
      </c>
      <c r="D194" s="142"/>
      <c r="E194" s="143">
        <v>10351</v>
      </c>
      <c r="F194" s="132">
        <f t="shared" si="6"/>
        <v>2925</v>
      </c>
      <c r="G194" s="182">
        <f t="shared" si="7"/>
        <v>2094</v>
      </c>
      <c r="H194" s="143">
        <v>57</v>
      </c>
    </row>
    <row r="195" spans="1:8" ht="12.75">
      <c r="A195" s="139">
        <v>211</v>
      </c>
      <c r="B195" s="137"/>
      <c r="C195" s="153">
        <f t="shared" si="8"/>
        <v>59.38</v>
      </c>
      <c r="D195" s="142"/>
      <c r="E195" s="143">
        <v>10351</v>
      </c>
      <c r="F195" s="132">
        <f t="shared" si="6"/>
        <v>2923</v>
      </c>
      <c r="G195" s="182">
        <f t="shared" si="7"/>
        <v>2092</v>
      </c>
      <c r="H195" s="143">
        <v>57</v>
      </c>
    </row>
    <row r="196" spans="1:8" ht="12.75">
      <c r="A196" s="139">
        <v>212</v>
      </c>
      <c r="B196" s="137"/>
      <c r="C196" s="153">
        <f t="shared" si="8"/>
        <v>59.44</v>
      </c>
      <c r="D196" s="142"/>
      <c r="E196" s="143">
        <v>10351</v>
      </c>
      <c r="F196" s="132">
        <f t="shared" si="6"/>
        <v>2920</v>
      </c>
      <c r="G196" s="182">
        <f t="shared" si="7"/>
        <v>2090</v>
      </c>
      <c r="H196" s="143">
        <v>57</v>
      </c>
    </row>
    <row r="197" spans="1:8" ht="12.75">
      <c r="A197" s="139">
        <v>213</v>
      </c>
      <c r="B197" s="137"/>
      <c r="C197" s="153">
        <f t="shared" si="8"/>
        <v>59.5</v>
      </c>
      <c r="D197" s="142"/>
      <c r="E197" s="143">
        <v>10351</v>
      </c>
      <c r="F197" s="132">
        <f t="shared" si="6"/>
        <v>2917</v>
      </c>
      <c r="G197" s="182">
        <f t="shared" si="7"/>
        <v>2088</v>
      </c>
      <c r="H197" s="143">
        <v>57</v>
      </c>
    </row>
    <row r="198" spans="1:8" ht="12.75">
      <c r="A198" s="139">
        <v>214</v>
      </c>
      <c r="B198" s="137"/>
      <c r="C198" s="153">
        <f t="shared" si="8"/>
        <v>59.55</v>
      </c>
      <c r="D198" s="142"/>
      <c r="E198" s="143">
        <v>10351</v>
      </c>
      <c r="F198" s="132">
        <f t="shared" si="6"/>
        <v>2915</v>
      </c>
      <c r="G198" s="182">
        <f t="shared" si="7"/>
        <v>2086</v>
      </c>
      <c r="H198" s="143">
        <v>57</v>
      </c>
    </row>
    <row r="199" spans="1:8" ht="12.75">
      <c r="A199" s="139">
        <v>215</v>
      </c>
      <c r="B199" s="137"/>
      <c r="C199" s="153">
        <f t="shared" si="8"/>
        <v>59.61</v>
      </c>
      <c r="D199" s="142"/>
      <c r="E199" s="143">
        <v>10351</v>
      </c>
      <c r="F199" s="132">
        <f t="shared" si="6"/>
        <v>2912</v>
      </c>
      <c r="G199" s="182">
        <f t="shared" si="7"/>
        <v>2084</v>
      </c>
      <c r="H199" s="143">
        <v>57</v>
      </c>
    </row>
    <row r="200" spans="1:8" ht="12.75">
      <c r="A200" s="139">
        <v>216</v>
      </c>
      <c r="B200" s="137"/>
      <c r="C200" s="153">
        <f t="shared" si="8"/>
        <v>59.67</v>
      </c>
      <c r="D200" s="142"/>
      <c r="E200" s="143">
        <v>10351</v>
      </c>
      <c r="F200" s="132">
        <f t="shared" si="6"/>
        <v>2909</v>
      </c>
      <c r="G200" s="182">
        <f t="shared" si="7"/>
        <v>2082</v>
      </c>
      <c r="H200" s="143">
        <v>57</v>
      </c>
    </row>
    <row r="201" spans="1:8" ht="12.75">
      <c r="A201" s="139">
        <v>217</v>
      </c>
      <c r="B201" s="137"/>
      <c r="C201" s="153">
        <f t="shared" si="8"/>
        <v>59.72</v>
      </c>
      <c r="D201" s="142"/>
      <c r="E201" s="143">
        <v>10351</v>
      </c>
      <c r="F201" s="132">
        <f t="shared" si="6"/>
        <v>2906</v>
      </c>
      <c r="G201" s="182">
        <f t="shared" si="7"/>
        <v>2080</v>
      </c>
      <c r="H201" s="143">
        <v>57</v>
      </c>
    </row>
    <row r="202" spans="1:8" ht="12.75">
      <c r="A202" s="139">
        <v>218</v>
      </c>
      <c r="B202" s="137"/>
      <c r="C202" s="153">
        <f t="shared" si="8"/>
        <v>59.78</v>
      </c>
      <c r="D202" s="142"/>
      <c r="E202" s="143">
        <v>10351</v>
      </c>
      <c r="F202" s="132">
        <f t="shared" si="6"/>
        <v>2904</v>
      </c>
      <c r="G202" s="182">
        <f t="shared" si="7"/>
        <v>2078</v>
      </c>
      <c r="H202" s="143">
        <v>57</v>
      </c>
    </row>
    <row r="203" spans="1:8" ht="12.75">
      <c r="A203" s="139">
        <v>219</v>
      </c>
      <c r="B203" s="137"/>
      <c r="C203" s="153">
        <f t="shared" si="8"/>
        <v>59.83</v>
      </c>
      <c r="D203" s="142"/>
      <c r="E203" s="143">
        <v>10351</v>
      </c>
      <c r="F203" s="132">
        <f t="shared" si="6"/>
        <v>2901</v>
      </c>
      <c r="G203" s="182">
        <f t="shared" si="7"/>
        <v>2076</v>
      </c>
      <c r="H203" s="143">
        <v>57</v>
      </c>
    </row>
    <row r="204" spans="1:8" ht="12.75">
      <c r="A204" s="139">
        <v>220</v>
      </c>
      <c r="B204" s="137"/>
      <c r="C204" s="153">
        <f t="shared" si="8"/>
        <v>59.89</v>
      </c>
      <c r="D204" s="142"/>
      <c r="E204" s="143">
        <v>10351</v>
      </c>
      <c r="F204" s="132">
        <f t="shared" si="6"/>
        <v>2898</v>
      </c>
      <c r="G204" s="182">
        <f t="shared" si="7"/>
        <v>2074</v>
      </c>
      <c r="H204" s="143">
        <v>57</v>
      </c>
    </row>
    <row r="205" spans="1:8" ht="12.75">
      <c r="A205" s="139">
        <v>221</v>
      </c>
      <c r="B205" s="137"/>
      <c r="C205" s="153">
        <f t="shared" si="8"/>
        <v>59.94</v>
      </c>
      <c r="D205" s="142"/>
      <c r="E205" s="143">
        <v>10351</v>
      </c>
      <c r="F205" s="132">
        <f aca="true" t="shared" si="9" ref="F205:F268">ROUND(12*1.37*(1/C205*E205)+H205,0)</f>
        <v>2896</v>
      </c>
      <c r="G205" s="182">
        <f t="shared" si="7"/>
        <v>2072</v>
      </c>
      <c r="H205" s="143">
        <v>57</v>
      </c>
    </row>
    <row r="206" spans="1:8" ht="12.75">
      <c r="A206" s="139">
        <v>222</v>
      </c>
      <c r="B206" s="137"/>
      <c r="C206" s="153">
        <f t="shared" si="8"/>
        <v>59.99</v>
      </c>
      <c r="D206" s="142"/>
      <c r="E206" s="143">
        <v>10351</v>
      </c>
      <c r="F206" s="132">
        <f t="shared" si="9"/>
        <v>2894</v>
      </c>
      <c r="G206" s="182">
        <f aca="true" t="shared" si="10" ref="G206:G269">ROUND(12*(1/C206*E206),0)</f>
        <v>2071</v>
      </c>
      <c r="H206" s="143">
        <v>57</v>
      </c>
    </row>
    <row r="207" spans="1:8" ht="12.75">
      <c r="A207" s="139">
        <v>223</v>
      </c>
      <c r="B207" s="137"/>
      <c r="C207" s="153">
        <f aca="true" t="shared" si="11" ref="C207:C270">ROUND(10.899*LN(A207)+A207/200,2)</f>
        <v>60.05</v>
      </c>
      <c r="D207" s="142"/>
      <c r="E207" s="143">
        <v>10351</v>
      </c>
      <c r="F207" s="132">
        <f t="shared" si="9"/>
        <v>2891</v>
      </c>
      <c r="G207" s="182">
        <f t="shared" si="10"/>
        <v>2068</v>
      </c>
      <c r="H207" s="143">
        <v>57</v>
      </c>
    </row>
    <row r="208" spans="1:8" ht="12.75">
      <c r="A208" s="139">
        <v>224</v>
      </c>
      <c r="B208" s="137"/>
      <c r="C208" s="153">
        <f t="shared" si="11"/>
        <v>60.1</v>
      </c>
      <c r="D208" s="142"/>
      <c r="E208" s="143">
        <v>10351</v>
      </c>
      <c r="F208" s="132">
        <f t="shared" si="9"/>
        <v>2888</v>
      </c>
      <c r="G208" s="182">
        <f t="shared" si="10"/>
        <v>2067</v>
      </c>
      <c r="H208" s="143">
        <v>57</v>
      </c>
    </row>
    <row r="209" spans="1:8" ht="12.75">
      <c r="A209" s="139">
        <v>225</v>
      </c>
      <c r="B209" s="137"/>
      <c r="C209" s="153">
        <f t="shared" si="11"/>
        <v>60.16</v>
      </c>
      <c r="D209" s="142"/>
      <c r="E209" s="143">
        <v>10351</v>
      </c>
      <c r="F209" s="132">
        <f t="shared" si="9"/>
        <v>2886</v>
      </c>
      <c r="G209" s="182">
        <f t="shared" si="10"/>
        <v>2065</v>
      </c>
      <c r="H209" s="143">
        <v>57</v>
      </c>
    </row>
    <row r="210" spans="1:8" ht="12.75">
      <c r="A210" s="139">
        <v>226</v>
      </c>
      <c r="B210" s="137"/>
      <c r="C210" s="153">
        <f t="shared" si="11"/>
        <v>60.21</v>
      </c>
      <c r="D210" s="142"/>
      <c r="E210" s="143">
        <v>10351</v>
      </c>
      <c r="F210" s="132">
        <f t="shared" si="9"/>
        <v>2883</v>
      </c>
      <c r="G210" s="182">
        <f t="shared" si="10"/>
        <v>2063</v>
      </c>
      <c r="H210" s="143">
        <v>57</v>
      </c>
    </row>
    <row r="211" spans="1:8" ht="12.75">
      <c r="A211" s="139">
        <v>227</v>
      </c>
      <c r="B211" s="137"/>
      <c r="C211" s="153">
        <f t="shared" si="11"/>
        <v>60.26</v>
      </c>
      <c r="D211" s="142"/>
      <c r="E211" s="143">
        <v>10351</v>
      </c>
      <c r="F211" s="132">
        <f t="shared" si="9"/>
        <v>2881</v>
      </c>
      <c r="G211" s="182">
        <f t="shared" si="10"/>
        <v>2061</v>
      </c>
      <c r="H211" s="143">
        <v>57</v>
      </c>
    </row>
    <row r="212" spans="1:8" ht="12.75">
      <c r="A212" s="139">
        <v>228</v>
      </c>
      <c r="B212" s="137"/>
      <c r="C212" s="153">
        <f t="shared" si="11"/>
        <v>60.31</v>
      </c>
      <c r="D212" s="142"/>
      <c r="E212" s="143">
        <v>10351</v>
      </c>
      <c r="F212" s="132">
        <f t="shared" si="9"/>
        <v>2879</v>
      </c>
      <c r="G212" s="182">
        <f t="shared" si="10"/>
        <v>2060</v>
      </c>
      <c r="H212" s="143">
        <v>57</v>
      </c>
    </row>
    <row r="213" spans="1:8" ht="12.75">
      <c r="A213" s="139">
        <v>229</v>
      </c>
      <c r="B213" s="137"/>
      <c r="C213" s="153">
        <f t="shared" si="11"/>
        <v>60.37</v>
      </c>
      <c r="D213" s="142"/>
      <c r="E213" s="143">
        <v>10351</v>
      </c>
      <c r="F213" s="132">
        <f t="shared" si="9"/>
        <v>2876</v>
      </c>
      <c r="G213" s="182">
        <f t="shared" si="10"/>
        <v>2058</v>
      </c>
      <c r="H213" s="143">
        <v>57</v>
      </c>
    </row>
    <row r="214" spans="1:8" ht="12.75">
      <c r="A214" s="139">
        <v>230</v>
      </c>
      <c r="B214" s="137"/>
      <c r="C214" s="153">
        <f t="shared" si="11"/>
        <v>60.42</v>
      </c>
      <c r="D214" s="142"/>
      <c r="E214" s="143">
        <v>10351</v>
      </c>
      <c r="F214" s="132">
        <f t="shared" si="9"/>
        <v>2873</v>
      </c>
      <c r="G214" s="182">
        <f t="shared" si="10"/>
        <v>2056</v>
      </c>
      <c r="H214" s="143">
        <v>57</v>
      </c>
    </row>
    <row r="215" spans="1:8" ht="12.75">
      <c r="A215" s="139">
        <v>231</v>
      </c>
      <c r="B215" s="137"/>
      <c r="C215" s="153">
        <f t="shared" si="11"/>
        <v>60.47</v>
      </c>
      <c r="D215" s="142"/>
      <c r="E215" s="143">
        <v>10351</v>
      </c>
      <c r="F215" s="132">
        <f t="shared" si="9"/>
        <v>2871</v>
      </c>
      <c r="G215" s="182">
        <f t="shared" si="10"/>
        <v>2054</v>
      </c>
      <c r="H215" s="143">
        <v>57</v>
      </c>
    </row>
    <row r="216" spans="1:8" ht="12.75">
      <c r="A216" s="139">
        <v>232</v>
      </c>
      <c r="B216" s="137"/>
      <c r="C216" s="153">
        <f t="shared" si="11"/>
        <v>60.52</v>
      </c>
      <c r="D216" s="142"/>
      <c r="E216" s="143">
        <v>10351</v>
      </c>
      <c r="F216" s="132">
        <f t="shared" si="9"/>
        <v>2869</v>
      </c>
      <c r="G216" s="182">
        <f t="shared" si="10"/>
        <v>2052</v>
      </c>
      <c r="H216" s="143">
        <v>57</v>
      </c>
    </row>
    <row r="217" spans="1:8" ht="12.75">
      <c r="A217" s="139">
        <v>233</v>
      </c>
      <c r="B217" s="137"/>
      <c r="C217" s="153">
        <f t="shared" si="11"/>
        <v>60.58</v>
      </c>
      <c r="D217" s="142"/>
      <c r="E217" s="143">
        <v>10351</v>
      </c>
      <c r="F217" s="132">
        <f t="shared" si="9"/>
        <v>2866</v>
      </c>
      <c r="G217" s="182">
        <f t="shared" si="10"/>
        <v>2050</v>
      </c>
      <c r="H217" s="143">
        <v>57</v>
      </c>
    </row>
    <row r="218" spans="1:8" ht="12.75">
      <c r="A218" s="139">
        <v>234</v>
      </c>
      <c r="B218" s="137"/>
      <c r="C218" s="153">
        <f t="shared" si="11"/>
        <v>60.63</v>
      </c>
      <c r="D218" s="142"/>
      <c r="E218" s="143">
        <v>10351</v>
      </c>
      <c r="F218" s="132">
        <f t="shared" si="9"/>
        <v>2864</v>
      </c>
      <c r="G218" s="182">
        <f t="shared" si="10"/>
        <v>2049</v>
      </c>
      <c r="H218" s="143">
        <v>57</v>
      </c>
    </row>
    <row r="219" spans="1:8" ht="12.75">
      <c r="A219" s="139">
        <v>235</v>
      </c>
      <c r="B219" s="137"/>
      <c r="C219" s="153">
        <f t="shared" si="11"/>
        <v>60.68</v>
      </c>
      <c r="D219" s="142"/>
      <c r="E219" s="143">
        <v>10351</v>
      </c>
      <c r="F219" s="132">
        <f t="shared" si="9"/>
        <v>2861</v>
      </c>
      <c r="G219" s="182">
        <f t="shared" si="10"/>
        <v>2047</v>
      </c>
      <c r="H219" s="143">
        <v>57</v>
      </c>
    </row>
    <row r="220" spans="1:8" ht="12.75">
      <c r="A220" s="139">
        <v>236</v>
      </c>
      <c r="B220" s="137"/>
      <c r="C220" s="153">
        <f t="shared" si="11"/>
        <v>60.73</v>
      </c>
      <c r="D220" s="142"/>
      <c r="E220" s="143">
        <v>10351</v>
      </c>
      <c r="F220" s="132">
        <f t="shared" si="9"/>
        <v>2859</v>
      </c>
      <c r="G220" s="182">
        <f t="shared" si="10"/>
        <v>2045</v>
      </c>
      <c r="H220" s="143">
        <v>57</v>
      </c>
    </row>
    <row r="221" spans="1:8" ht="12.75">
      <c r="A221" s="139">
        <v>237</v>
      </c>
      <c r="B221" s="137"/>
      <c r="C221" s="153">
        <f t="shared" si="11"/>
        <v>60.78</v>
      </c>
      <c r="D221" s="142"/>
      <c r="E221" s="143">
        <v>10351</v>
      </c>
      <c r="F221" s="132">
        <f t="shared" si="9"/>
        <v>2857</v>
      </c>
      <c r="G221" s="182">
        <f t="shared" si="10"/>
        <v>2044</v>
      </c>
      <c r="H221" s="143">
        <v>57</v>
      </c>
    </row>
    <row r="222" spans="1:8" ht="12.75">
      <c r="A222" s="139">
        <v>238</v>
      </c>
      <c r="B222" s="137"/>
      <c r="C222" s="153">
        <f t="shared" si="11"/>
        <v>60.83</v>
      </c>
      <c r="D222" s="142"/>
      <c r="E222" s="143">
        <v>10351</v>
      </c>
      <c r="F222" s="132">
        <f t="shared" si="9"/>
        <v>2854</v>
      </c>
      <c r="G222" s="182">
        <f t="shared" si="10"/>
        <v>2042</v>
      </c>
      <c r="H222" s="143">
        <v>57</v>
      </c>
    </row>
    <row r="223" spans="1:8" ht="12.75">
      <c r="A223" s="139">
        <v>239</v>
      </c>
      <c r="B223" s="137"/>
      <c r="C223" s="153">
        <f t="shared" si="11"/>
        <v>60.88</v>
      </c>
      <c r="D223" s="142"/>
      <c r="E223" s="143">
        <v>10351</v>
      </c>
      <c r="F223" s="132">
        <f t="shared" si="9"/>
        <v>2852</v>
      </c>
      <c r="G223" s="182">
        <f t="shared" si="10"/>
        <v>2040</v>
      </c>
      <c r="H223" s="143">
        <v>57</v>
      </c>
    </row>
    <row r="224" spans="1:8" ht="12.75">
      <c r="A224" s="139">
        <v>240</v>
      </c>
      <c r="B224" s="137"/>
      <c r="C224" s="153">
        <f t="shared" si="11"/>
        <v>60.93</v>
      </c>
      <c r="D224" s="142"/>
      <c r="E224" s="143">
        <v>10351</v>
      </c>
      <c r="F224" s="132">
        <f t="shared" si="9"/>
        <v>2850</v>
      </c>
      <c r="G224" s="182">
        <f t="shared" si="10"/>
        <v>2039</v>
      </c>
      <c r="H224" s="143">
        <v>57</v>
      </c>
    </row>
    <row r="225" spans="1:8" ht="12.75">
      <c r="A225" s="139">
        <v>241</v>
      </c>
      <c r="B225" s="137"/>
      <c r="C225" s="153">
        <f t="shared" si="11"/>
        <v>60.98</v>
      </c>
      <c r="D225" s="142"/>
      <c r="E225" s="143">
        <v>10351</v>
      </c>
      <c r="F225" s="132">
        <f t="shared" si="9"/>
        <v>2848</v>
      </c>
      <c r="G225" s="182">
        <f t="shared" si="10"/>
        <v>2037</v>
      </c>
      <c r="H225" s="143">
        <v>57</v>
      </c>
    </row>
    <row r="226" spans="1:8" ht="12.75">
      <c r="A226" s="139">
        <v>242</v>
      </c>
      <c r="B226" s="137"/>
      <c r="C226" s="153">
        <f t="shared" si="11"/>
        <v>61.03</v>
      </c>
      <c r="D226" s="142"/>
      <c r="E226" s="143">
        <v>10351</v>
      </c>
      <c r="F226" s="132">
        <f t="shared" si="9"/>
        <v>2845</v>
      </c>
      <c r="G226" s="182">
        <f t="shared" si="10"/>
        <v>2035</v>
      </c>
      <c r="H226" s="143">
        <v>57</v>
      </c>
    </row>
    <row r="227" spans="1:8" ht="12.75">
      <c r="A227" s="139">
        <v>243</v>
      </c>
      <c r="B227" s="137"/>
      <c r="C227" s="153">
        <f t="shared" si="11"/>
        <v>61.08</v>
      </c>
      <c r="D227" s="142"/>
      <c r="E227" s="143">
        <v>10351</v>
      </c>
      <c r="F227" s="132">
        <f t="shared" si="9"/>
        <v>2843</v>
      </c>
      <c r="G227" s="182">
        <f t="shared" si="10"/>
        <v>2034</v>
      </c>
      <c r="H227" s="143">
        <v>57</v>
      </c>
    </row>
    <row r="228" spans="1:8" ht="12.75">
      <c r="A228" s="139">
        <v>244</v>
      </c>
      <c r="B228" s="137"/>
      <c r="C228" s="153">
        <f t="shared" si="11"/>
        <v>61.13</v>
      </c>
      <c r="D228" s="142"/>
      <c r="E228" s="143">
        <v>10351</v>
      </c>
      <c r="F228" s="132">
        <f t="shared" si="9"/>
        <v>2841</v>
      </c>
      <c r="G228" s="182">
        <f t="shared" si="10"/>
        <v>2032</v>
      </c>
      <c r="H228" s="143">
        <v>57</v>
      </c>
    </row>
    <row r="229" spans="1:8" ht="12.75">
      <c r="A229" s="139">
        <v>245</v>
      </c>
      <c r="B229" s="137"/>
      <c r="C229" s="153">
        <f t="shared" si="11"/>
        <v>61.18</v>
      </c>
      <c r="D229" s="142"/>
      <c r="E229" s="143">
        <v>10351</v>
      </c>
      <c r="F229" s="132">
        <f t="shared" si="9"/>
        <v>2838</v>
      </c>
      <c r="G229" s="182">
        <f t="shared" si="10"/>
        <v>2030</v>
      </c>
      <c r="H229" s="143">
        <v>57</v>
      </c>
    </row>
    <row r="230" spans="1:8" ht="12.75">
      <c r="A230" s="139">
        <v>246</v>
      </c>
      <c r="B230" s="137"/>
      <c r="C230" s="153">
        <f t="shared" si="11"/>
        <v>61.23</v>
      </c>
      <c r="D230" s="142"/>
      <c r="E230" s="143">
        <v>10351</v>
      </c>
      <c r="F230" s="132">
        <f t="shared" si="9"/>
        <v>2836</v>
      </c>
      <c r="G230" s="182">
        <f t="shared" si="10"/>
        <v>2029</v>
      </c>
      <c r="H230" s="143">
        <v>57</v>
      </c>
    </row>
    <row r="231" spans="1:8" ht="12.75">
      <c r="A231" s="139">
        <v>247</v>
      </c>
      <c r="B231" s="137"/>
      <c r="C231" s="153">
        <f t="shared" si="11"/>
        <v>61.28</v>
      </c>
      <c r="D231" s="142"/>
      <c r="E231" s="143">
        <v>10351</v>
      </c>
      <c r="F231" s="132">
        <f t="shared" si="9"/>
        <v>2834</v>
      </c>
      <c r="G231" s="182">
        <f t="shared" si="10"/>
        <v>2027</v>
      </c>
      <c r="H231" s="143">
        <v>57</v>
      </c>
    </row>
    <row r="232" spans="1:8" ht="12.75">
      <c r="A232" s="139">
        <v>248</v>
      </c>
      <c r="B232" s="137"/>
      <c r="C232" s="153">
        <f t="shared" si="11"/>
        <v>61.33</v>
      </c>
      <c r="D232" s="142"/>
      <c r="E232" s="143">
        <v>10351</v>
      </c>
      <c r="F232" s="132">
        <f t="shared" si="9"/>
        <v>2832</v>
      </c>
      <c r="G232" s="182">
        <f t="shared" si="10"/>
        <v>2025</v>
      </c>
      <c r="H232" s="143">
        <v>57</v>
      </c>
    </row>
    <row r="233" spans="1:8" ht="12.75">
      <c r="A233" s="139">
        <v>249</v>
      </c>
      <c r="B233" s="137"/>
      <c r="C233" s="153">
        <f t="shared" si="11"/>
        <v>61.38</v>
      </c>
      <c r="D233" s="142"/>
      <c r="E233" s="143">
        <v>10351</v>
      </c>
      <c r="F233" s="132">
        <f t="shared" si="9"/>
        <v>2829</v>
      </c>
      <c r="G233" s="182">
        <f t="shared" si="10"/>
        <v>2024</v>
      </c>
      <c r="H233" s="143">
        <v>57</v>
      </c>
    </row>
    <row r="234" spans="1:8" ht="12.75">
      <c r="A234" s="139">
        <v>250</v>
      </c>
      <c r="B234" s="137"/>
      <c r="C234" s="153">
        <f t="shared" si="11"/>
        <v>61.43</v>
      </c>
      <c r="D234" s="142"/>
      <c r="E234" s="143">
        <v>10351</v>
      </c>
      <c r="F234" s="132">
        <f t="shared" si="9"/>
        <v>2827</v>
      </c>
      <c r="G234" s="182">
        <f t="shared" si="10"/>
        <v>2022</v>
      </c>
      <c r="H234" s="143">
        <v>57</v>
      </c>
    </row>
    <row r="235" spans="1:8" ht="12.75">
      <c r="A235" s="139">
        <v>251</v>
      </c>
      <c r="B235" s="137"/>
      <c r="C235" s="153">
        <f t="shared" si="11"/>
        <v>61.48</v>
      </c>
      <c r="D235" s="142"/>
      <c r="E235" s="143">
        <v>10351</v>
      </c>
      <c r="F235" s="132">
        <f t="shared" si="9"/>
        <v>2825</v>
      </c>
      <c r="G235" s="182">
        <f t="shared" si="10"/>
        <v>2020</v>
      </c>
      <c r="H235" s="143">
        <v>57</v>
      </c>
    </row>
    <row r="236" spans="1:8" ht="12.75">
      <c r="A236" s="139">
        <v>252</v>
      </c>
      <c r="B236" s="137"/>
      <c r="C236" s="153">
        <f t="shared" si="11"/>
        <v>61.53</v>
      </c>
      <c r="D236" s="142"/>
      <c r="E236" s="143">
        <v>10351</v>
      </c>
      <c r="F236" s="132">
        <f t="shared" si="9"/>
        <v>2823</v>
      </c>
      <c r="G236" s="182">
        <f t="shared" si="10"/>
        <v>2019</v>
      </c>
      <c r="H236" s="143">
        <v>57</v>
      </c>
    </row>
    <row r="237" spans="1:8" ht="12.75">
      <c r="A237" s="139">
        <v>253</v>
      </c>
      <c r="B237" s="137"/>
      <c r="C237" s="153">
        <f t="shared" si="11"/>
        <v>61.57</v>
      </c>
      <c r="D237" s="142"/>
      <c r="E237" s="143">
        <v>10351</v>
      </c>
      <c r="F237" s="132">
        <f t="shared" si="9"/>
        <v>2821</v>
      </c>
      <c r="G237" s="182">
        <f t="shared" si="10"/>
        <v>2017</v>
      </c>
      <c r="H237" s="143">
        <v>57</v>
      </c>
    </row>
    <row r="238" spans="1:8" ht="12.75">
      <c r="A238" s="139">
        <v>254</v>
      </c>
      <c r="B238" s="137"/>
      <c r="C238" s="153">
        <f t="shared" si="11"/>
        <v>61.62</v>
      </c>
      <c r="D238" s="142"/>
      <c r="E238" s="143">
        <v>10351</v>
      </c>
      <c r="F238" s="132">
        <f t="shared" si="9"/>
        <v>2819</v>
      </c>
      <c r="G238" s="182">
        <f t="shared" si="10"/>
        <v>2016</v>
      </c>
      <c r="H238" s="143">
        <v>57</v>
      </c>
    </row>
    <row r="239" spans="1:8" ht="12.75">
      <c r="A239" s="139">
        <v>255</v>
      </c>
      <c r="B239" s="137"/>
      <c r="C239" s="153">
        <f t="shared" si="11"/>
        <v>61.67</v>
      </c>
      <c r="D239" s="142"/>
      <c r="E239" s="143">
        <v>10351</v>
      </c>
      <c r="F239" s="132">
        <f t="shared" si="9"/>
        <v>2816</v>
      </c>
      <c r="G239" s="182">
        <f t="shared" si="10"/>
        <v>2014</v>
      </c>
      <c r="H239" s="143">
        <v>57</v>
      </c>
    </row>
    <row r="240" spans="1:8" ht="12.75">
      <c r="A240" s="139">
        <v>256</v>
      </c>
      <c r="B240" s="137"/>
      <c r="C240" s="153">
        <f t="shared" si="11"/>
        <v>61.72</v>
      </c>
      <c r="D240" s="142"/>
      <c r="E240" s="143">
        <v>10351</v>
      </c>
      <c r="F240" s="132">
        <f t="shared" si="9"/>
        <v>2814</v>
      </c>
      <c r="G240" s="182">
        <f t="shared" si="10"/>
        <v>2013</v>
      </c>
      <c r="H240" s="143">
        <v>57</v>
      </c>
    </row>
    <row r="241" spans="1:8" ht="12.75">
      <c r="A241" s="139">
        <v>257</v>
      </c>
      <c r="B241" s="137"/>
      <c r="C241" s="153">
        <f t="shared" si="11"/>
        <v>61.76</v>
      </c>
      <c r="D241" s="142"/>
      <c r="E241" s="143">
        <v>10351</v>
      </c>
      <c r="F241" s="132">
        <f t="shared" si="9"/>
        <v>2812</v>
      </c>
      <c r="G241" s="182">
        <f t="shared" si="10"/>
        <v>2011</v>
      </c>
      <c r="H241" s="143">
        <v>57</v>
      </c>
    </row>
    <row r="242" spans="1:8" ht="12.75">
      <c r="A242" s="139">
        <v>258</v>
      </c>
      <c r="B242" s="137"/>
      <c r="C242" s="153">
        <f t="shared" si="11"/>
        <v>61.81</v>
      </c>
      <c r="D242" s="142"/>
      <c r="E242" s="143">
        <v>10351</v>
      </c>
      <c r="F242" s="132">
        <f t="shared" si="9"/>
        <v>2810</v>
      </c>
      <c r="G242" s="182">
        <f t="shared" si="10"/>
        <v>2010</v>
      </c>
      <c r="H242" s="143">
        <v>57</v>
      </c>
    </row>
    <row r="243" spans="1:8" ht="12.75">
      <c r="A243" s="139">
        <v>259</v>
      </c>
      <c r="B243" s="137"/>
      <c r="C243" s="153">
        <f t="shared" si="11"/>
        <v>61.86</v>
      </c>
      <c r="D243" s="142"/>
      <c r="E243" s="143">
        <v>10351</v>
      </c>
      <c r="F243" s="132">
        <f t="shared" si="9"/>
        <v>2808</v>
      </c>
      <c r="G243" s="182">
        <f t="shared" si="10"/>
        <v>2008</v>
      </c>
      <c r="H243" s="143">
        <v>57</v>
      </c>
    </row>
    <row r="244" spans="1:8" ht="12.75">
      <c r="A244" s="139">
        <v>260</v>
      </c>
      <c r="B244" s="137"/>
      <c r="C244" s="153">
        <f t="shared" si="11"/>
        <v>61.91</v>
      </c>
      <c r="D244" s="142"/>
      <c r="E244" s="143">
        <v>10351</v>
      </c>
      <c r="F244" s="132">
        <f t="shared" si="9"/>
        <v>2806</v>
      </c>
      <c r="G244" s="182">
        <f t="shared" si="10"/>
        <v>2006</v>
      </c>
      <c r="H244" s="143">
        <v>57</v>
      </c>
    </row>
    <row r="245" spans="1:8" ht="12.75">
      <c r="A245" s="139">
        <v>261</v>
      </c>
      <c r="B245" s="137"/>
      <c r="C245" s="153">
        <f t="shared" si="11"/>
        <v>61.95</v>
      </c>
      <c r="D245" s="142"/>
      <c r="E245" s="143">
        <v>10351</v>
      </c>
      <c r="F245" s="132">
        <f t="shared" si="9"/>
        <v>2804</v>
      </c>
      <c r="G245" s="182">
        <f t="shared" si="10"/>
        <v>2005</v>
      </c>
      <c r="H245" s="143">
        <v>57</v>
      </c>
    </row>
    <row r="246" spans="1:8" ht="12.75">
      <c r="A246" s="139">
        <v>262</v>
      </c>
      <c r="B246" s="137"/>
      <c r="C246" s="153">
        <f t="shared" si="11"/>
        <v>62</v>
      </c>
      <c r="D246" s="142"/>
      <c r="E246" s="143">
        <v>10351</v>
      </c>
      <c r="F246" s="132">
        <f t="shared" si="9"/>
        <v>2802</v>
      </c>
      <c r="G246" s="182">
        <f t="shared" si="10"/>
        <v>2003</v>
      </c>
      <c r="H246" s="143">
        <v>57</v>
      </c>
    </row>
    <row r="247" spans="1:8" ht="12.75">
      <c r="A247" s="139">
        <v>263</v>
      </c>
      <c r="B247" s="137"/>
      <c r="C247" s="153">
        <f t="shared" si="11"/>
        <v>62.05</v>
      </c>
      <c r="D247" s="142"/>
      <c r="E247" s="143">
        <v>10351</v>
      </c>
      <c r="F247" s="132">
        <f t="shared" si="9"/>
        <v>2799</v>
      </c>
      <c r="G247" s="182">
        <f t="shared" si="10"/>
        <v>2002</v>
      </c>
      <c r="H247" s="143">
        <v>57</v>
      </c>
    </row>
    <row r="248" spans="1:8" ht="12.75">
      <c r="A248" s="139">
        <v>264</v>
      </c>
      <c r="B248" s="137"/>
      <c r="C248" s="153">
        <f t="shared" si="11"/>
        <v>62.09</v>
      </c>
      <c r="D248" s="142"/>
      <c r="E248" s="143">
        <v>10351</v>
      </c>
      <c r="F248" s="132">
        <f t="shared" si="9"/>
        <v>2798</v>
      </c>
      <c r="G248" s="182">
        <f t="shared" si="10"/>
        <v>2001</v>
      </c>
      <c r="H248" s="143">
        <v>57</v>
      </c>
    </row>
    <row r="249" spans="1:8" ht="12.75">
      <c r="A249" s="139">
        <v>265</v>
      </c>
      <c r="B249" s="137"/>
      <c r="C249" s="153">
        <f t="shared" si="11"/>
        <v>62.14</v>
      </c>
      <c r="D249" s="142"/>
      <c r="E249" s="143">
        <v>10351</v>
      </c>
      <c r="F249" s="132">
        <f t="shared" si="9"/>
        <v>2796</v>
      </c>
      <c r="G249" s="182">
        <f t="shared" si="10"/>
        <v>1999</v>
      </c>
      <c r="H249" s="143">
        <v>57</v>
      </c>
    </row>
    <row r="250" spans="1:8" ht="12.75">
      <c r="A250" s="139">
        <v>266</v>
      </c>
      <c r="B250" s="137"/>
      <c r="C250" s="153">
        <f t="shared" si="11"/>
        <v>62.18</v>
      </c>
      <c r="D250" s="142"/>
      <c r="E250" s="143">
        <v>10351</v>
      </c>
      <c r="F250" s="132">
        <f t="shared" si="9"/>
        <v>2794</v>
      </c>
      <c r="G250" s="182">
        <f t="shared" si="10"/>
        <v>1998</v>
      </c>
      <c r="H250" s="143">
        <v>57</v>
      </c>
    </row>
    <row r="251" spans="1:8" ht="12.75">
      <c r="A251" s="139">
        <v>267</v>
      </c>
      <c r="B251" s="137"/>
      <c r="C251" s="153">
        <f t="shared" si="11"/>
        <v>62.23</v>
      </c>
      <c r="D251" s="142"/>
      <c r="E251" s="143">
        <v>10351</v>
      </c>
      <c r="F251" s="132">
        <f t="shared" si="9"/>
        <v>2792</v>
      </c>
      <c r="G251" s="182">
        <f t="shared" si="10"/>
        <v>1996</v>
      </c>
      <c r="H251" s="143">
        <v>57</v>
      </c>
    </row>
    <row r="252" spans="1:8" ht="12.75">
      <c r="A252" s="139">
        <v>268</v>
      </c>
      <c r="B252" s="137"/>
      <c r="C252" s="153">
        <f t="shared" si="11"/>
        <v>62.28</v>
      </c>
      <c r="D252" s="142"/>
      <c r="E252" s="143">
        <v>10351</v>
      </c>
      <c r="F252" s="132">
        <f t="shared" si="9"/>
        <v>2789</v>
      </c>
      <c r="G252" s="182">
        <f t="shared" si="10"/>
        <v>1994</v>
      </c>
      <c r="H252" s="143">
        <v>57</v>
      </c>
    </row>
    <row r="253" spans="1:8" ht="12.75">
      <c r="A253" s="139">
        <v>269</v>
      </c>
      <c r="B253" s="137"/>
      <c r="C253" s="153">
        <f t="shared" si="11"/>
        <v>62.32</v>
      </c>
      <c r="D253" s="142"/>
      <c r="E253" s="143">
        <v>10351</v>
      </c>
      <c r="F253" s="132">
        <f t="shared" si="9"/>
        <v>2788</v>
      </c>
      <c r="G253" s="182">
        <f t="shared" si="10"/>
        <v>1993</v>
      </c>
      <c r="H253" s="143">
        <v>57</v>
      </c>
    </row>
    <row r="254" spans="1:8" ht="12.75">
      <c r="A254" s="139">
        <v>270</v>
      </c>
      <c r="B254" s="137"/>
      <c r="C254" s="153">
        <f t="shared" si="11"/>
        <v>62.37</v>
      </c>
      <c r="D254" s="142"/>
      <c r="E254" s="143">
        <v>10351</v>
      </c>
      <c r="F254" s="132">
        <f t="shared" si="9"/>
        <v>2785</v>
      </c>
      <c r="G254" s="182">
        <f t="shared" si="10"/>
        <v>1992</v>
      </c>
      <c r="H254" s="143">
        <v>57</v>
      </c>
    </row>
    <row r="255" spans="1:8" ht="12.75">
      <c r="A255" s="139">
        <v>271</v>
      </c>
      <c r="B255" s="137"/>
      <c r="C255" s="153">
        <f t="shared" si="11"/>
        <v>62.41</v>
      </c>
      <c r="D255" s="142"/>
      <c r="E255" s="143">
        <v>10351</v>
      </c>
      <c r="F255" s="132">
        <f t="shared" si="9"/>
        <v>2784</v>
      </c>
      <c r="G255" s="182">
        <f t="shared" si="10"/>
        <v>1990</v>
      </c>
      <c r="H255" s="143">
        <v>57</v>
      </c>
    </row>
    <row r="256" spans="1:8" ht="12.75">
      <c r="A256" s="139">
        <v>272</v>
      </c>
      <c r="B256" s="137"/>
      <c r="C256" s="153">
        <f t="shared" si="11"/>
        <v>62.46</v>
      </c>
      <c r="D256" s="142"/>
      <c r="E256" s="143">
        <v>10351</v>
      </c>
      <c r="F256" s="132">
        <f t="shared" si="9"/>
        <v>2781</v>
      </c>
      <c r="G256" s="182">
        <f t="shared" si="10"/>
        <v>1989</v>
      </c>
      <c r="H256" s="143">
        <v>57</v>
      </c>
    </row>
    <row r="257" spans="1:8" ht="12.75">
      <c r="A257" s="139">
        <v>273</v>
      </c>
      <c r="B257" s="137"/>
      <c r="C257" s="153">
        <f t="shared" si="11"/>
        <v>62.5</v>
      </c>
      <c r="D257" s="142"/>
      <c r="E257" s="143">
        <v>10351</v>
      </c>
      <c r="F257" s="132">
        <f t="shared" si="9"/>
        <v>2780</v>
      </c>
      <c r="G257" s="182">
        <f t="shared" si="10"/>
        <v>1987</v>
      </c>
      <c r="H257" s="143">
        <v>57</v>
      </c>
    </row>
    <row r="258" spans="1:8" ht="12.75">
      <c r="A258" s="139">
        <v>274</v>
      </c>
      <c r="B258" s="137"/>
      <c r="C258" s="153">
        <f t="shared" si="11"/>
        <v>62.55</v>
      </c>
      <c r="D258" s="142"/>
      <c r="E258" s="143">
        <v>10351</v>
      </c>
      <c r="F258" s="132">
        <f t="shared" si="9"/>
        <v>2778</v>
      </c>
      <c r="G258" s="182">
        <f t="shared" si="10"/>
        <v>1986</v>
      </c>
      <c r="H258" s="143">
        <v>57</v>
      </c>
    </row>
    <row r="259" spans="1:8" ht="12.75">
      <c r="A259" s="139">
        <v>275</v>
      </c>
      <c r="B259" s="137"/>
      <c r="C259" s="153">
        <f t="shared" si="11"/>
        <v>62.59</v>
      </c>
      <c r="D259" s="142"/>
      <c r="E259" s="143">
        <v>10351</v>
      </c>
      <c r="F259" s="132">
        <f t="shared" si="9"/>
        <v>2776</v>
      </c>
      <c r="G259" s="182">
        <f t="shared" si="10"/>
        <v>1985</v>
      </c>
      <c r="H259" s="143">
        <v>57</v>
      </c>
    </row>
    <row r="260" spans="1:8" ht="12.75">
      <c r="A260" s="139">
        <v>276</v>
      </c>
      <c r="B260" s="137"/>
      <c r="C260" s="153">
        <f t="shared" si="11"/>
        <v>62.64</v>
      </c>
      <c r="D260" s="142"/>
      <c r="E260" s="143">
        <v>10351</v>
      </c>
      <c r="F260" s="132">
        <f t="shared" si="9"/>
        <v>2774</v>
      </c>
      <c r="G260" s="182">
        <f t="shared" si="10"/>
        <v>1983</v>
      </c>
      <c r="H260" s="143">
        <v>57</v>
      </c>
    </row>
    <row r="261" spans="1:8" ht="12.75">
      <c r="A261" s="139">
        <v>277</v>
      </c>
      <c r="B261" s="137"/>
      <c r="C261" s="153">
        <f t="shared" si="11"/>
        <v>62.68</v>
      </c>
      <c r="D261" s="142"/>
      <c r="E261" s="143">
        <v>10351</v>
      </c>
      <c r="F261" s="132">
        <f t="shared" si="9"/>
        <v>2772</v>
      </c>
      <c r="G261" s="182">
        <f t="shared" si="10"/>
        <v>1982</v>
      </c>
      <c r="H261" s="143">
        <v>57</v>
      </c>
    </row>
    <row r="262" spans="1:8" ht="12.75">
      <c r="A262" s="139">
        <v>278</v>
      </c>
      <c r="B262" s="137"/>
      <c r="C262" s="153">
        <f t="shared" si="11"/>
        <v>62.73</v>
      </c>
      <c r="D262" s="142"/>
      <c r="E262" s="143">
        <v>10351</v>
      </c>
      <c r="F262" s="132">
        <f t="shared" si="9"/>
        <v>2770</v>
      </c>
      <c r="G262" s="182">
        <f t="shared" si="10"/>
        <v>1980</v>
      </c>
      <c r="H262" s="143">
        <v>57</v>
      </c>
    </row>
    <row r="263" spans="1:8" ht="12.75">
      <c r="A263" s="139">
        <v>279</v>
      </c>
      <c r="B263" s="137"/>
      <c r="C263" s="153">
        <f t="shared" si="11"/>
        <v>62.77</v>
      </c>
      <c r="D263" s="142"/>
      <c r="E263" s="143">
        <v>10351</v>
      </c>
      <c r="F263" s="132">
        <f t="shared" si="9"/>
        <v>2768</v>
      </c>
      <c r="G263" s="182">
        <f t="shared" si="10"/>
        <v>1979</v>
      </c>
      <c r="H263" s="143">
        <v>57</v>
      </c>
    </row>
    <row r="264" spans="1:8" ht="12.75">
      <c r="A264" s="139">
        <v>280</v>
      </c>
      <c r="B264" s="137"/>
      <c r="C264" s="153">
        <f t="shared" si="11"/>
        <v>62.81</v>
      </c>
      <c r="D264" s="142"/>
      <c r="E264" s="143">
        <v>10351</v>
      </c>
      <c r="F264" s="132">
        <f t="shared" si="9"/>
        <v>2766</v>
      </c>
      <c r="G264" s="182">
        <f t="shared" si="10"/>
        <v>1978</v>
      </c>
      <c r="H264" s="143">
        <v>57</v>
      </c>
    </row>
    <row r="265" spans="1:8" ht="12.75">
      <c r="A265" s="139">
        <v>281</v>
      </c>
      <c r="B265" s="137"/>
      <c r="C265" s="153">
        <f t="shared" si="11"/>
        <v>62.86</v>
      </c>
      <c r="D265" s="142"/>
      <c r="E265" s="143">
        <v>10351</v>
      </c>
      <c r="F265" s="132">
        <f t="shared" si="9"/>
        <v>2764</v>
      </c>
      <c r="G265" s="182">
        <f t="shared" si="10"/>
        <v>1976</v>
      </c>
      <c r="H265" s="143">
        <v>57</v>
      </c>
    </row>
    <row r="266" spans="1:8" ht="12.75">
      <c r="A266" s="139">
        <v>282</v>
      </c>
      <c r="B266" s="137"/>
      <c r="C266" s="153">
        <f t="shared" si="11"/>
        <v>62.9</v>
      </c>
      <c r="D266" s="142"/>
      <c r="E266" s="143">
        <v>10351</v>
      </c>
      <c r="F266" s="132">
        <f t="shared" si="9"/>
        <v>2762</v>
      </c>
      <c r="G266" s="182">
        <f t="shared" si="10"/>
        <v>1975</v>
      </c>
      <c r="H266" s="143">
        <v>57</v>
      </c>
    </row>
    <row r="267" spans="1:8" ht="12.75">
      <c r="A267" s="139">
        <v>283</v>
      </c>
      <c r="B267" s="137"/>
      <c r="C267" s="153">
        <f t="shared" si="11"/>
        <v>62.94</v>
      </c>
      <c r="D267" s="142"/>
      <c r="E267" s="143">
        <v>10351</v>
      </c>
      <c r="F267" s="132">
        <f t="shared" si="9"/>
        <v>2761</v>
      </c>
      <c r="G267" s="182">
        <f t="shared" si="10"/>
        <v>1973</v>
      </c>
      <c r="H267" s="143">
        <v>57</v>
      </c>
    </row>
    <row r="268" spans="1:8" ht="12.75">
      <c r="A268" s="139">
        <v>284</v>
      </c>
      <c r="B268" s="137"/>
      <c r="C268" s="153">
        <f t="shared" si="11"/>
        <v>62.99</v>
      </c>
      <c r="D268" s="142"/>
      <c r="E268" s="143">
        <v>10351</v>
      </c>
      <c r="F268" s="132">
        <f t="shared" si="9"/>
        <v>2759</v>
      </c>
      <c r="G268" s="182">
        <f t="shared" si="10"/>
        <v>1972</v>
      </c>
      <c r="H268" s="143">
        <v>57</v>
      </c>
    </row>
    <row r="269" spans="1:8" ht="12.75">
      <c r="A269" s="139">
        <v>285</v>
      </c>
      <c r="B269" s="137"/>
      <c r="C269" s="153">
        <f t="shared" si="11"/>
        <v>63.03</v>
      </c>
      <c r="D269" s="142"/>
      <c r="E269" s="143">
        <v>10351</v>
      </c>
      <c r="F269" s="132">
        <f aca="true" t="shared" si="12" ref="F269:F332">ROUND(12*1.37*(1/C269*E269)+H269,0)</f>
        <v>2757</v>
      </c>
      <c r="G269" s="182">
        <f t="shared" si="10"/>
        <v>1971</v>
      </c>
      <c r="H269" s="143">
        <v>57</v>
      </c>
    </row>
    <row r="270" spans="1:8" ht="12.75">
      <c r="A270" s="139">
        <v>286</v>
      </c>
      <c r="B270" s="137"/>
      <c r="C270" s="153">
        <f t="shared" si="11"/>
        <v>63.07</v>
      </c>
      <c r="D270" s="142"/>
      <c r="E270" s="143">
        <v>10351</v>
      </c>
      <c r="F270" s="132">
        <f t="shared" si="12"/>
        <v>2755</v>
      </c>
      <c r="G270" s="182">
        <f aca="true" t="shared" si="13" ref="G270:G333">ROUND(12*(1/C270*E270),0)</f>
        <v>1969</v>
      </c>
      <c r="H270" s="143">
        <v>57</v>
      </c>
    </row>
    <row r="271" spans="1:8" ht="12.75">
      <c r="A271" s="139">
        <v>287</v>
      </c>
      <c r="B271" s="137"/>
      <c r="C271" s="153">
        <f aca="true" t="shared" si="14" ref="C271:C334">ROUND(10.899*LN(A271)+A271/200,2)</f>
        <v>63.12</v>
      </c>
      <c r="D271" s="142"/>
      <c r="E271" s="143">
        <v>10351</v>
      </c>
      <c r="F271" s="132">
        <f t="shared" si="12"/>
        <v>2753</v>
      </c>
      <c r="G271" s="182">
        <f t="shared" si="13"/>
        <v>1968</v>
      </c>
      <c r="H271" s="143">
        <v>57</v>
      </c>
    </row>
    <row r="272" spans="1:8" ht="12.75">
      <c r="A272" s="139">
        <v>288</v>
      </c>
      <c r="B272" s="137"/>
      <c r="C272" s="153">
        <f t="shared" si="14"/>
        <v>63.16</v>
      </c>
      <c r="D272" s="142"/>
      <c r="E272" s="143">
        <v>10351</v>
      </c>
      <c r="F272" s="132">
        <f t="shared" si="12"/>
        <v>2751</v>
      </c>
      <c r="G272" s="182">
        <f t="shared" si="13"/>
        <v>1967</v>
      </c>
      <c r="H272" s="143">
        <v>57</v>
      </c>
    </row>
    <row r="273" spans="1:8" ht="12.75">
      <c r="A273" s="139">
        <v>289</v>
      </c>
      <c r="B273" s="137"/>
      <c r="C273" s="153">
        <f t="shared" si="14"/>
        <v>63.2</v>
      </c>
      <c r="D273" s="142"/>
      <c r="E273" s="143">
        <v>10351</v>
      </c>
      <c r="F273" s="132">
        <f t="shared" si="12"/>
        <v>2750</v>
      </c>
      <c r="G273" s="182">
        <f t="shared" si="13"/>
        <v>1965</v>
      </c>
      <c r="H273" s="143">
        <v>57</v>
      </c>
    </row>
    <row r="274" spans="1:8" ht="12.75">
      <c r="A274" s="139">
        <v>290</v>
      </c>
      <c r="B274" s="137"/>
      <c r="C274" s="153">
        <f t="shared" si="14"/>
        <v>63.25</v>
      </c>
      <c r="D274" s="142"/>
      <c r="E274" s="143">
        <v>10351</v>
      </c>
      <c r="F274" s="132">
        <f t="shared" si="12"/>
        <v>2747</v>
      </c>
      <c r="G274" s="182">
        <f t="shared" si="13"/>
        <v>1964</v>
      </c>
      <c r="H274" s="143">
        <v>57</v>
      </c>
    </row>
    <row r="275" spans="1:8" ht="12.75">
      <c r="A275" s="139">
        <v>291</v>
      </c>
      <c r="B275" s="137"/>
      <c r="C275" s="153">
        <f t="shared" si="14"/>
        <v>63.29</v>
      </c>
      <c r="D275" s="142"/>
      <c r="E275" s="143">
        <v>10351</v>
      </c>
      <c r="F275" s="132">
        <f t="shared" si="12"/>
        <v>2746</v>
      </c>
      <c r="G275" s="182">
        <f t="shared" si="13"/>
        <v>1963</v>
      </c>
      <c r="H275" s="143">
        <v>57</v>
      </c>
    </row>
    <row r="276" spans="1:8" ht="12.75">
      <c r="A276" s="139">
        <v>292</v>
      </c>
      <c r="B276" s="137"/>
      <c r="C276" s="153">
        <f t="shared" si="14"/>
        <v>63.33</v>
      </c>
      <c r="D276" s="142"/>
      <c r="E276" s="143">
        <v>10351</v>
      </c>
      <c r="F276" s="132">
        <f t="shared" si="12"/>
        <v>2744</v>
      </c>
      <c r="G276" s="182">
        <f t="shared" si="13"/>
        <v>1961</v>
      </c>
      <c r="H276" s="143">
        <v>57</v>
      </c>
    </row>
    <row r="277" spans="1:8" ht="12.75">
      <c r="A277" s="139">
        <v>293</v>
      </c>
      <c r="B277" s="137"/>
      <c r="C277" s="153">
        <f t="shared" si="14"/>
        <v>63.37</v>
      </c>
      <c r="D277" s="142"/>
      <c r="E277" s="143">
        <v>10351</v>
      </c>
      <c r="F277" s="132">
        <f t="shared" si="12"/>
        <v>2742</v>
      </c>
      <c r="G277" s="182">
        <f t="shared" si="13"/>
        <v>1960</v>
      </c>
      <c r="H277" s="143">
        <v>57</v>
      </c>
    </row>
    <row r="278" spans="1:8" ht="12.75">
      <c r="A278" s="139">
        <v>294</v>
      </c>
      <c r="B278" s="137"/>
      <c r="C278" s="153">
        <f t="shared" si="14"/>
        <v>63.42</v>
      </c>
      <c r="D278" s="142"/>
      <c r="E278" s="143">
        <v>10351</v>
      </c>
      <c r="F278" s="132">
        <f t="shared" si="12"/>
        <v>2740</v>
      </c>
      <c r="G278" s="182">
        <f t="shared" si="13"/>
        <v>1959</v>
      </c>
      <c r="H278" s="143">
        <v>57</v>
      </c>
    </row>
    <row r="279" spans="1:8" ht="12.75">
      <c r="A279" s="139">
        <v>295</v>
      </c>
      <c r="B279" s="137"/>
      <c r="C279" s="153">
        <f t="shared" si="14"/>
        <v>63.46</v>
      </c>
      <c r="D279" s="142"/>
      <c r="E279" s="143">
        <v>10351</v>
      </c>
      <c r="F279" s="132">
        <f t="shared" si="12"/>
        <v>2739</v>
      </c>
      <c r="G279" s="182">
        <f t="shared" si="13"/>
        <v>1957</v>
      </c>
      <c r="H279" s="143">
        <v>57</v>
      </c>
    </row>
    <row r="280" spans="1:8" ht="12.75">
      <c r="A280" s="139">
        <v>296</v>
      </c>
      <c r="B280" s="137"/>
      <c r="C280" s="153">
        <f t="shared" si="14"/>
        <v>63.5</v>
      </c>
      <c r="D280" s="142"/>
      <c r="E280" s="143">
        <v>10351</v>
      </c>
      <c r="F280" s="132">
        <f t="shared" si="12"/>
        <v>2737</v>
      </c>
      <c r="G280" s="182">
        <f t="shared" si="13"/>
        <v>1956</v>
      </c>
      <c r="H280" s="143">
        <v>57</v>
      </c>
    </row>
    <row r="281" spans="1:8" ht="12.75">
      <c r="A281" s="139">
        <v>297</v>
      </c>
      <c r="B281" s="137"/>
      <c r="C281" s="153">
        <f t="shared" si="14"/>
        <v>63.54</v>
      </c>
      <c r="D281" s="142"/>
      <c r="E281" s="143">
        <v>10351</v>
      </c>
      <c r="F281" s="132">
        <f t="shared" si="12"/>
        <v>2735</v>
      </c>
      <c r="G281" s="182">
        <f t="shared" si="13"/>
        <v>1955</v>
      </c>
      <c r="H281" s="143">
        <v>57</v>
      </c>
    </row>
    <row r="282" spans="1:8" ht="12.75">
      <c r="A282" s="139">
        <v>298</v>
      </c>
      <c r="B282" s="137"/>
      <c r="C282" s="153">
        <f t="shared" si="14"/>
        <v>63.58</v>
      </c>
      <c r="D282" s="142"/>
      <c r="E282" s="143">
        <v>10351</v>
      </c>
      <c r="F282" s="132">
        <f t="shared" si="12"/>
        <v>2733</v>
      </c>
      <c r="G282" s="182">
        <f t="shared" si="13"/>
        <v>1954</v>
      </c>
      <c r="H282" s="143">
        <v>57</v>
      </c>
    </row>
    <row r="283" spans="1:8" ht="12.75">
      <c r="A283" s="139">
        <v>299</v>
      </c>
      <c r="B283" s="137"/>
      <c r="C283" s="153">
        <f t="shared" si="14"/>
        <v>63.62</v>
      </c>
      <c r="D283" s="142"/>
      <c r="E283" s="143">
        <v>10351</v>
      </c>
      <c r="F283" s="132">
        <f t="shared" si="12"/>
        <v>2732</v>
      </c>
      <c r="G283" s="182">
        <f t="shared" si="13"/>
        <v>1952</v>
      </c>
      <c r="H283" s="143">
        <v>57</v>
      </c>
    </row>
    <row r="284" spans="1:8" ht="12.75">
      <c r="A284" s="139">
        <v>300</v>
      </c>
      <c r="B284" s="137"/>
      <c r="C284" s="153">
        <f t="shared" si="14"/>
        <v>63.67</v>
      </c>
      <c r="D284" s="142"/>
      <c r="E284" s="143">
        <v>10351</v>
      </c>
      <c r="F284" s="132">
        <f t="shared" si="12"/>
        <v>2730</v>
      </c>
      <c r="G284" s="182">
        <f t="shared" si="13"/>
        <v>1951</v>
      </c>
      <c r="H284" s="143">
        <v>57</v>
      </c>
    </row>
    <row r="285" spans="1:8" ht="12.75">
      <c r="A285" s="139">
        <v>301</v>
      </c>
      <c r="B285" s="137"/>
      <c r="C285" s="153">
        <f t="shared" si="14"/>
        <v>63.71</v>
      </c>
      <c r="D285" s="142"/>
      <c r="E285" s="143">
        <v>10351</v>
      </c>
      <c r="F285" s="132">
        <f t="shared" si="12"/>
        <v>2728</v>
      </c>
      <c r="G285" s="182">
        <f t="shared" si="13"/>
        <v>1950</v>
      </c>
      <c r="H285" s="143">
        <v>57</v>
      </c>
    </row>
    <row r="286" spans="1:8" ht="12.75">
      <c r="A286" s="139">
        <v>302</v>
      </c>
      <c r="B286" s="137"/>
      <c r="C286" s="153">
        <f t="shared" si="14"/>
        <v>63.75</v>
      </c>
      <c r="D286" s="142"/>
      <c r="E286" s="143">
        <v>10351</v>
      </c>
      <c r="F286" s="132">
        <f t="shared" si="12"/>
        <v>2726</v>
      </c>
      <c r="G286" s="182">
        <f t="shared" si="13"/>
        <v>1948</v>
      </c>
      <c r="H286" s="143">
        <v>57</v>
      </c>
    </row>
    <row r="287" spans="1:8" ht="12.75">
      <c r="A287" s="139">
        <v>303</v>
      </c>
      <c r="B287" s="137"/>
      <c r="C287" s="153">
        <f t="shared" si="14"/>
        <v>63.79</v>
      </c>
      <c r="D287" s="142"/>
      <c r="E287" s="143">
        <v>10351</v>
      </c>
      <c r="F287" s="132">
        <f t="shared" si="12"/>
        <v>2725</v>
      </c>
      <c r="G287" s="182">
        <f t="shared" si="13"/>
        <v>1947</v>
      </c>
      <c r="H287" s="143">
        <v>57</v>
      </c>
    </row>
    <row r="288" spans="1:8" ht="12.75">
      <c r="A288" s="139">
        <v>304</v>
      </c>
      <c r="B288" s="137"/>
      <c r="C288" s="153">
        <f t="shared" si="14"/>
        <v>63.83</v>
      </c>
      <c r="D288" s="142"/>
      <c r="E288" s="143">
        <v>10351</v>
      </c>
      <c r="F288" s="132">
        <f t="shared" si="12"/>
        <v>2723</v>
      </c>
      <c r="G288" s="182">
        <f t="shared" si="13"/>
        <v>1946</v>
      </c>
      <c r="H288" s="143">
        <v>57</v>
      </c>
    </row>
    <row r="289" spans="1:8" ht="12.75">
      <c r="A289" s="139">
        <v>305</v>
      </c>
      <c r="B289" s="137"/>
      <c r="C289" s="153">
        <f t="shared" si="14"/>
        <v>63.87</v>
      </c>
      <c r="D289" s="142"/>
      <c r="E289" s="143">
        <v>10351</v>
      </c>
      <c r="F289" s="132">
        <f t="shared" si="12"/>
        <v>2721</v>
      </c>
      <c r="G289" s="182">
        <f t="shared" si="13"/>
        <v>1945</v>
      </c>
      <c r="H289" s="143">
        <v>57</v>
      </c>
    </row>
    <row r="290" spans="1:8" ht="12.75">
      <c r="A290" s="139">
        <v>306</v>
      </c>
      <c r="B290" s="137"/>
      <c r="C290" s="153">
        <f t="shared" si="14"/>
        <v>63.91</v>
      </c>
      <c r="D290" s="142"/>
      <c r="E290" s="143">
        <v>10351</v>
      </c>
      <c r="F290" s="132">
        <f t="shared" si="12"/>
        <v>2720</v>
      </c>
      <c r="G290" s="182">
        <f t="shared" si="13"/>
        <v>1944</v>
      </c>
      <c r="H290" s="143">
        <v>57</v>
      </c>
    </row>
    <row r="291" spans="1:8" ht="12.75">
      <c r="A291" s="139">
        <v>307</v>
      </c>
      <c r="B291" s="137"/>
      <c r="C291" s="153">
        <f t="shared" si="14"/>
        <v>63.95</v>
      </c>
      <c r="D291" s="142"/>
      <c r="E291" s="143">
        <v>10351</v>
      </c>
      <c r="F291" s="132">
        <f t="shared" si="12"/>
        <v>2718</v>
      </c>
      <c r="G291" s="182">
        <f t="shared" si="13"/>
        <v>1942</v>
      </c>
      <c r="H291" s="143">
        <v>57</v>
      </c>
    </row>
    <row r="292" spans="1:8" ht="12.75">
      <c r="A292" s="139">
        <v>308</v>
      </c>
      <c r="B292" s="137"/>
      <c r="C292" s="153">
        <f t="shared" si="14"/>
        <v>63.99</v>
      </c>
      <c r="D292" s="142"/>
      <c r="E292" s="143">
        <v>10351</v>
      </c>
      <c r="F292" s="132">
        <f t="shared" si="12"/>
        <v>2716</v>
      </c>
      <c r="G292" s="182">
        <f t="shared" si="13"/>
        <v>1941</v>
      </c>
      <c r="H292" s="143">
        <v>57</v>
      </c>
    </row>
    <row r="293" spans="1:8" ht="12.75">
      <c r="A293" s="139">
        <v>309</v>
      </c>
      <c r="B293" s="137"/>
      <c r="C293" s="153">
        <f t="shared" si="14"/>
        <v>64.03</v>
      </c>
      <c r="D293" s="142"/>
      <c r="E293" s="143">
        <v>10351</v>
      </c>
      <c r="F293" s="132">
        <f t="shared" si="12"/>
        <v>2715</v>
      </c>
      <c r="G293" s="182">
        <f t="shared" si="13"/>
        <v>1940</v>
      </c>
      <c r="H293" s="143">
        <v>57</v>
      </c>
    </row>
    <row r="294" spans="1:8" ht="12.75">
      <c r="A294" s="139">
        <v>310</v>
      </c>
      <c r="B294" s="137"/>
      <c r="C294" s="153">
        <f t="shared" si="14"/>
        <v>64.07</v>
      </c>
      <c r="D294" s="142"/>
      <c r="E294" s="143">
        <v>10351</v>
      </c>
      <c r="F294" s="132">
        <f t="shared" si="12"/>
        <v>2713</v>
      </c>
      <c r="G294" s="182">
        <f t="shared" si="13"/>
        <v>1939</v>
      </c>
      <c r="H294" s="143">
        <v>57</v>
      </c>
    </row>
    <row r="295" spans="1:8" ht="12.75">
      <c r="A295" s="139">
        <v>311</v>
      </c>
      <c r="B295" s="137"/>
      <c r="C295" s="153">
        <f t="shared" si="14"/>
        <v>64.11</v>
      </c>
      <c r="D295" s="142"/>
      <c r="E295" s="143">
        <v>10351</v>
      </c>
      <c r="F295" s="132">
        <f t="shared" si="12"/>
        <v>2711</v>
      </c>
      <c r="G295" s="182">
        <f t="shared" si="13"/>
        <v>1937</v>
      </c>
      <c r="H295" s="143">
        <v>57</v>
      </c>
    </row>
    <row r="296" spans="1:8" ht="12.75">
      <c r="A296" s="139">
        <v>312</v>
      </c>
      <c r="B296" s="137"/>
      <c r="C296" s="153">
        <f t="shared" si="14"/>
        <v>64.15</v>
      </c>
      <c r="D296" s="142"/>
      <c r="E296" s="143">
        <v>10351</v>
      </c>
      <c r="F296" s="132">
        <f t="shared" si="12"/>
        <v>2710</v>
      </c>
      <c r="G296" s="182">
        <f t="shared" si="13"/>
        <v>1936</v>
      </c>
      <c r="H296" s="143">
        <v>57</v>
      </c>
    </row>
    <row r="297" spans="1:8" ht="12.75">
      <c r="A297" s="139">
        <v>313</v>
      </c>
      <c r="B297" s="137"/>
      <c r="C297" s="153">
        <f t="shared" si="14"/>
        <v>64.19</v>
      </c>
      <c r="D297" s="142"/>
      <c r="E297" s="143">
        <v>10351</v>
      </c>
      <c r="F297" s="132">
        <f t="shared" si="12"/>
        <v>2708</v>
      </c>
      <c r="G297" s="182">
        <f t="shared" si="13"/>
        <v>1935</v>
      </c>
      <c r="H297" s="143">
        <v>57</v>
      </c>
    </row>
    <row r="298" spans="1:8" ht="12.75">
      <c r="A298" s="139">
        <v>314</v>
      </c>
      <c r="B298" s="137"/>
      <c r="C298" s="153">
        <f t="shared" si="14"/>
        <v>64.23</v>
      </c>
      <c r="D298" s="142"/>
      <c r="E298" s="143">
        <v>10351</v>
      </c>
      <c r="F298" s="132">
        <f t="shared" si="12"/>
        <v>2706</v>
      </c>
      <c r="G298" s="182">
        <f t="shared" si="13"/>
        <v>1934</v>
      </c>
      <c r="H298" s="143">
        <v>57</v>
      </c>
    </row>
    <row r="299" spans="1:8" ht="12.75">
      <c r="A299" s="139">
        <v>315</v>
      </c>
      <c r="B299" s="137"/>
      <c r="C299" s="153">
        <f t="shared" si="14"/>
        <v>64.27</v>
      </c>
      <c r="D299" s="142"/>
      <c r="E299" s="143">
        <v>10351</v>
      </c>
      <c r="F299" s="132">
        <f t="shared" si="12"/>
        <v>2705</v>
      </c>
      <c r="G299" s="182">
        <f t="shared" si="13"/>
        <v>1933</v>
      </c>
      <c r="H299" s="143">
        <v>57</v>
      </c>
    </row>
    <row r="300" spans="1:8" ht="12.75">
      <c r="A300" s="139">
        <v>316</v>
      </c>
      <c r="B300" s="137"/>
      <c r="C300" s="153">
        <f t="shared" si="14"/>
        <v>64.31</v>
      </c>
      <c r="D300" s="142"/>
      <c r="E300" s="143">
        <v>10351</v>
      </c>
      <c r="F300" s="132">
        <f t="shared" si="12"/>
        <v>2703</v>
      </c>
      <c r="G300" s="182">
        <f t="shared" si="13"/>
        <v>1931</v>
      </c>
      <c r="H300" s="143">
        <v>57</v>
      </c>
    </row>
    <row r="301" spans="1:8" ht="12.75">
      <c r="A301" s="139">
        <v>317</v>
      </c>
      <c r="B301" s="137"/>
      <c r="C301" s="153">
        <f t="shared" si="14"/>
        <v>64.35</v>
      </c>
      <c r="D301" s="142"/>
      <c r="E301" s="143">
        <v>10351</v>
      </c>
      <c r="F301" s="132">
        <f t="shared" si="12"/>
        <v>2701</v>
      </c>
      <c r="G301" s="182">
        <f t="shared" si="13"/>
        <v>1930</v>
      </c>
      <c r="H301" s="143">
        <v>57</v>
      </c>
    </row>
    <row r="302" spans="1:8" ht="12.75">
      <c r="A302" s="139">
        <v>318</v>
      </c>
      <c r="B302" s="137"/>
      <c r="C302" s="153">
        <f t="shared" si="14"/>
        <v>64.39</v>
      </c>
      <c r="D302" s="142"/>
      <c r="E302" s="143">
        <v>10351</v>
      </c>
      <c r="F302" s="132">
        <f t="shared" si="12"/>
        <v>2700</v>
      </c>
      <c r="G302" s="182">
        <f t="shared" si="13"/>
        <v>1929</v>
      </c>
      <c r="H302" s="143">
        <v>57</v>
      </c>
    </row>
    <row r="303" spans="1:8" ht="12.75">
      <c r="A303" s="139">
        <v>319</v>
      </c>
      <c r="B303" s="137"/>
      <c r="C303" s="153">
        <f t="shared" si="14"/>
        <v>64.43</v>
      </c>
      <c r="D303" s="142"/>
      <c r="E303" s="143">
        <v>10351</v>
      </c>
      <c r="F303" s="132">
        <f t="shared" si="12"/>
        <v>2698</v>
      </c>
      <c r="G303" s="182">
        <f t="shared" si="13"/>
        <v>1928</v>
      </c>
      <c r="H303" s="143">
        <v>57</v>
      </c>
    </row>
    <row r="304" spans="1:8" ht="12.75">
      <c r="A304" s="139">
        <v>320</v>
      </c>
      <c r="B304" s="137"/>
      <c r="C304" s="153">
        <f t="shared" si="14"/>
        <v>64.47</v>
      </c>
      <c r="D304" s="142"/>
      <c r="E304" s="143">
        <v>10351</v>
      </c>
      <c r="F304" s="132">
        <f t="shared" si="12"/>
        <v>2697</v>
      </c>
      <c r="G304" s="182">
        <f t="shared" si="13"/>
        <v>1927</v>
      </c>
      <c r="H304" s="143">
        <v>57</v>
      </c>
    </row>
    <row r="305" spans="1:8" ht="12.75">
      <c r="A305" s="139">
        <v>321</v>
      </c>
      <c r="B305" s="137"/>
      <c r="C305" s="153">
        <f t="shared" si="14"/>
        <v>64.51</v>
      </c>
      <c r="D305" s="142"/>
      <c r="E305" s="143">
        <v>10351</v>
      </c>
      <c r="F305" s="132">
        <f t="shared" si="12"/>
        <v>2695</v>
      </c>
      <c r="G305" s="182">
        <f t="shared" si="13"/>
        <v>1925</v>
      </c>
      <c r="H305" s="143">
        <v>57</v>
      </c>
    </row>
    <row r="306" spans="1:8" ht="12.75">
      <c r="A306" s="139">
        <v>322</v>
      </c>
      <c r="B306" s="137"/>
      <c r="C306" s="153">
        <f t="shared" si="14"/>
        <v>64.55</v>
      </c>
      <c r="D306" s="142"/>
      <c r="E306" s="143">
        <v>10351</v>
      </c>
      <c r="F306" s="132">
        <f t="shared" si="12"/>
        <v>2693</v>
      </c>
      <c r="G306" s="182">
        <f t="shared" si="13"/>
        <v>1924</v>
      </c>
      <c r="H306" s="143">
        <v>57</v>
      </c>
    </row>
    <row r="307" spans="1:8" ht="12.75">
      <c r="A307" s="139">
        <v>323</v>
      </c>
      <c r="B307" s="137"/>
      <c r="C307" s="153">
        <f t="shared" si="14"/>
        <v>64.59</v>
      </c>
      <c r="D307" s="142"/>
      <c r="E307" s="143">
        <v>10351</v>
      </c>
      <c r="F307" s="132">
        <f t="shared" si="12"/>
        <v>2692</v>
      </c>
      <c r="G307" s="182">
        <f t="shared" si="13"/>
        <v>1923</v>
      </c>
      <c r="H307" s="143">
        <v>57</v>
      </c>
    </row>
    <row r="308" spans="1:8" ht="12.75">
      <c r="A308" s="139">
        <v>324</v>
      </c>
      <c r="B308" s="137"/>
      <c r="C308" s="153">
        <f t="shared" si="14"/>
        <v>64.62</v>
      </c>
      <c r="D308" s="142"/>
      <c r="E308" s="143">
        <v>10351</v>
      </c>
      <c r="F308" s="132">
        <f t="shared" si="12"/>
        <v>2690</v>
      </c>
      <c r="G308" s="182">
        <f t="shared" si="13"/>
        <v>1922</v>
      </c>
      <c r="H308" s="143">
        <v>57</v>
      </c>
    </row>
    <row r="309" spans="1:8" ht="12.75">
      <c r="A309" s="139">
        <v>325</v>
      </c>
      <c r="B309" s="137"/>
      <c r="C309" s="153">
        <f t="shared" si="14"/>
        <v>64.66</v>
      </c>
      <c r="D309" s="142"/>
      <c r="E309" s="143">
        <v>10351</v>
      </c>
      <c r="F309" s="132">
        <f t="shared" si="12"/>
        <v>2689</v>
      </c>
      <c r="G309" s="182">
        <f t="shared" si="13"/>
        <v>1921</v>
      </c>
      <c r="H309" s="143">
        <v>57</v>
      </c>
    </row>
    <row r="310" spans="1:8" ht="12.75">
      <c r="A310" s="139">
        <v>326</v>
      </c>
      <c r="B310" s="137"/>
      <c r="C310" s="153">
        <f t="shared" si="14"/>
        <v>64.7</v>
      </c>
      <c r="D310" s="142"/>
      <c r="E310" s="143">
        <v>10351</v>
      </c>
      <c r="F310" s="132">
        <f t="shared" si="12"/>
        <v>2687</v>
      </c>
      <c r="G310" s="182">
        <f t="shared" si="13"/>
        <v>1920</v>
      </c>
      <c r="H310" s="143">
        <v>57</v>
      </c>
    </row>
    <row r="311" spans="1:8" ht="12.75">
      <c r="A311" s="139">
        <v>327</v>
      </c>
      <c r="B311" s="137"/>
      <c r="C311" s="153">
        <f t="shared" si="14"/>
        <v>64.74</v>
      </c>
      <c r="D311" s="142"/>
      <c r="E311" s="143">
        <v>10351</v>
      </c>
      <c r="F311" s="132">
        <f t="shared" si="12"/>
        <v>2686</v>
      </c>
      <c r="G311" s="182">
        <f t="shared" si="13"/>
        <v>1919</v>
      </c>
      <c r="H311" s="143">
        <v>57</v>
      </c>
    </row>
    <row r="312" spans="1:8" ht="12.75">
      <c r="A312" s="139">
        <v>328</v>
      </c>
      <c r="B312" s="137"/>
      <c r="C312" s="153">
        <f t="shared" si="14"/>
        <v>64.78</v>
      </c>
      <c r="D312" s="142"/>
      <c r="E312" s="143">
        <v>10351</v>
      </c>
      <c r="F312" s="132">
        <f t="shared" si="12"/>
        <v>2684</v>
      </c>
      <c r="G312" s="182">
        <f t="shared" si="13"/>
        <v>1917</v>
      </c>
      <c r="H312" s="143">
        <v>57</v>
      </c>
    </row>
    <row r="313" spans="1:8" ht="12.75">
      <c r="A313" s="139">
        <v>329</v>
      </c>
      <c r="B313" s="137"/>
      <c r="C313" s="153">
        <f t="shared" si="14"/>
        <v>64.82</v>
      </c>
      <c r="D313" s="142"/>
      <c r="E313" s="143">
        <v>10351</v>
      </c>
      <c r="F313" s="132">
        <f t="shared" si="12"/>
        <v>2682</v>
      </c>
      <c r="G313" s="182">
        <f t="shared" si="13"/>
        <v>1916</v>
      </c>
      <c r="H313" s="143">
        <v>57</v>
      </c>
    </row>
    <row r="314" spans="1:8" ht="12.75">
      <c r="A314" s="139">
        <v>330</v>
      </c>
      <c r="B314" s="137"/>
      <c r="C314" s="153">
        <f t="shared" si="14"/>
        <v>64.85</v>
      </c>
      <c r="D314" s="142"/>
      <c r="E314" s="143">
        <v>10351</v>
      </c>
      <c r="F314" s="132">
        <f t="shared" si="12"/>
        <v>2681</v>
      </c>
      <c r="G314" s="182">
        <f t="shared" si="13"/>
        <v>1915</v>
      </c>
      <c r="H314" s="143">
        <v>57</v>
      </c>
    </row>
    <row r="315" spans="1:8" ht="12.75">
      <c r="A315" s="139">
        <v>331</v>
      </c>
      <c r="B315" s="137"/>
      <c r="C315" s="153">
        <f t="shared" si="14"/>
        <v>64.89</v>
      </c>
      <c r="D315" s="142"/>
      <c r="E315" s="143">
        <v>10351</v>
      </c>
      <c r="F315" s="132">
        <f t="shared" si="12"/>
        <v>2679</v>
      </c>
      <c r="G315" s="182">
        <f t="shared" si="13"/>
        <v>1914</v>
      </c>
      <c r="H315" s="143">
        <v>57</v>
      </c>
    </row>
    <row r="316" spans="1:8" ht="12.75">
      <c r="A316" s="139">
        <v>332</v>
      </c>
      <c r="B316" s="137"/>
      <c r="C316" s="153">
        <f t="shared" si="14"/>
        <v>64.93</v>
      </c>
      <c r="D316" s="142"/>
      <c r="E316" s="143">
        <v>10351</v>
      </c>
      <c r="F316" s="132">
        <f t="shared" si="12"/>
        <v>2678</v>
      </c>
      <c r="G316" s="182">
        <f t="shared" si="13"/>
        <v>1913</v>
      </c>
      <c r="H316" s="143">
        <v>57</v>
      </c>
    </row>
    <row r="317" spans="1:8" ht="12.75">
      <c r="A317" s="139">
        <v>333</v>
      </c>
      <c r="B317" s="137"/>
      <c r="C317" s="153">
        <f t="shared" si="14"/>
        <v>64.97</v>
      </c>
      <c r="D317" s="142"/>
      <c r="E317" s="143">
        <v>10351</v>
      </c>
      <c r="F317" s="132">
        <f t="shared" si="12"/>
        <v>2676</v>
      </c>
      <c r="G317" s="182">
        <f t="shared" si="13"/>
        <v>1912</v>
      </c>
      <c r="H317" s="143">
        <v>57</v>
      </c>
    </row>
    <row r="318" spans="1:8" ht="12.75">
      <c r="A318" s="139">
        <v>334</v>
      </c>
      <c r="B318" s="137"/>
      <c r="C318" s="153">
        <f t="shared" si="14"/>
        <v>65.01</v>
      </c>
      <c r="D318" s="142"/>
      <c r="E318" s="143">
        <v>10351</v>
      </c>
      <c r="F318" s="132">
        <f t="shared" si="12"/>
        <v>2675</v>
      </c>
      <c r="G318" s="182">
        <f t="shared" si="13"/>
        <v>1911</v>
      </c>
      <c r="H318" s="143">
        <v>57</v>
      </c>
    </row>
    <row r="319" spans="1:8" ht="12.75">
      <c r="A319" s="139">
        <v>335</v>
      </c>
      <c r="B319" s="137"/>
      <c r="C319" s="153">
        <f t="shared" si="14"/>
        <v>65.04</v>
      </c>
      <c r="D319" s="142"/>
      <c r="E319" s="143">
        <v>10351</v>
      </c>
      <c r="F319" s="132">
        <f t="shared" si="12"/>
        <v>2673</v>
      </c>
      <c r="G319" s="182">
        <f t="shared" si="13"/>
        <v>1910</v>
      </c>
      <c r="H319" s="143">
        <v>57</v>
      </c>
    </row>
    <row r="320" spans="1:8" ht="12.75">
      <c r="A320" s="139">
        <v>336</v>
      </c>
      <c r="B320" s="137"/>
      <c r="C320" s="153">
        <f t="shared" si="14"/>
        <v>65.08</v>
      </c>
      <c r="D320" s="142"/>
      <c r="E320" s="143">
        <v>10351</v>
      </c>
      <c r="F320" s="132">
        <f t="shared" si="12"/>
        <v>2672</v>
      </c>
      <c r="G320" s="182">
        <f t="shared" si="13"/>
        <v>1909</v>
      </c>
      <c r="H320" s="143">
        <v>57</v>
      </c>
    </row>
    <row r="321" spans="1:8" ht="12.75">
      <c r="A321" s="139">
        <v>337</v>
      </c>
      <c r="B321" s="137"/>
      <c r="C321" s="153">
        <f t="shared" si="14"/>
        <v>65.12</v>
      </c>
      <c r="D321" s="142"/>
      <c r="E321" s="143">
        <v>10351</v>
      </c>
      <c r="F321" s="132">
        <f t="shared" si="12"/>
        <v>2670</v>
      </c>
      <c r="G321" s="182">
        <f t="shared" si="13"/>
        <v>1907</v>
      </c>
      <c r="H321" s="143">
        <v>57</v>
      </c>
    </row>
    <row r="322" spans="1:8" ht="12.75">
      <c r="A322" s="139">
        <v>338</v>
      </c>
      <c r="B322" s="137"/>
      <c r="C322" s="153">
        <f t="shared" si="14"/>
        <v>65.16</v>
      </c>
      <c r="D322" s="142"/>
      <c r="E322" s="143">
        <v>10351</v>
      </c>
      <c r="F322" s="132">
        <f t="shared" si="12"/>
        <v>2669</v>
      </c>
      <c r="G322" s="182">
        <f t="shared" si="13"/>
        <v>1906</v>
      </c>
      <c r="H322" s="143">
        <v>57</v>
      </c>
    </row>
    <row r="323" spans="1:8" ht="12.75">
      <c r="A323" s="139">
        <v>339</v>
      </c>
      <c r="B323" s="137"/>
      <c r="C323" s="153">
        <f t="shared" si="14"/>
        <v>65.19</v>
      </c>
      <c r="D323" s="142"/>
      <c r="E323" s="143">
        <v>10351</v>
      </c>
      <c r="F323" s="132">
        <f t="shared" si="12"/>
        <v>2667</v>
      </c>
      <c r="G323" s="182">
        <f t="shared" si="13"/>
        <v>1905</v>
      </c>
      <c r="H323" s="143">
        <v>57</v>
      </c>
    </row>
    <row r="324" spans="1:8" ht="12.75">
      <c r="A324" s="139">
        <v>340</v>
      </c>
      <c r="B324" s="137"/>
      <c r="C324" s="153">
        <f t="shared" si="14"/>
        <v>65.23</v>
      </c>
      <c r="D324" s="142"/>
      <c r="E324" s="143">
        <v>10351</v>
      </c>
      <c r="F324" s="132">
        <f t="shared" si="12"/>
        <v>2666</v>
      </c>
      <c r="G324" s="182">
        <f t="shared" si="13"/>
        <v>1904</v>
      </c>
      <c r="H324" s="143">
        <v>57</v>
      </c>
    </row>
    <row r="325" spans="1:8" ht="12.75">
      <c r="A325" s="139">
        <v>341</v>
      </c>
      <c r="B325" s="137"/>
      <c r="C325" s="153">
        <f t="shared" si="14"/>
        <v>65.27</v>
      </c>
      <c r="D325" s="142"/>
      <c r="E325" s="143">
        <v>10351</v>
      </c>
      <c r="F325" s="132">
        <f t="shared" si="12"/>
        <v>2664</v>
      </c>
      <c r="G325" s="182">
        <f t="shared" si="13"/>
        <v>1903</v>
      </c>
      <c r="H325" s="143">
        <v>57</v>
      </c>
    </row>
    <row r="326" spans="1:8" ht="12.75">
      <c r="A326" s="139">
        <v>342</v>
      </c>
      <c r="B326" s="137"/>
      <c r="C326" s="153">
        <f t="shared" si="14"/>
        <v>65.3</v>
      </c>
      <c r="D326" s="142"/>
      <c r="E326" s="143">
        <v>10351</v>
      </c>
      <c r="F326" s="132">
        <f t="shared" si="12"/>
        <v>2663</v>
      </c>
      <c r="G326" s="182">
        <f t="shared" si="13"/>
        <v>1902</v>
      </c>
      <c r="H326" s="143">
        <v>57</v>
      </c>
    </row>
    <row r="327" spans="1:8" ht="12.75">
      <c r="A327" s="139">
        <v>343</v>
      </c>
      <c r="B327" s="137"/>
      <c r="C327" s="153">
        <f t="shared" si="14"/>
        <v>65.34</v>
      </c>
      <c r="D327" s="142"/>
      <c r="E327" s="143">
        <v>10351</v>
      </c>
      <c r="F327" s="132">
        <f t="shared" si="12"/>
        <v>2661</v>
      </c>
      <c r="G327" s="182">
        <f t="shared" si="13"/>
        <v>1901</v>
      </c>
      <c r="H327" s="143">
        <v>57</v>
      </c>
    </row>
    <row r="328" spans="1:8" ht="12.75">
      <c r="A328" s="139">
        <v>344</v>
      </c>
      <c r="B328" s="137"/>
      <c r="C328" s="153">
        <f t="shared" si="14"/>
        <v>65.38</v>
      </c>
      <c r="D328" s="142"/>
      <c r="E328" s="143">
        <v>10351</v>
      </c>
      <c r="F328" s="132">
        <f t="shared" si="12"/>
        <v>2660</v>
      </c>
      <c r="G328" s="182">
        <f t="shared" si="13"/>
        <v>1900</v>
      </c>
      <c r="H328" s="143">
        <v>57</v>
      </c>
    </row>
    <row r="329" spans="1:8" ht="12.75">
      <c r="A329" s="139">
        <v>345</v>
      </c>
      <c r="B329" s="137"/>
      <c r="C329" s="153">
        <f t="shared" si="14"/>
        <v>65.41</v>
      </c>
      <c r="D329" s="142"/>
      <c r="E329" s="143">
        <v>10351</v>
      </c>
      <c r="F329" s="132">
        <f t="shared" si="12"/>
        <v>2659</v>
      </c>
      <c r="G329" s="182">
        <f t="shared" si="13"/>
        <v>1899</v>
      </c>
      <c r="H329" s="143">
        <v>57</v>
      </c>
    </row>
    <row r="330" spans="1:8" ht="12.75">
      <c r="A330" s="139">
        <v>346</v>
      </c>
      <c r="B330" s="137"/>
      <c r="C330" s="153">
        <f t="shared" si="14"/>
        <v>65.45</v>
      </c>
      <c r="D330" s="142"/>
      <c r="E330" s="143">
        <v>10351</v>
      </c>
      <c r="F330" s="132">
        <f t="shared" si="12"/>
        <v>2657</v>
      </c>
      <c r="G330" s="182">
        <f t="shared" si="13"/>
        <v>1898</v>
      </c>
      <c r="H330" s="143">
        <v>57</v>
      </c>
    </row>
    <row r="331" spans="1:8" ht="12.75">
      <c r="A331" s="139">
        <v>347</v>
      </c>
      <c r="B331" s="137"/>
      <c r="C331" s="153">
        <f t="shared" si="14"/>
        <v>65.49</v>
      </c>
      <c r="D331" s="142"/>
      <c r="E331" s="143">
        <v>10351</v>
      </c>
      <c r="F331" s="132">
        <f t="shared" si="12"/>
        <v>2655</v>
      </c>
      <c r="G331" s="182">
        <f t="shared" si="13"/>
        <v>1897</v>
      </c>
      <c r="H331" s="143">
        <v>57</v>
      </c>
    </row>
    <row r="332" spans="1:8" ht="12.75">
      <c r="A332" s="139">
        <v>348</v>
      </c>
      <c r="B332" s="137"/>
      <c r="C332" s="153">
        <f t="shared" si="14"/>
        <v>65.52</v>
      </c>
      <c r="D332" s="142"/>
      <c r="E332" s="143">
        <v>10351</v>
      </c>
      <c r="F332" s="132">
        <f t="shared" si="12"/>
        <v>2654</v>
      </c>
      <c r="G332" s="182">
        <f t="shared" si="13"/>
        <v>1896</v>
      </c>
      <c r="H332" s="143">
        <v>57</v>
      </c>
    </row>
    <row r="333" spans="1:8" ht="12.75">
      <c r="A333" s="139">
        <v>349</v>
      </c>
      <c r="B333" s="137"/>
      <c r="C333" s="153">
        <f t="shared" si="14"/>
        <v>65.56</v>
      </c>
      <c r="D333" s="142"/>
      <c r="E333" s="143">
        <v>10351</v>
      </c>
      <c r="F333" s="132">
        <f aca="true" t="shared" si="15" ref="F333:F396">ROUND(12*1.37*(1/C333*E333)+H333,0)</f>
        <v>2653</v>
      </c>
      <c r="G333" s="182">
        <f t="shared" si="13"/>
        <v>1895</v>
      </c>
      <c r="H333" s="143">
        <v>57</v>
      </c>
    </row>
    <row r="334" spans="1:8" ht="12.75">
      <c r="A334" s="139">
        <v>350</v>
      </c>
      <c r="B334" s="137"/>
      <c r="C334" s="153">
        <f t="shared" si="14"/>
        <v>65.6</v>
      </c>
      <c r="D334" s="142"/>
      <c r="E334" s="143">
        <v>10351</v>
      </c>
      <c r="F334" s="132">
        <f t="shared" si="15"/>
        <v>2651</v>
      </c>
      <c r="G334" s="182">
        <f aca="true" t="shared" si="16" ref="G334:G397">ROUND(12*(1/C334*E334),0)</f>
        <v>1893</v>
      </c>
      <c r="H334" s="143">
        <v>57</v>
      </c>
    </row>
    <row r="335" spans="1:8" ht="12.75">
      <c r="A335" s="139">
        <v>351</v>
      </c>
      <c r="B335" s="137"/>
      <c r="C335" s="153">
        <f aca="true" t="shared" si="17" ref="C335:C398">ROUND(10.899*LN(A335)+A335/200,2)</f>
        <v>65.63</v>
      </c>
      <c r="D335" s="142"/>
      <c r="E335" s="143">
        <v>10351</v>
      </c>
      <c r="F335" s="132">
        <f t="shared" si="15"/>
        <v>2650</v>
      </c>
      <c r="G335" s="182">
        <f t="shared" si="16"/>
        <v>1893</v>
      </c>
      <c r="H335" s="143">
        <v>57</v>
      </c>
    </row>
    <row r="336" spans="1:8" ht="12.75">
      <c r="A336" s="139">
        <v>352</v>
      </c>
      <c r="B336" s="137"/>
      <c r="C336" s="153">
        <f t="shared" si="17"/>
        <v>65.67</v>
      </c>
      <c r="D336" s="142"/>
      <c r="E336" s="143">
        <v>10351</v>
      </c>
      <c r="F336" s="132">
        <f t="shared" si="15"/>
        <v>2648</v>
      </c>
      <c r="G336" s="182">
        <f t="shared" si="16"/>
        <v>1891</v>
      </c>
      <c r="H336" s="143">
        <v>57</v>
      </c>
    </row>
    <row r="337" spans="1:8" ht="12.75">
      <c r="A337" s="139">
        <v>353</v>
      </c>
      <c r="B337" s="137"/>
      <c r="C337" s="153">
        <f t="shared" si="17"/>
        <v>65.7</v>
      </c>
      <c r="D337" s="142"/>
      <c r="E337" s="143">
        <v>10351</v>
      </c>
      <c r="F337" s="132">
        <f t="shared" si="15"/>
        <v>2647</v>
      </c>
      <c r="G337" s="182">
        <f t="shared" si="16"/>
        <v>1891</v>
      </c>
      <c r="H337" s="143">
        <v>57</v>
      </c>
    </row>
    <row r="338" spans="1:8" ht="12.75">
      <c r="A338" s="139">
        <v>354</v>
      </c>
      <c r="B338" s="137"/>
      <c r="C338" s="153">
        <f t="shared" si="17"/>
        <v>65.74</v>
      </c>
      <c r="D338" s="142"/>
      <c r="E338" s="143">
        <v>10351</v>
      </c>
      <c r="F338" s="132">
        <f t="shared" si="15"/>
        <v>2646</v>
      </c>
      <c r="G338" s="182">
        <f t="shared" si="16"/>
        <v>1889</v>
      </c>
      <c r="H338" s="143">
        <v>57</v>
      </c>
    </row>
    <row r="339" spans="1:8" ht="12.75">
      <c r="A339" s="139">
        <v>355</v>
      </c>
      <c r="B339" s="137"/>
      <c r="C339" s="153">
        <f t="shared" si="17"/>
        <v>65.78</v>
      </c>
      <c r="D339" s="142"/>
      <c r="E339" s="143">
        <v>10351</v>
      </c>
      <c r="F339" s="132">
        <f t="shared" si="15"/>
        <v>2644</v>
      </c>
      <c r="G339" s="182">
        <f t="shared" si="16"/>
        <v>1888</v>
      </c>
      <c r="H339" s="143">
        <v>57</v>
      </c>
    </row>
    <row r="340" spans="1:8" ht="12.75">
      <c r="A340" s="139">
        <v>356</v>
      </c>
      <c r="B340" s="137"/>
      <c r="C340" s="153">
        <f t="shared" si="17"/>
        <v>65.81</v>
      </c>
      <c r="D340" s="142"/>
      <c r="E340" s="143">
        <v>10351</v>
      </c>
      <c r="F340" s="132">
        <f t="shared" si="15"/>
        <v>2643</v>
      </c>
      <c r="G340" s="182">
        <f t="shared" si="16"/>
        <v>1887</v>
      </c>
      <c r="H340" s="143">
        <v>57</v>
      </c>
    </row>
    <row r="341" spans="1:8" ht="12.75">
      <c r="A341" s="139">
        <v>357</v>
      </c>
      <c r="B341" s="137"/>
      <c r="C341" s="153">
        <f t="shared" si="17"/>
        <v>65.85</v>
      </c>
      <c r="D341" s="142"/>
      <c r="E341" s="143">
        <v>10351</v>
      </c>
      <c r="F341" s="132">
        <f t="shared" si="15"/>
        <v>2641</v>
      </c>
      <c r="G341" s="182">
        <f t="shared" si="16"/>
        <v>1886</v>
      </c>
      <c r="H341" s="143">
        <v>57</v>
      </c>
    </row>
    <row r="342" spans="1:8" ht="12.75">
      <c r="A342" s="139">
        <v>358</v>
      </c>
      <c r="B342" s="137"/>
      <c r="C342" s="153">
        <f t="shared" si="17"/>
        <v>65.88</v>
      </c>
      <c r="D342" s="142"/>
      <c r="E342" s="143">
        <v>10351</v>
      </c>
      <c r="F342" s="132">
        <f t="shared" si="15"/>
        <v>2640</v>
      </c>
      <c r="G342" s="182">
        <f t="shared" si="16"/>
        <v>1885</v>
      </c>
      <c r="H342" s="143">
        <v>57</v>
      </c>
    </row>
    <row r="343" spans="1:8" ht="12.75">
      <c r="A343" s="139">
        <v>359</v>
      </c>
      <c r="B343" s="137"/>
      <c r="C343" s="153">
        <f t="shared" si="17"/>
        <v>65.92</v>
      </c>
      <c r="D343" s="142"/>
      <c r="E343" s="143">
        <v>10351</v>
      </c>
      <c r="F343" s="132">
        <f t="shared" si="15"/>
        <v>2638</v>
      </c>
      <c r="G343" s="182">
        <f t="shared" si="16"/>
        <v>1884</v>
      </c>
      <c r="H343" s="143">
        <v>57</v>
      </c>
    </row>
    <row r="344" spans="1:8" ht="12.75">
      <c r="A344" s="139">
        <v>360</v>
      </c>
      <c r="B344" s="137"/>
      <c r="C344" s="153">
        <f t="shared" si="17"/>
        <v>65.95</v>
      </c>
      <c r="D344" s="142"/>
      <c r="E344" s="143">
        <v>10351</v>
      </c>
      <c r="F344" s="132">
        <f t="shared" si="15"/>
        <v>2637</v>
      </c>
      <c r="G344" s="182">
        <f t="shared" si="16"/>
        <v>1883</v>
      </c>
      <c r="H344" s="143">
        <v>57</v>
      </c>
    </row>
    <row r="345" spans="1:8" ht="12.75">
      <c r="A345" s="139">
        <v>361</v>
      </c>
      <c r="B345" s="137"/>
      <c r="C345" s="153">
        <f t="shared" si="17"/>
        <v>65.99</v>
      </c>
      <c r="D345" s="142"/>
      <c r="E345" s="143">
        <v>10351</v>
      </c>
      <c r="F345" s="132">
        <f t="shared" si="15"/>
        <v>2636</v>
      </c>
      <c r="G345" s="182">
        <f t="shared" si="16"/>
        <v>1882</v>
      </c>
      <c r="H345" s="143">
        <v>57</v>
      </c>
    </row>
    <row r="346" spans="1:8" ht="12.75">
      <c r="A346" s="139">
        <v>362</v>
      </c>
      <c r="B346" s="137"/>
      <c r="C346" s="153">
        <f t="shared" si="17"/>
        <v>66.02</v>
      </c>
      <c r="D346" s="142"/>
      <c r="E346" s="143">
        <v>10351</v>
      </c>
      <c r="F346" s="132">
        <f t="shared" si="15"/>
        <v>2635</v>
      </c>
      <c r="G346" s="182">
        <f t="shared" si="16"/>
        <v>1881</v>
      </c>
      <c r="H346" s="143">
        <v>57</v>
      </c>
    </row>
    <row r="347" spans="1:8" ht="12.75">
      <c r="A347" s="139">
        <v>363</v>
      </c>
      <c r="B347" s="137"/>
      <c r="C347" s="153">
        <f t="shared" si="17"/>
        <v>66.06</v>
      </c>
      <c r="D347" s="142"/>
      <c r="E347" s="143">
        <v>10351</v>
      </c>
      <c r="F347" s="132">
        <f t="shared" si="15"/>
        <v>2633</v>
      </c>
      <c r="G347" s="182">
        <f t="shared" si="16"/>
        <v>1880</v>
      </c>
      <c r="H347" s="143">
        <v>57</v>
      </c>
    </row>
    <row r="348" spans="1:8" ht="12.75">
      <c r="A348" s="139">
        <v>364</v>
      </c>
      <c r="B348" s="137"/>
      <c r="C348" s="153">
        <f t="shared" si="17"/>
        <v>66.09</v>
      </c>
      <c r="D348" s="142"/>
      <c r="E348" s="143">
        <v>10351</v>
      </c>
      <c r="F348" s="132">
        <f t="shared" si="15"/>
        <v>2632</v>
      </c>
      <c r="G348" s="182">
        <f t="shared" si="16"/>
        <v>1879</v>
      </c>
      <c r="H348" s="143">
        <v>57</v>
      </c>
    </row>
    <row r="349" spans="1:8" ht="12.75">
      <c r="A349" s="139">
        <v>365</v>
      </c>
      <c r="B349" s="137"/>
      <c r="C349" s="153">
        <f t="shared" si="17"/>
        <v>66.13</v>
      </c>
      <c r="D349" s="142"/>
      <c r="E349" s="143">
        <v>10351</v>
      </c>
      <c r="F349" s="132">
        <f t="shared" si="15"/>
        <v>2630</v>
      </c>
      <c r="G349" s="182">
        <f t="shared" si="16"/>
        <v>1878</v>
      </c>
      <c r="H349" s="143">
        <v>57</v>
      </c>
    </row>
    <row r="350" spans="1:8" ht="12.75">
      <c r="A350" s="139">
        <v>366</v>
      </c>
      <c r="B350" s="137"/>
      <c r="C350" s="153">
        <f t="shared" si="17"/>
        <v>66.16</v>
      </c>
      <c r="D350" s="142"/>
      <c r="E350" s="143">
        <v>10351</v>
      </c>
      <c r="F350" s="132">
        <f t="shared" si="15"/>
        <v>2629</v>
      </c>
      <c r="G350" s="182">
        <f t="shared" si="16"/>
        <v>1877</v>
      </c>
      <c r="H350" s="143">
        <v>57</v>
      </c>
    </row>
    <row r="351" spans="1:8" ht="12.75">
      <c r="A351" s="139">
        <v>367</v>
      </c>
      <c r="B351" s="137"/>
      <c r="C351" s="153">
        <f t="shared" si="17"/>
        <v>66.2</v>
      </c>
      <c r="D351" s="142"/>
      <c r="E351" s="143">
        <v>10351</v>
      </c>
      <c r="F351" s="132">
        <f t="shared" si="15"/>
        <v>2628</v>
      </c>
      <c r="G351" s="182">
        <f t="shared" si="16"/>
        <v>1876</v>
      </c>
      <c r="H351" s="143">
        <v>57</v>
      </c>
    </row>
    <row r="352" spans="1:8" ht="12.75">
      <c r="A352" s="139">
        <v>368</v>
      </c>
      <c r="B352" s="137"/>
      <c r="C352" s="153">
        <f t="shared" si="17"/>
        <v>66.23</v>
      </c>
      <c r="D352" s="142"/>
      <c r="E352" s="143">
        <v>10351</v>
      </c>
      <c r="F352" s="132">
        <f t="shared" si="15"/>
        <v>2626</v>
      </c>
      <c r="G352" s="182">
        <f t="shared" si="16"/>
        <v>1875</v>
      </c>
      <c r="H352" s="143">
        <v>57</v>
      </c>
    </row>
    <row r="353" spans="1:8" ht="12.75">
      <c r="A353" s="139">
        <v>369</v>
      </c>
      <c r="B353" s="137"/>
      <c r="C353" s="153">
        <f t="shared" si="17"/>
        <v>66.27</v>
      </c>
      <c r="D353" s="142"/>
      <c r="E353" s="143">
        <v>10351</v>
      </c>
      <c r="F353" s="132">
        <f t="shared" si="15"/>
        <v>2625</v>
      </c>
      <c r="G353" s="182">
        <f t="shared" si="16"/>
        <v>1874</v>
      </c>
      <c r="H353" s="143">
        <v>57</v>
      </c>
    </row>
    <row r="354" spans="1:8" ht="12.75">
      <c r="A354" s="139">
        <v>370</v>
      </c>
      <c r="B354" s="137"/>
      <c r="C354" s="153">
        <f t="shared" si="17"/>
        <v>66.3</v>
      </c>
      <c r="D354" s="142"/>
      <c r="E354" s="143">
        <v>10351</v>
      </c>
      <c r="F354" s="132">
        <f t="shared" si="15"/>
        <v>2624</v>
      </c>
      <c r="G354" s="182">
        <f t="shared" si="16"/>
        <v>1873</v>
      </c>
      <c r="H354" s="143">
        <v>57</v>
      </c>
    </row>
    <row r="355" spans="1:8" ht="12.75">
      <c r="A355" s="139">
        <v>371</v>
      </c>
      <c r="B355" s="137"/>
      <c r="C355" s="153">
        <f t="shared" si="17"/>
        <v>66.34</v>
      </c>
      <c r="D355" s="142"/>
      <c r="E355" s="143">
        <v>10351</v>
      </c>
      <c r="F355" s="132">
        <f t="shared" si="15"/>
        <v>2622</v>
      </c>
      <c r="G355" s="182">
        <f t="shared" si="16"/>
        <v>1872</v>
      </c>
      <c r="H355" s="143">
        <v>57</v>
      </c>
    </row>
    <row r="356" spans="1:8" ht="12.75">
      <c r="A356" s="139">
        <v>372</v>
      </c>
      <c r="B356" s="137"/>
      <c r="C356" s="153">
        <f t="shared" si="17"/>
        <v>66.37</v>
      </c>
      <c r="D356" s="142"/>
      <c r="E356" s="143">
        <v>10351</v>
      </c>
      <c r="F356" s="132">
        <f t="shared" si="15"/>
        <v>2621</v>
      </c>
      <c r="G356" s="182">
        <f t="shared" si="16"/>
        <v>1872</v>
      </c>
      <c r="H356" s="143">
        <v>57</v>
      </c>
    </row>
    <row r="357" spans="1:8" ht="12.75">
      <c r="A357" s="139">
        <v>373</v>
      </c>
      <c r="B357" s="137"/>
      <c r="C357" s="153">
        <f t="shared" si="17"/>
        <v>66.4</v>
      </c>
      <c r="D357" s="142"/>
      <c r="E357" s="143">
        <v>10351</v>
      </c>
      <c r="F357" s="132">
        <f t="shared" si="15"/>
        <v>2620</v>
      </c>
      <c r="G357" s="182">
        <f t="shared" si="16"/>
        <v>1871</v>
      </c>
      <c r="H357" s="143">
        <v>57</v>
      </c>
    </row>
    <row r="358" spans="1:8" ht="12.75">
      <c r="A358" s="139">
        <v>374</v>
      </c>
      <c r="B358" s="137"/>
      <c r="C358" s="153">
        <f t="shared" si="17"/>
        <v>66.44</v>
      </c>
      <c r="D358" s="142"/>
      <c r="E358" s="143">
        <v>10351</v>
      </c>
      <c r="F358" s="132">
        <f t="shared" si="15"/>
        <v>2618</v>
      </c>
      <c r="G358" s="182">
        <f t="shared" si="16"/>
        <v>1870</v>
      </c>
      <c r="H358" s="143">
        <v>57</v>
      </c>
    </row>
    <row r="359" spans="1:8" ht="12.75">
      <c r="A359" s="139">
        <v>375</v>
      </c>
      <c r="B359" s="137"/>
      <c r="C359" s="153">
        <f t="shared" si="17"/>
        <v>66.47</v>
      </c>
      <c r="D359" s="142"/>
      <c r="E359" s="143">
        <v>10351</v>
      </c>
      <c r="F359" s="132">
        <f t="shared" si="15"/>
        <v>2617</v>
      </c>
      <c r="G359" s="182">
        <f t="shared" si="16"/>
        <v>1869</v>
      </c>
      <c r="H359" s="143">
        <v>57</v>
      </c>
    </row>
    <row r="360" spans="1:8" ht="12.75">
      <c r="A360" s="139">
        <v>376</v>
      </c>
      <c r="B360" s="137"/>
      <c r="C360" s="153">
        <f t="shared" si="17"/>
        <v>66.51</v>
      </c>
      <c r="D360" s="142"/>
      <c r="E360" s="143">
        <v>10351</v>
      </c>
      <c r="F360" s="132">
        <f t="shared" si="15"/>
        <v>2616</v>
      </c>
      <c r="G360" s="182">
        <f t="shared" si="16"/>
        <v>1868</v>
      </c>
      <c r="H360" s="143">
        <v>57</v>
      </c>
    </row>
    <row r="361" spans="1:8" ht="12.75">
      <c r="A361" s="139">
        <v>377</v>
      </c>
      <c r="B361" s="137"/>
      <c r="C361" s="153">
        <f t="shared" si="17"/>
        <v>66.54</v>
      </c>
      <c r="D361" s="142"/>
      <c r="E361" s="143">
        <v>10351</v>
      </c>
      <c r="F361" s="132">
        <f t="shared" si="15"/>
        <v>2614</v>
      </c>
      <c r="G361" s="182">
        <f t="shared" si="16"/>
        <v>1867</v>
      </c>
      <c r="H361" s="143">
        <v>57</v>
      </c>
    </row>
    <row r="362" spans="1:8" ht="12.75">
      <c r="A362" s="139">
        <v>378</v>
      </c>
      <c r="B362" s="137"/>
      <c r="C362" s="153">
        <f t="shared" si="17"/>
        <v>66.57</v>
      </c>
      <c r="D362" s="142"/>
      <c r="E362" s="143">
        <v>10351</v>
      </c>
      <c r="F362" s="132">
        <f t="shared" si="15"/>
        <v>2613</v>
      </c>
      <c r="G362" s="182">
        <f t="shared" si="16"/>
        <v>1866</v>
      </c>
      <c r="H362" s="143">
        <v>57</v>
      </c>
    </row>
    <row r="363" spans="1:8" ht="12.75">
      <c r="A363" s="139">
        <v>379</v>
      </c>
      <c r="B363" s="137"/>
      <c r="C363" s="153">
        <f t="shared" si="17"/>
        <v>66.61</v>
      </c>
      <c r="D363" s="142"/>
      <c r="E363" s="143">
        <v>10351</v>
      </c>
      <c r="F363" s="132">
        <f t="shared" si="15"/>
        <v>2612</v>
      </c>
      <c r="G363" s="182">
        <f t="shared" si="16"/>
        <v>1865</v>
      </c>
      <c r="H363" s="143">
        <v>57</v>
      </c>
    </row>
    <row r="364" spans="1:8" ht="12.75">
      <c r="A364" s="139">
        <v>380</v>
      </c>
      <c r="B364" s="137"/>
      <c r="C364" s="153">
        <f t="shared" si="17"/>
        <v>66.64</v>
      </c>
      <c r="D364" s="142"/>
      <c r="E364" s="143">
        <v>10351</v>
      </c>
      <c r="F364" s="132">
        <f t="shared" si="15"/>
        <v>2611</v>
      </c>
      <c r="G364" s="182">
        <f t="shared" si="16"/>
        <v>1864</v>
      </c>
      <c r="H364" s="143">
        <v>57</v>
      </c>
    </row>
    <row r="365" spans="1:8" ht="12.75">
      <c r="A365" s="139">
        <v>381</v>
      </c>
      <c r="B365" s="137"/>
      <c r="C365" s="153">
        <f t="shared" si="17"/>
        <v>66.68</v>
      </c>
      <c r="D365" s="142"/>
      <c r="E365" s="143">
        <v>10351</v>
      </c>
      <c r="F365" s="132">
        <f t="shared" si="15"/>
        <v>2609</v>
      </c>
      <c r="G365" s="182">
        <f t="shared" si="16"/>
        <v>1863</v>
      </c>
      <c r="H365" s="143">
        <v>57</v>
      </c>
    </row>
    <row r="366" spans="1:8" ht="12.75">
      <c r="A366" s="139">
        <v>382</v>
      </c>
      <c r="B366" s="137"/>
      <c r="C366" s="153">
        <f t="shared" si="17"/>
        <v>66.71</v>
      </c>
      <c r="D366" s="142"/>
      <c r="E366" s="143">
        <v>10351</v>
      </c>
      <c r="F366" s="132">
        <f t="shared" si="15"/>
        <v>2608</v>
      </c>
      <c r="G366" s="182">
        <f t="shared" si="16"/>
        <v>1862</v>
      </c>
      <c r="H366" s="143">
        <v>57</v>
      </c>
    </row>
    <row r="367" spans="1:8" ht="12.75">
      <c r="A367" s="139">
        <v>383</v>
      </c>
      <c r="B367" s="137"/>
      <c r="C367" s="153">
        <f t="shared" si="17"/>
        <v>66.74</v>
      </c>
      <c r="D367" s="142"/>
      <c r="E367" s="143">
        <v>10351</v>
      </c>
      <c r="F367" s="132">
        <f t="shared" si="15"/>
        <v>2607</v>
      </c>
      <c r="G367" s="182">
        <f t="shared" si="16"/>
        <v>1861</v>
      </c>
      <c r="H367" s="143">
        <v>57</v>
      </c>
    </row>
    <row r="368" spans="1:8" ht="12.75">
      <c r="A368" s="139">
        <v>384</v>
      </c>
      <c r="B368" s="137"/>
      <c r="C368" s="153">
        <f t="shared" si="17"/>
        <v>66.78</v>
      </c>
      <c r="D368" s="142"/>
      <c r="E368" s="143">
        <v>10351</v>
      </c>
      <c r="F368" s="132">
        <f t="shared" si="15"/>
        <v>2605</v>
      </c>
      <c r="G368" s="182">
        <f t="shared" si="16"/>
        <v>1860</v>
      </c>
      <c r="H368" s="143">
        <v>57</v>
      </c>
    </row>
    <row r="369" spans="1:8" ht="12.75">
      <c r="A369" s="139">
        <v>385</v>
      </c>
      <c r="B369" s="137"/>
      <c r="C369" s="153">
        <f t="shared" si="17"/>
        <v>66.81</v>
      </c>
      <c r="D369" s="142"/>
      <c r="E369" s="143">
        <v>10351</v>
      </c>
      <c r="F369" s="132">
        <f t="shared" si="15"/>
        <v>2604</v>
      </c>
      <c r="G369" s="182">
        <f t="shared" si="16"/>
        <v>1859</v>
      </c>
      <c r="H369" s="143">
        <v>57</v>
      </c>
    </row>
    <row r="370" spans="1:8" ht="12.75">
      <c r="A370" s="139">
        <v>386</v>
      </c>
      <c r="B370" s="137"/>
      <c r="C370" s="153">
        <f t="shared" si="17"/>
        <v>66.84</v>
      </c>
      <c r="D370" s="142"/>
      <c r="E370" s="143">
        <v>10351</v>
      </c>
      <c r="F370" s="132">
        <f t="shared" si="15"/>
        <v>2603</v>
      </c>
      <c r="G370" s="182">
        <f t="shared" si="16"/>
        <v>1858</v>
      </c>
      <c r="H370" s="143">
        <v>57</v>
      </c>
    </row>
    <row r="371" spans="1:8" ht="12.75">
      <c r="A371" s="139">
        <v>387</v>
      </c>
      <c r="B371" s="137"/>
      <c r="C371" s="153">
        <f t="shared" si="17"/>
        <v>66.88</v>
      </c>
      <c r="D371" s="142"/>
      <c r="E371" s="143">
        <v>10351</v>
      </c>
      <c r="F371" s="132">
        <f t="shared" si="15"/>
        <v>2601</v>
      </c>
      <c r="G371" s="182">
        <f t="shared" si="16"/>
        <v>1857</v>
      </c>
      <c r="H371" s="143">
        <v>57</v>
      </c>
    </row>
    <row r="372" spans="1:8" ht="12.75">
      <c r="A372" s="139">
        <v>388</v>
      </c>
      <c r="B372" s="137"/>
      <c r="C372" s="153">
        <f t="shared" si="17"/>
        <v>66.91</v>
      </c>
      <c r="D372" s="142"/>
      <c r="E372" s="143">
        <v>10351</v>
      </c>
      <c r="F372" s="132">
        <f t="shared" si="15"/>
        <v>2600</v>
      </c>
      <c r="G372" s="182">
        <f t="shared" si="16"/>
        <v>1856</v>
      </c>
      <c r="H372" s="143">
        <v>57</v>
      </c>
    </row>
    <row r="373" spans="1:8" ht="12.75">
      <c r="A373" s="139">
        <v>389</v>
      </c>
      <c r="B373" s="137"/>
      <c r="C373" s="153">
        <f t="shared" si="17"/>
        <v>66.94</v>
      </c>
      <c r="D373" s="142"/>
      <c r="E373" s="143">
        <v>10351</v>
      </c>
      <c r="F373" s="132">
        <f t="shared" si="15"/>
        <v>2599</v>
      </c>
      <c r="G373" s="182">
        <f t="shared" si="16"/>
        <v>1856</v>
      </c>
      <c r="H373" s="143">
        <v>57</v>
      </c>
    </row>
    <row r="374" spans="1:8" ht="12.75">
      <c r="A374" s="139">
        <v>390</v>
      </c>
      <c r="B374" s="137"/>
      <c r="C374" s="153">
        <f t="shared" si="17"/>
        <v>66.98</v>
      </c>
      <c r="D374" s="142"/>
      <c r="E374" s="143">
        <v>10351</v>
      </c>
      <c r="F374" s="132">
        <f t="shared" si="15"/>
        <v>2598</v>
      </c>
      <c r="G374" s="182">
        <f t="shared" si="16"/>
        <v>1854</v>
      </c>
      <c r="H374" s="143">
        <v>57</v>
      </c>
    </row>
    <row r="375" spans="1:8" ht="12.75">
      <c r="A375" s="139">
        <v>391</v>
      </c>
      <c r="B375" s="137"/>
      <c r="C375" s="153">
        <f t="shared" si="17"/>
        <v>67.01</v>
      </c>
      <c r="D375" s="142"/>
      <c r="E375" s="143">
        <v>10351</v>
      </c>
      <c r="F375" s="132">
        <f t="shared" si="15"/>
        <v>2596</v>
      </c>
      <c r="G375" s="182">
        <f t="shared" si="16"/>
        <v>1854</v>
      </c>
      <c r="H375" s="143">
        <v>57</v>
      </c>
    </row>
    <row r="376" spans="1:8" ht="12.75">
      <c r="A376" s="139">
        <v>392</v>
      </c>
      <c r="B376" s="137"/>
      <c r="C376" s="153">
        <f t="shared" si="17"/>
        <v>67.04</v>
      </c>
      <c r="D376" s="142"/>
      <c r="E376" s="143">
        <v>10351</v>
      </c>
      <c r="F376" s="132">
        <f t="shared" si="15"/>
        <v>2595</v>
      </c>
      <c r="G376" s="182">
        <f t="shared" si="16"/>
        <v>1853</v>
      </c>
      <c r="H376" s="143">
        <v>57</v>
      </c>
    </row>
    <row r="377" spans="1:8" ht="12.75">
      <c r="A377" s="139">
        <v>393</v>
      </c>
      <c r="B377" s="137"/>
      <c r="C377" s="153">
        <f t="shared" si="17"/>
        <v>67.07</v>
      </c>
      <c r="D377" s="142"/>
      <c r="E377" s="143">
        <v>10351</v>
      </c>
      <c r="F377" s="132">
        <f t="shared" si="15"/>
        <v>2594</v>
      </c>
      <c r="G377" s="182">
        <f t="shared" si="16"/>
        <v>1852</v>
      </c>
      <c r="H377" s="143">
        <v>57</v>
      </c>
    </row>
    <row r="378" spans="1:8" ht="12.75">
      <c r="A378" s="139">
        <v>394</v>
      </c>
      <c r="B378" s="137"/>
      <c r="C378" s="153">
        <f t="shared" si="17"/>
        <v>67.11</v>
      </c>
      <c r="D378" s="142"/>
      <c r="E378" s="143">
        <v>10351</v>
      </c>
      <c r="F378" s="132">
        <f t="shared" si="15"/>
        <v>2593</v>
      </c>
      <c r="G378" s="182">
        <f t="shared" si="16"/>
        <v>1851</v>
      </c>
      <c r="H378" s="143">
        <v>57</v>
      </c>
    </row>
    <row r="379" spans="1:8" ht="12.75">
      <c r="A379" s="139">
        <v>395</v>
      </c>
      <c r="B379" s="137"/>
      <c r="C379" s="153">
        <f t="shared" si="17"/>
        <v>67.14</v>
      </c>
      <c r="D379" s="142"/>
      <c r="E379" s="143">
        <v>10351</v>
      </c>
      <c r="F379" s="132">
        <f t="shared" si="15"/>
        <v>2592</v>
      </c>
      <c r="G379" s="182">
        <f t="shared" si="16"/>
        <v>1850</v>
      </c>
      <c r="H379" s="143">
        <v>57</v>
      </c>
    </row>
    <row r="380" spans="1:8" ht="12.75">
      <c r="A380" s="139">
        <v>396</v>
      </c>
      <c r="B380" s="137"/>
      <c r="C380" s="153">
        <f t="shared" si="17"/>
        <v>67.17</v>
      </c>
      <c r="D380" s="142"/>
      <c r="E380" s="143">
        <v>10351</v>
      </c>
      <c r="F380" s="132">
        <f t="shared" si="15"/>
        <v>2590</v>
      </c>
      <c r="G380" s="182">
        <f t="shared" si="16"/>
        <v>1849</v>
      </c>
      <c r="H380" s="143">
        <v>57</v>
      </c>
    </row>
    <row r="381" spans="1:8" ht="12.75">
      <c r="A381" s="139">
        <v>397</v>
      </c>
      <c r="B381" s="137"/>
      <c r="C381" s="153">
        <f t="shared" si="17"/>
        <v>67.2</v>
      </c>
      <c r="D381" s="142"/>
      <c r="E381" s="143">
        <v>10351</v>
      </c>
      <c r="F381" s="132">
        <f t="shared" si="15"/>
        <v>2589</v>
      </c>
      <c r="G381" s="182">
        <f t="shared" si="16"/>
        <v>1848</v>
      </c>
      <c r="H381" s="143">
        <v>57</v>
      </c>
    </row>
    <row r="382" spans="1:8" ht="12.75">
      <c r="A382" s="139">
        <v>398</v>
      </c>
      <c r="B382" s="137"/>
      <c r="C382" s="153">
        <f t="shared" si="17"/>
        <v>67.24</v>
      </c>
      <c r="D382" s="142"/>
      <c r="E382" s="143">
        <v>10351</v>
      </c>
      <c r="F382" s="132">
        <f t="shared" si="15"/>
        <v>2588</v>
      </c>
      <c r="G382" s="182">
        <f t="shared" si="16"/>
        <v>1847</v>
      </c>
      <c r="H382" s="143">
        <v>57</v>
      </c>
    </row>
    <row r="383" spans="1:8" ht="12.75">
      <c r="A383" s="139">
        <v>399</v>
      </c>
      <c r="B383" s="137"/>
      <c r="C383" s="153">
        <f t="shared" si="17"/>
        <v>67.27</v>
      </c>
      <c r="D383" s="142"/>
      <c r="E383" s="143">
        <v>10351</v>
      </c>
      <c r="F383" s="132">
        <f t="shared" si="15"/>
        <v>2587</v>
      </c>
      <c r="G383" s="182">
        <f t="shared" si="16"/>
        <v>1846</v>
      </c>
      <c r="H383" s="143">
        <v>57</v>
      </c>
    </row>
    <row r="384" spans="1:8" ht="12.75">
      <c r="A384" s="139">
        <v>400</v>
      </c>
      <c r="B384" s="137"/>
      <c r="C384" s="153">
        <f t="shared" si="17"/>
        <v>67.3</v>
      </c>
      <c r="D384" s="142"/>
      <c r="E384" s="143">
        <v>10351</v>
      </c>
      <c r="F384" s="132">
        <f t="shared" si="15"/>
        <v>2586</v>
      </c>
      <c r="G384" s="182">
        <f t="shared" si="16"/>
        <v>1846</v>
      </c>
      <c r="H384" s="143">
        <v>57</v>
      </c>
    </row>
    <row r="385" spans="1:8" ht="12.75">
      <c r="A385" s="139">
        <v>401</v>
      </c>
      <c r="B385" s="137"/>
      <c r="C385" s="153">
        <f t="shared" si="17"/>
        <v>67.33</v>
      </c>
      <c r="D385" s="142"/>
      <c r="E385" s="143">
        <v>10351</v>
      </c>
      <c r="F385" s="132">
        <f t="shared" si="15"/>
        <v>2584</v>
      </c>
      <c r="G385" s="182">
        <f t="shared" si="16"/>
        <v>1845</v>
      </c>
      <c r="H385" s="143">
        <v>57</v>
      </c>
    </row>
    <row r="386" spans="1:8" ht="12.75">
      <c r="A386" s="139">
        <v>402</v>
      </c>
      <c r="B386" s="137"/>
      <c r="C386" s="153">
        <f t="shared" si="17"/>
        <v>67.37</v>
      </c>
      <c r="D386" s="142"/>
      <c r="E386" s="143">
        <v>10351</v>
      </c>
      <c r="F386" s="132">
        <f t="shared" si="15"/>
        <v>2583</v>
      </c>
      <c r="G386" s="182">
        <f t="shared" si="16"/>
        <v>1844</v>
      </c>
      <c r="H386" s="143">
        <v>57</v>
      </c>
    </row>
    <row r="387" spans="1:8" ht="12.75">
      <c r="A387" s="139">
        <v>403</v>
      </c>
      <c r="B387" s="137"/>
      <c r="C387" s="153">
        <f t="shared" si="17"/>
        <v>67.4</v>
      </c>
      <c r="D387" s="142"/>
      <c r="E387" s="143">
        <v>10351</v>
      </c>
      <c r="F387" s="132">
        <f t="shared" si="15"/>
        <v>2582</v>
      </c>
      <c r="G387" s="182">
        <f t="shared" si="16"/>
        <v>1843</v>
      </c>
      <c r="H387" s="143">
        <v>57</v>
      </c>
    </row>
    <row r="388" spans="1:8" ht="12.75">
      <c r="A388" s="139">
        <v>404</v>
      </c>
      <c r="B388" s="137"/>
      <c r="C388" s="153">
        <f t="shared" si="17"/>
        <v>67.43</v>
      </c>
      <c r="D388" s="142"/>
      <c r="E388" s="143">
        <v>10351</v>
      </c>
      <c r="F388" s="132">
        <f t="shared" si="15"/>
        <v>2581</v>
      </c>
      <c r="G388" s="182">
        <f t="shared" si="16"/>
        <v>1842</v>
      </c>
      <c r="H388" s="143">
        <v>57</v>
      </c>
    </row>
    <row r="389" spans="1:8" ht="12.75">
      <c r="A389" s="139">
        <v>405</v>
      </c>
      <c r="B389" s="137"/>
      <c r="C389" s="153">
        <f t="shared" si="17"/>
        <v>67.46</v>
      </c>
      <c r="D389" s="142"/>
      <c r="E389" s="143">
        <v>10351</v>
      </c>
      <c r="F389" s="132">
        <f t="shared" si="15"/>
        <v>2580</v>
      </c>
      <c r="G389" s="182">
        <f t="shared" si="16"/>
        <v>1841</v>
      </c>
      <c r="H389" s="143">
        <v>57</v>
      </c>
    </row>
    <row r="390" spans="1:8" ht="12.75">
      <c r="A390" s="139">
        <v>406</v>
      </c>
      <c r="B390" s="137"/>
      <c r="C390" s="153">
        <f t="shared" si="17"/>
        <v>67.49</v>
      </c>
      <c r="D390" s="142"/>
      <c r="E390" s="143">
        <v>10351</v>
      </c>
      <c r="F390" s="132">
        <f t="shared" si="15"/>
        <v>2578</v>
      </c>
      <c r="G390" s="182">
        <f t="shared" si="16"/>
        <v>1840</v>
      </c>
      <c r="H390" s="143">
        <v>57</v>
      </c>
    </row>
    <row r="391" spans="1:8" ht="12.75">
      <c r="A391" s="139">
        <v>407</v>
      </c>
      <c r="B391" s="137"/>
      <c r="C391" s="153">
        <f t="shared" si="17"/>
        <v>67.53</v>
      </c>
      <c r="D391" s="142"/>
      <c r="E391" s="143">
        <v>10351</v>
      </c>
      <c r="F391" s="132">
        <f t="shared" si="15"/>
        <v>2577</v>
      </c>
      <c r="G391" s="182">
        <f t="shared" si="16"/>
        <v>1839</v>
      </c>
      <c r="H391" s="143">
        <v>57</v>
      </c>
    </row>
    <row r="392" spans="1:8" ht="12.75">
      <c r="A392" s="139">
        <v>408</v>
      </c>
      <c r="B392" s="137"/>
      <c r="C392" s="153">
        <f t="shared" si="17"/>
        <v>67.56</v>
      </c>
      <c r="D392" s="142"/>
      <c r="E392" s="143">
        <v>10351</v>
      </c>
      <c r="F392" s="132">
        <f t="shared" si="15"/>
        <v>2576</v>
      </c>
      <c r="G392" s="182">
        <f t="shared" si="16"/>
        <v>1839</v>
      </c>
      <c r="H392" s="143">
        <v>57</v>
      </c>
    </row>
    <row r="393" spans="1:8" ht="12.75">
      <c r="A393" s="139">
        <v>409</v>
      </c>
      <c r="B393" s="137"/>
      <c r="C393" s="153">
        <f t="shared" si="17"/>
        <v>67.59</v>
      </c>
      <c r="D393" s="142"/>
      <c r="E393" s="143">
        <v>10351</v>
      </c>
      <c r="F393" s="132">
        <f t="shared" si="15"/>
        <v>2575</v>
      </c>
      <c r="G393" s="182">
        <f t="shared" si="16"/>
        <v>1838</v>
      </c>
      <c r="H393" s="143">
        <v>57</v>
      </c>
    </row>
    <row r="394" spans="1:8" ht="12.75">
      <c r="A394" s="139">
        <v>410</v>
      </c>
      <c r="B394" s="137"/>
      <c r="C394" s="153">
        <f t="shared" si="17"/>
        <v>67.62</v>
      </c>
      <c r="D394" s="142"/>
      <c r="E394" s="143">
        <v>10351</v>
      </c>
      <c r="F394" s="132">
        <f t="shared" si="15"/>
        <v>2574</v>
      </c>
      <c r="G394" s="182">
        <f t="shared" si="16"/>
        <v>1837</v>
      </c>
      <c r="H394" s="143">
        <v>57</v>
      </c>
    </row>
    <row r="395" spans="1:8" ht="12.75">
      <c r="A395" s="139">
        <v>411</v>
      </c>
      <c r="B395" s="137"/>
      <c r="C395" s="153">
        <f t="shared" si="17"/>
        <v>67.65</v>
      </c>
      <c r="D395" s="142"/>
      <c r="E395" s="143">
        <v>10351</v>
      </c>
      <c r="F395" s="132">
        <f t="shared" si="15"/>
        <v>2572</v>
      </c>
      <c r="G395" s="182">
        <f t="shared" si="16"/>
        <v>1836</v>
      </c>
      <c r="H395" s="143">
        <v>57</v>
      </c>
    </row>
    <row r="396" spans="1:8" ht="12.75">
      <c r="A396" s="139">
        <v>412</v>
      </c>
      <c r="B396" s="137"/>
      <c r="C396" s="153">
        <f t="shared" si="17"/>
        <v>67.68</v>
      </c>
      <c r="D396" s="142"/>
      <c r="E396" s="143">
        <v>10351</v>
      </c>
      <c r="F396" s="132">
        <f t="shared" si="15"/>
        <v>2571</v>
      </c>
      <c r="G396" s="182">
        <f t="shared" si="16"/>
        <v>1835</v>
      </c>
      <c r="H396" s="143">
        <v>57</v>
      </c>
    </row>
    <row r="397" spans="1:8" ht="12.75">
      <c r="A397" s="139">
        <v>413</v>
      </c>
      <c r="B397" s="137"/>
      <c r="C397" s="153">
        <f t="shared" si="17"/>
        <v>67.71</v>
      </c>
      <c r="D397" s="142"/>
      <c r="E397" s="143">
        <v>10351</v>
      </c>
      <c r="F397" s="132">
        <f aca="true" t="shared" si="18" ref="F397:F428">ROUND(12*1.37*(1/C397*E397)+H397,0)</f>
        <v>2570</v>
      </c>
      <c r="G397" s="182">
        <f t="shared" si="16"/>
        <v>1834</v>
      </c>
      <c r="H397" s="143">
        <v>57</v>
      </c>
    </row>
    <row r="398" spans="1:8" ht="12.75">
      <c r="A398" s="139">
        <v>414</v>
      </c>
      <c r="B398" s="137"/>
      <c r="C398" s="153">
        <f t="shared" si="17"/>
        <v>67.75</v>
      </c>
      <c r="D398" s="142"/>
      <c r="E398" s="143">
        <v>10351</v>
      </c>
      <c r="F398" s="132">
        <f t="shared" si="18"/>
        <v>2569</v>
      </c>
      <c r="G398" s="182">
        <f aca="true" t="shared" si="19" ref="G398:G428">ROUND(12*(1/C398*E398),0)</f>
        <v>1833</v>
      </c>
      <c r="H398" s="143">
        <v>57</v>
      </c>
    </row>
    <row r="399" spans="1:8" ht="12.75">
      <c r="A399" s="139">
        <v>415</v>
      </c>
      <c r="B399" s="137"/>
      <c r="C399" s="153">
        <f aca="true" t="shared" si="20" ref="C399:C428">ROUND(10.899*LN(A399)+A399/200,2)</f>
        <v>67.78</v>
      </c>
      <c r="D399" s="142"/>
      <c r="E399" s="143">
        <v>10351</v>
      </c>
      <c r="F399" s="132">
        <f t="shared" si="18"/>
        <v>2568</v>
      </c>
      <c r="G399" s="182">
        <f t="shared" si="19"/>
        <v>1833</v>
      </c>
      <c r="H399" s="143">
        <v>57</v>
      </c>
    </row>
    <row r="400" spans="1:8" ht="12.75">
      <c r="A400" s="139">
        <v>416</v>
      </c>
      <c r="B400" s="137"/>
      <c r="C400" s="153">
        <f t="shared" si="20"/>
        <v>67.81</v>
      </c>
      <c r="D400" s="142"/>
      <c r="E400" s="143">
        <v>10351</v>
      </c>
      <c r="F400" s="132">
        <f t="shared" si="18"/>
        <v>2567</v>
      </c>
      <c r="G400" s="182">
        <f t="shared" si="19"/>
        <v>1832</v>
      </c>
      <c r="H400" s="143">
        <v>57</v>
      </c>
    </row>
    <row r="401" spans="1:8" ht="12.75">
      <c r="A401" s="139">
        <v>417</v>
      </c>
      <c r="B401" s="137"/>
      <c r="C401" s="153">
        <f t="shared" si="20"/>
        <v>67.84</v>
      </c>
      <c r="D401" s="142"/>
      <c r="E401" s="143">
        <v>10351</v>
      </c>
      <c r="F401" s="132">
        <f t="shared" si="18"/>
        <v>2565</v>
      </c>
      <c r="G401" s="182">
        <f t="shared" si="19"/>
        <v>1831</v>
      </c>
      <c r="H401" s="143">
        <v>57</v>
      </c>
    </row>
    <row r="402" spans="1:8" ht="12.75">
      <c r="A402" s="139">
        <v>418</v>
      </c>
      <c r="B402" s="137"/>
      <c r="C402" s="153">
        <f t="shared" si="20"/>
        <v>67.87</v>
      </c>
      <c r="D402" s="142"/>
      <c r="E402" s="143">
        <v>10351</v>
      </c>
      <c r="F402" s="132">
        <f t="shared" si="18"/>
        <v>2564</v>
      </c>
      <c r="G402" s="182">
        <f t="shared" si="19"/>
        <v>1830</v>
      </c>
      <c r="H402" s="143">
        <v>57</v>
      </c>
    </row>
    <row r="403" spans="1:8" ht="12.75">
      <c r="A403" s="139">
        <v>419</v>
      </c>
      <c r="B403" s="137"/>
      <c r="C403" s="153">
        <f t="shared" si="20"/>
        <v>67.9</v>
      </c>
      <c r="D403" s="142"/>
      <c r="E403" s="143">
        <v>10351</v>
      </c>
      <c r="F403" s="132">
        <f t="shared" si="18"/>
        <v>2563</v>
      </c>
      <c r="G403" s="182">
        <f t="shared" si="19"/>
        <v>1829</v>
      </c>
      <c r="H403" s="143">
        <v>57</v>
      </c>
    </row>
    <row r="404" spans="1:8" ht="12.75">
      <c r="A404" s="139">
        <v>420</v>
      </c>
      <c r="B404" s="137"/>
      <c r="C404" s="153">
        <f t="shared" si="20"/>
        <v>67.93</v>
      </c>
      <c r="D404" s="142"/>
      <c r="E404" s="143">
        <v>10351</v>
      </c>
      <c r="F404" s="132">
        <f t="shared" si="18"/>
        <v>2562</v>
      </c>
      <c r="G404" s="182">
        <f t="shared" si="19"/>
        <v>1829</v>
      </c>
      <c r="H404" s="143">
        <v>57</v>
      </c>
    </row>
    <row r="405" spans="1:8" ht="12.75">
      <c r="A405" s="139">
        <v>421</v>
      </c>
      <c r="B405" s="137"/>
      <c r="C405" s="153">
        <f t="shared" si="20"/>
        <v>67.96</v>
      </c>
      <c r="D405" s="142"/>
      <c r="E405" s="143">
        <v>10351</v>
      </c>
      <c r="F405" s="132">
        <f t="shared" si="18"/>
        <v>2561</v>
      </c>
      <c r="G405" s="182">
        <f t="shared" si="19"/>
        <v>1828</v>
      </c>
      <c r="H405" s="143">
        <v>57</v>
      </c>
    </row>
    <row r="406" spans="1:8" ht="12.75">
      <c r="A406" s="139">
        <v>422</v>
      </c>
      <c r="B406" s="137"/>
      <c r="C406" s="153">
        <f t="shared" si="20"/>
        <v>67.99</v>
      </c>
      <c r="D406" s="142"/>
      <c r="E406" s="143">
        <v>10351</v>
      </c>
      <c r="F406" s="132">
        <f t="shared" si="18"/>
        <v>2560</v>
      </c>
      <c r="G406" s="182">
        <f t="shared" si="19"/>
        <v>1827</v>
      </c>
      <c r="H406" s="143">
        <v>57</v>
      </c>
    </row>
    <row r="407" spans="1:8" ht="12.75">
      <c r="A407" s="139">
        <v>423</v>
      </c>
      <c r="B407" s="137"/>
      <c r="C407" s="153">
        <f t="shared" si="20"/>
        <v>68.03</v>
      </c>
      <c r="D407" s="142"/>
      <c r="E407" s="143">
        <v>10351</v>
      </c>
      <c r="F407" s="132">
        <f t="shared" si="18"/>
        <v>2558</v>
      </c>
      <c r="G407" s="182">
        <f t="shared" si="19"/>
        <v>1826</v>
      </c>
      <c r="H407" s="143">
        <v>57</v>
      </c>
    </row>
    <row r="408" spans="1:8" ht="12.75">
      <c r="A408" s="139">
        <v>424</v>
      </c>
      <c r="B408" s="137"/>
      <c r="C408" s="153">
        <f t="shared" si="20"/>
        <v>68.06</v>
      </c>
      <c r="D408" s="142"/>
      <c r="E408" s="143">
        <v>10351</v>
      </c>
      <c r="F408" s="132">
        <f t="shared" si="18"/>
        <v>2557</v>
      </c>
      <c r="G408" s="182">
        <f t="shared" si="19"/>
        <v>1825</v>
      </c>
      <c r="H408" s="143">
        <v>57</v>
      </c>
    </row>
    <row r="409" spans="1:8" ht="12.75">
      <c r="A409" s="139">
        <v>425</v>
      </c>
      <c r="B409" s="137"/>
      <c r="C409" s="153">
        <f t="shared" si="20"/>
        <v>68.09</v>
      </c>
      <c r="D409" s="142"/>
      <c r="E409" s="143">
        <v>10351</v>
      </c>
      <c r="F409" s="132">
        <f t="shared" si="18"/>
        <v>2556</v>
      </c>
      <c r="G409" s="182">
        <f t="shared" si="19"/>
        <v>1824</v>
      </c>
      <c r="H409" s="143">
        <v>57</v>
      </c>
    </row>
    <row r="410" spans="1:8" ht="12.75">
      <c r="A410" s="139">
        <v>426</v>
      </c>
      <c r="B410" s="137"/>
      <c r="C410" s="153">
        <f t="shared" si="20"/>
        <v>68.12</v>
      </c>
      <c r="D410" s="142"/>
      <c r="E410" s="143">
        <v>10351</v>
      </c>
      <c r="F410" s="132">
        <f t="shared" si="18"/>
        <v>2555</v>
      </c>
      <c r="G410" s="182">
        <f t="shared" si="19"/>
        <v>1823</v>
      </c>
      <c r="H410" s="143">
        <v>57</v>
      </c>
    </row>
    <row r="411" spans="1:8" ht="12.75">
      <c r="A411" s="139">
        <v>427</v>
      </c>
      <c r="B411" s="137"/>
      <c r="C411" s="153">
        <f t="shared" si="20"/>
        <v>68.15</v>
      </c>
      <c r="D411" s="142"/>
      <c r="E411" s="143">
        <v>10351</v>
      </c>
      <c r="F411" s="132">
        <f t="shared" si="18"/>
        <v>2554</v>
      </c>
      <c r="G411" s="182">
        <f t="shared" si="19"/>
        <v>1823</v>
      </c>
      <c r="H411" s="143">
        <v>57</v>
      </c>
    </row>
    <row r="412" spans="1:8" ht="12.75">
      <c r="A412" s="139">
        <v>428</v>
      </c>
      <c r="B412" s="137"/>
      <c r="C412" s="153">
        <f t="shared" si="20"/>
        <v>68.18</v>
      </c>
      <c r="D412" s="142"/>
      <c r="E412" s="143">
        <v>10351</v>
      </c>
      <c r="F412" s="132">
        <f t="shared" si="18"/>
        <v>2553</v>
      </c>
      <c r="G412" s="182">
        <f t="shared" si="19"/>
        <v>1822</v>
      </c>
      <c r="H412" s="143">
        <v>57</v>
      </c>
    </row>
    <row r="413" spans="1:8" ht="12.75">
      <c r="A413" s="139">
        <v>429</v>
      </c>
      <c r="B413" s="137"/>
      <c r="C413" s="153">
        <f t="shared" si="20"/>
        <v>68.21</v>
      </c>
      <c r="D413" s="142"/>
      <c r="E413" s="143">
        <v>10351</v>
      </c>
      <c r="F413" s="132">
        <f t="shared" si="18"/>
        <v>2552</v>
      </c>
      <c r="G413" s="182">
        <f t="shared" si="19"/>
        <v>1821</v>
      </c>
      <c r="H413" s="143">
        <v>57</v>
      </c>
    </row>
    <row r="414" spans="1:8" ht="12.75">
      <c r="A414" s="139">
        <v>430</v>
      </c>
      <c r="B414" s="137"/>
      <c r="C414" s="153">
        <f t="shared" si="20"/>
        <v>68.24</v>
      </c>
      <c r="D414" s="142"/>
      <c r="E414" s="143">
        <v>10351</v>
      </c>
      <c r="F414" s="132">
        <f t="shared" si="18"/>
        <v>2551</v>
      </c>
      <c r="G414" s="182">
        <f t="shared" si="19"/>
        <v>1820</v>
      </c>
      <c r="H414" s="143">
        <v>57</v>
      </c>
    </row>
    <row r="415" spans="1:8" ht="12.75">
      <c r="A415" s="139">
        <v>431</v>
      </c>
      <c r="B415" s="137"/>
      <c r="C415" s="153">
        <f t="shared" si="20"/>
        <v>68.27</v>
      </c>
      <c r="D415" s="142"/>
      <c r="E415" s="143">
        <v>10351</v>
      </c>
      <c r="F415" s="132">
        <f t="shared" si="18"/>
        <v>2550</v>
      </c>
      <c r="G415" s="182">
        <f t="shared" si="19"/>
        <v>1819</v>
      </c>
      <c r="H415" s="143">
        <v>57</v>
      </c>
    </row>
    <row r="416" spans="1:8" ht="12.75">
      <c r="A416" s="139">
        <v>432</v>
      </c>
      <c r="B416" s="137"/>
      <c r="C416" s="153">
        <f t="shared" si="20"/>
        <v>68.3</v>
      </c>
      <c r="D416" s="142"/>
      <c r="E416" s="143">
        <v>10351</v>
      </c>
      <c r="F416" s="132">
        <f t="shared" si="18"/>
        <v>2549</v>
      </c>
      <c r="G416" s="182">
        <f t="shared" si="19"/>
        <v>1819</v>
      </c>
      <c r="H416" s="143">
        <v>57</v>
      </c>
    </row>
    <row r="417" spans="1:8" ht="12.75">
      <c r="A417" s="139">
        <v>433</v>
      </c>
      <c r="B417" s="137"/>
      <c r="C417" s="153">
        <f t="shared" si="20"/>
        <v>68.33</v>
      </c>
      <c r="D417" s="142"/>
      <c r="E417" s="143">
        <v>10351</v>
      </c>
      <c r="F417" s="132">
        <f t="shared" si="18"/>
        <v>2547</v>
      </c>
      <c r="G417" s="182">
        <f t="shared" si="19"/>
        <v>1818</v>
      </c>
      <c r="H417" s="143">
        <v>57</v>
      </c>
    </row>
    <row r="418" spans="1:8" ht="12.75">
      <c r="A418" s="139">
        <v>434</v>
      </c>
      <c r="B418" s="137"/>
      <c r="C418" s="153">
        <f t="shared" si="20"/>
        <v>68.36</v>
      </c>
      <c r="D418" s="142"/>
      <c r="E418" s="143">
        <v>10351</v>
      </c>
      <c r="F418" s="132">
        <f t="shared" si="18"/>
        <v>2546</v>
      </c>
      <c r="G418" s="182">
        <f t="shared" si="19"/>
        <v>1817</v>
      </c>
      <c r="H418" s="143">
        <v>57</v>
      </c>
    </row>
    <row r="419" spans="1:8" ht="12.75">
      <c r="A419" s="139">
        <v>435</v>
      </c>
      <c r="B419" s="137"/>
      <c r="C419" s="153">
        <f t="shared" si="20"/>
        <v>68.39</v>
      </c>
      <c r="D419" s="142"/>
      <c r="E419" s="143">
        <v>10351</v>
      </c>
      <c r="F419" s="132">
        <f t="shared" si="18"/>
        <v>2545</v>
      </c>
      <c r="G419" s="182">
        <f t="shared" si="19"/>
        <v>1816</v>
      </c>
      <c r="H419" s="143">
        <v>57</v>
      </c>
    </row>
    <row r="420" spans="1:8" ht="12.75">
      <c r="A420" s="139">
        <v>436</v>
      </c>
      <c r="B420" s="137"/>
      <c r="C420" s="153">
        <f t="shared" si="20"/>
        <v>68.42</v>
      </c>
      <c r="D420" s="142"/>
      <c r="E420" s="143">
        <v>10351</v>
      </c>
      <c r="F420" s="132">
        <f t="shared" si="18"/>
        <v>2544</v>
      </c>
      <c r="G420" s="182">
        <f t="shared" si="19"/>
        <v>1815</v>
      </c>
      <c r="H420" s="143">
        <v>57</v>
      </c>
    </row>
    <row r="421" spans="1:8" ht="12.75">
      <c r="A421" s="139">
        <v>437</v>
      </c>
      <c r="B421" s="137"/>
      <c r="C421" s="153">
        <f t="shared" si="20"/>
        <v>68.45</v>
      </c>
      <c r="D421" s="142"/>
      <c r="E421" s="143">
        <v>10351</v>
      </c>
      <c r="F421" s="132">
        <f t="shared" si="18"/>
        <v>2543</v>
      </c>
      <c r="G421" s="182">
        <f t="shared" si="19"/>
        <v>1815</v>
      </c>
      <c r="H421" s="143">
        <v>57</v>
      </c>
    </row>
    <row r="422" spans="1:8" ht="12.75">
      <c r="A422" s="139">
        <v>438</v>
      </c>
      <c r="B422" s="137"/>
      <c r="C422" s="153">
        <f t="shared" si="20"/>
        <v>68.48</v>
      </c>
      <c r="D422" s="142"/>
      <c r="E422" s="143">
        <v>10351</v>
      </c>
      <c r="F422" s="132">
        <f t="shared" si="18"/>
        <v>2542</v>
      </c>
      <c r="G422" s="182">
        <f t="shared" si="19"/>
        <v>1814</v>
      </c>
      <c r="H422" s="143">
        <v>57</v>
      </c>
    </row>
    <row r="423" spans="1:8" ht="12.75">
      <c r="A423" s="139">
        <v>439</v>
      </c>
      <c r="B423" s="137"/>
      <c r="C423" s="153">
        <f t="shared" si="20"/>
        <v>68.51</v>
      </c>
      <c r="D423" s="142"/>
      <c r="E423" s="143">
        <v>10351</v>
      </c>
      <c r="F423" s="132">
        <f t="shared" si="18"/>
        <v>2541</v>
      </c>
      <c r="G423" s="182">
        <f t="shared" si="19"/>
        <v>1813</v>
      </c>
      <c r="H423" s="143">
        <v>57</v>
      </c>
    </row>
    <row r="424" spans="1:8" ht="12.75">
      <c r="A424" s="139">
        <v>440</v>
      </c>
      <c r="B424" s="137"/>
      <c r="C424" s="153">
        <f t="shared" si="20"/>
        <v>68.54</v>
      </c>
      <c r="D424" s="142"/>
      <c r="E424" s="143">
        <v>10351</v>
      </c>
      <c r="F424" s="132">
        <f t="shared" si="18"/>
        <v>2540</v>
      </c>
      <c r="G424" s="182">
        <f t="shared" si="19"/>
        <v>1812</v>
      </c>
      <c r="H424" s="143">
        <v>57</v>
      </c>
    </row>
    <row r="425" spans="1:8" ht="12.75">
      <c r="A425" s="139">
        <v>441</v>
      </c>
      <c r="B425" s="137"/>
      <c r="C425" s="153">
        <f t="shared" si="20"/>
        <v>68.57</v>
      </c>
      <c r="D425" s="142"/>
      <c r="E425" s="143">
        <v>10351</v>
      </c>
      <c r="F425" s="132">
        <f t="shared" si="18"/>
        <v>2539</v>
      </c>
      <c r="G425" s="182">
        <f t="shared" si="19"/>
        <v>1811</v>
      </c>
      <c r="H425" s="143">
        <v>57</v>
      </c>
    </row>
    <row r="426" spans="1:8" ht="12.75">
      <c r="A426" s="139">
        <v>442</v>
      </c>
      <c r="B426" s="137"/>
      <c r="C426" s="153">
        <f t="shared" si="20"/>
        <v>68.6</v>
      </c>
      <c r="D426" s="142"/>
      <c r="E426" s="143">
        <v>10351</v>
      </c>
      <c r="F426" s="132">
        <f t="shared" si="18"/>
        <v>2538</v>
      </c>
      <c r="G426" s="182">
        <f t="shared" si="19"/>
        <v>1811</v>
      </c>
      <c r="H426" s="143">
        <v>57</v>
      </c>
    </row>
    <row r="427" spans="1:8" ht="12.75">
      <c r="A427" s="139">
        <v>443</v>
      </c>
      <c r="B427" s="137"/>
      <c r="C427" s="153">
        <f t="shared" si="20"/>
        <v>68.63</v>
      </c>
      <c r="D427" s="142"/>
      <c r="E427" s="143">
        <v>10351</v>
      </c>
      <c r="F427" s="132">
        <f t="shared" si="18"/>
        <v>2537</v>
      </c>
      <c r="G427" s="182">
        <f t="shared" si="19"/>
        <v>1810</v>
      </c>
      <c r="H427" s="143">
        <v>57</v>
      </c>
    </row>
    <row r="428" spans="1:8" ht="13.5" thickBot="1">
      <c r="A428" s="139">
        <v>444</v>
      </c>
      <c r="B428" s="158"/>
      <c r="C428" s="153">
        <f t="shared" si="20"/>
        <v>68.66</v>
      </c>
      <c r="D428" s="156"/>
      <c r="E428" s="143">
        <v>10351</v>
      </c>
      <c r="F428" s="132">
        <f t="shared" si="18"/>
        <v>2535</v>
      </c>
      <c r="G428" s="182">
        <f t="shared" si="19"/>
        <v>1809</v>
      </c>
      <c r="H428" s="143">
        <v>57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G12" sqref="G12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424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425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E6" s="112" t="s">
        <v>4</v>
      </c>
      <c r="I6" s="4"/>
    </row>
    <row r="7" spans="1:9" ht="15.75">
      <c r="A7" s="113" t="s">
        <v>426</v>
      </c>
      <c r="B7" s="110"/>
      <c r="C7" s="149"/>
      <c r="D7" s="119"/>
      <c r="E7" s="149">
        <v>22.57</v>
      </c>
      <c r="I7" s="4"/>
    </row>
    <row r="8" spans="1:9" ht="15.75">
      <c r="A8" s="113" t="s">
        <v>427</v>
      </c>
      <c r="B8" s="110"/>
      <c r="C8" s="149"/>
      <c r="D8" s="119"/>
      <c r="E8" s="149" t="s">
        <v>428</v>
      </c>
      <c r="I8" s="4"/>
    </row>
    <row r="9" spans="1:9" ht="15.75">
      <c r="A9" s="113"/>
      <c r="B9" s="110"/>
      <c r="C9" s="149"/>
      <c r="D9" s="119"/>
      <c r="E9" s="149"/>
      <c r="I9" s="4"/>
    </row>
    <row r="10" spans="1:9" ht="6" customHeight="1" thickBot="1">
      <c r="A10" s="166"/>
      <c r="B10" s="166"/>
      <c r="C10" s="114"/>
      <c r="D10" s="115"/>
      <c r="E10" s="116"/>
      <c r="F10" s="116"/>
      <c r="G10" s="116"/>
      <c r="I10" s="4"/>
    </row>
    <row r="11" spans="1:8" ht="15.75">
      <c r="A11" s="5"/>
      <c r="B11" s="129" t="s">
        <v>349</v>
      </c>
      <c r="C11" s="130"/>
      <c r="D11" s="129" t="s">
        <v>350</v>
      </c>
      <c r="E11" s="130"/>
      <c r="F11" s="131" t="s">
        <v>351</v>
      </c>
      <c r="G11" s="183" t="s">
        <v>442</v>
      </c>
      <c r="H11" s="130"/>
    </row>
    <row r="12" spans="1:8" ht="45.75" thickBot="1">
      <c r="A12" s="144" t="s">
        <v>366</v>
      </c>
      <c r="B12" s="145" t="s">
        <v>3</v>
      </c>
      <c r="C12" s="146" t="s">
        <v>4</v>
      </c>
      <c r="D12" s="147" t="s">
        <v>5</v>
      </c>
      <c r="E12" s="148" t="s">
        <v>6</v>
      </c>
      <c r="F12" s="147" t="s">
        <v>351</v>
      </c>
      <c r="G12" s="181" t="s">
        <v>443</v>
      </c>
      <c r="H12" s="148" t="s">
        <v>7</v>
      </c>
    </row>
    <row r="13" spans="1:8" ht="12.75">
      <c r="A13" s="139" t="s">
        <v>367</v>
      </c>
      <c r="B13" s="160"/>
      <c r="C13" s="141">
        <v>22.57</v>
      </c>
      <c r="D13" s="142"/>
      <c r="E13" s="143">
        <v>10351</v>
      </c>
      <c r="F13" s="132">
        <f aca="true" t="shared" si="0" ref="F13:F76">ROUND(12*1.37*(1/C13*E13)+H13,0)</f>
        <v>7613</v>
      </c>
      <c r="G13" s="182">
        <f>ROUND(12*(1/C13*E13),0)</f>
        <v>5503</v>
      </c>
      <c r="H13" s="143">
        <v>73</v>
      </c>
    </row>
    <row r="14" spans="1:8" ht="12.75">
      <c r="A14" s="139">
        <v>13</v>
      </c>
      <c r="B14" s="137"/>
      <c r="C14" s="153">
        <f>-0.0009*POWER(A14,2)+0.2862*A14+19</f>
        <v>22.5685</v>
      </c>
      <c r="D14" s="142"/>
      <c r="E14" s="143">
        <v>10351</v>
      </c>
      <c r="F14" s="132">
        <f t="shared" si="0"/>
        <v>7540</v>
      </c>
      <c r="G14" s="182">
        <f aca="true" t="shared" si="1" ref="G14:G77">ROUND(12*(1/C14*E14),0)</f>
        <v>5504</v>
      </c>
      <c r="H14" s="143"/>
    </row>
    <row r="15" spans="1:8" ht="12.75">
      <c r="A15" s="139">
        <v>14</v>
      </c>
      <c r="B15" s="137"/>
      <c r="C15" s="153">
        <f aca="true" t="shared" si="2" ref="C15:C78">-0.0009*POWER(A15,2)+0.2862*A15+19</f>
        <v>22.8304</v>
      </c>
      <c r="D15" s="142"/>
      <c r="E15" s="143">
        <v>10351</v>
      </c>
      <c r="F15" s="132">
        <f t="shared" si="0"/>
        <v>7520</v>
      </c>
      <c r="G15" s="182">
        <f t="shared" si="1"/>
        <v>5441</v>
      </c>
      <c r="H15" s="143">
        <v>66</v>
      </c>
    </row>
    <row r="16" spans="1:8" ht="12.75">
      <c r="A16" s="139">
        <v>15</v>
      </c>
      <c r="B16" s="137"/>
      <c r="C16" s="153">
        <f t="shared" si="2"/>
        <v>23.0905</v>
      </c>
      <c r="D16" s="142"/>
      <c r="E16" s="143">
        <v>10351</v>
      </c>
      <c r="F16" s="132">
        <f t="shared" si="0"/>
        <v>7436</v>
      </c>
      <c r="G16" s="182">
        <f t="shared" si="1"/>
        <v>5379</v>
      </c>
      <c r="H16" s="143">
        <v>66</v>
      </c>
    </row>
    <row r="17" spans="1:8" ht="12.75">
      <c r="A17" s="139">
        <v>16</v>
      </c>
      <c r="B17" s="137"/>
      <c r="C17" s="153">
        <f t="shared" si="2"/>
        <v>23.3488</v>
      </c>
      <c r="D17" s="142"/>
      <c r="E17" s="143">
        <v>10351</v>
      </c>
      <c r="F17" s="132">
        <f t="shared" si="0"/>
        <v>7354</v>
      </c>
      <c r="G17" s="182">
        <f t="shared" si="1"/>
        <v>5320</v>
      </c>
      <c r="H17" s="143">
        <v>66</v>
      </c>
    </row>
    <row r="18" spans="1:8" ht="12.75">
      <c r="A18" s="139">
        <v>17</v>
      </c>
      <c r="B18" s="137"/>
      <c r="C18" s="153">
        <f t="shared" si="2"/>
        <v>23.6053</v>
      </c>
      <c r="D18" s="142"/>
      <c r="E18" s="143">
        <v>10351</v>
      </c>
      <c r="F18" s="132">
        <f t="shared" si="0"/>
        <v>7275</v>
      </c>
      <c r="G18" s="182">
        <f t="shared" si="1"/>
        <v>5262</v>
      </c>
      <c r="H18" s="143">
        <v>66</v>
      </c>
    </row>
    <row r="19" spans="1:8" ht="12.75">
      <c r="A19" s="139">
        <v>18</v>
      </c>
      <c r="B19" s="137"/>
      <c r="C19" s="153">
        <f t="shared" si="2"/>
        <v>23.86</v>
      </c>
      <c r="D19" s="142"/>
      <c r="E19" s="143">
        <v>10351</v>
      </c>
      <c r="F19" s="132">
        <f t="shared" si="0"/>
        <v>7198</v>
      </c>
      <c r="G19" s="182">
        <f t="shared" si="1"/>
        <v>5206</v>
      </c>
      <c r="H19" s="143">
        <v>66</v>
      </c>
    </row>
    <row r="20" spans="1:8" ht="12.75">
      <c r="A20" s="139">
        <v>19</v>
      </c>
      <c r="B20" s="137"/>
      <c r="C20" s="153">
        <f t="shared" si="2"/>
        <v>24.1129</v>
      </c>
      <c r="D20" s="142"/>
      <c r="E20" s="143">
        <v>10351</v>
      </c>
      <c r="F20" s="132">
        <f t="shared" si="0"/>
        <v>7123</v>
      </c>
      <c r="G20" s="182">
        <f t="shared" si="1"/>
        <v>5151</v>
      </c>
      <c r="H20" s="143">
        <v>66</v>
      </c>
    </row>
    <row r="21" spans="1:8" ht="12.75">
      <c r="A21" s="139">
        <v>20</v>
      </c>
      <c r="B21" s="137"/>
      <c r="C21" s="153">
        <f t="shared" si="2"/>
        <v>24.364</v>
      </c>
      <c r="D21" s="142"/>
      <c r="E21" s="143">
        <v>10351</v>
      </c>
      <c r="F21" s="132">
        <f t="shared" si="0"/>
        <v>7051</v>
      </c>
      <c r="G21" s="182">
        <f t="shared" si="1"/>
        <v>5098</v>
      </c>
      <c r="H21" s="143">
        <v>66</v>
      </c>
    </row>
    <row r="22" spans="1:8" ht="12.75">
      <c r="A22" s="139">
        <v>21</v>
      </c>
      <c r="B22" s="137"/>
      <c r="C22" s="153">
        <f t="shared" si="2"/>
        <v>24.613300000000002</v>
      </c>
      <c r="D22" s="142"/>
      <c r="E22" s="143">
        <v>10351</v>
      </c>
      <c r="F22" s="132">
        <f t="shared" si="0"/>
        <v>6980</v>
      </c>
      <c r="G22" s="182">
        <f t="shared" si="1"/>
        <v>5047</v>
      </c>
      <c r="H22" s="143">
        <v>66</v>
      </c>
    </row>
    <row r="23" spans="1:8" ht="12.75">
      <c r="A23" s="139">
        <v>22</v>
      </c>
      <c r="B23" s="137"/>
      <c r="C23" s="153">
        <f t="shared" si="2"/>
        <v>24.8608</v>
      </c>
      <c r="D23" s="142"/>
      <c r="E23" s="143">
        <v>10351</v>
      </c>
      <c r="F23" s="132">
        <f t="shared" si="0"/>
        <v>6911</v>
      </c>
      <c r="G23" s="182">
        <f t="shared" si="1"/>
        <v>4996</v>
      </c>
      <c r="H23" s="143">
        <v>66</v>
      </c>
    </row>
    <row r="24" spans="1:8" ht="12.75">
      <c r="A24" s="139">
        <v>23</v>
      </c>
      <c r="B24" s="137"/>
      <c r="C24" s="153">
        <f t="shared" si="2"/>
        <v>25.1065</v>
      </c>
      <c r="D24" s="142"/>
      <c r="E24" s="143">
        <v>10351</v>
      </c>
      <c r="F24" s="132">
        <f t="shared" si="0"/>
        <v>6844</v>
      </c>
      <c r="G24" s="182">
        <f t="shared" si="1"/>
        <v>4947</v>
      </c>
      <c r="H24" s="143">
        <v>66</v>
      </c>
    </row>
    <row r="25" spans="1:8" ht="12.75">
      <c r="A25" s="139">
        <v>24</v>
      </c>
      <c r="B25" s="137"/>
      <c r="C25" s="153">
        <f t="shared" si="2"/>
        <v>25.3504</v>
      </c>
      <c r="D25" s="142"/>
      <c r="E25" s="143">
        <v>10351</v>
      </c>
      <c r="F25" s="132">
        <f t="shared" si="0"/>
        <v>6779</v>
      </c>
      <c r="G25" s="182">
        <f t="shared" si="1"/>
        <v>4900</v>
      </c>
      <c r="H25" s="143">
        <v>66</v>
      </c>
    </row>
    <row r="26" spans="1:8" ht="12.75">
      <c r="A26" s="139">
        <v>25</v>
      </c>
      <c r="B26" s="137"/>
      <c r="C26" s="153">
        <f t="shared" si="2"/>
        <v>25.5925</v>
      </c>
      <c r="D26" s="142"/>
      <c r="E26" s="143">
        <v>10351</v>
      </c>
      <c r="F26" s="132">
        <f t="shared" si="0"/>
        <v>6715</v>
      </c>
      <c r="G26" s="182">
        <f t="shared" si="1"/>
        <v>4853</v>
      </c>
      <c r="H26" s="143">
        <v>66</v>
      </c>
    </row>
    <row r="27" spans="1:8" ht="12.75">
      <c r="A27" s="139">
        <v>26</v>
      </c>
      <c r="B27" s="137"/>
      <c r="C27" s="153">
        <f t="shared" si="2"/>
        <v>25.8328</v>
      </c>
      <c r="D27" s="142"/>
      <c r="E27" s="143">
        <v>10351</v>
      </c>
      <c r="F27" s="132">
        <f t="shared" si="0"/>
        <v>6653</v>
      </c>
      <c r="G27" s="182">
        <f t="shared" si="1"/>
        <v>4808</v>
      </c>
      <c r="H27" s="143">
        <v>66</v>
      </c>
    </row>
    <row r="28" spans="1:8" ht="12.75">
      <c r="A28" s="139">
        <v>27</v>
      </c>
      <c r="B28" s="137"/>
      <c r="C28" s="153">
        <f t="shared" si="2"/>
        <v>26.0713</v>
      </c>
      <c r="D28" s="142"/>
      <c r="E28" s="143">
        <v>10351</v>
      </c>
      <c r="F28" s="132">
        <f t="shared" si="0"/>
        <v>6593</v>
      </c>
      <c r="G28" s="182">
        <f t="shared" si="1"/>
        <v>4764</v>
      </c>
      <c r="H28" s="143">
        <v>66</v>
      </c>
    </row>
    <row r="29" spans="1:8" ht="12.75">
      <c r="A29" s="139">
        <v>28</v>
      </c>
      <c r="B29" s="137"/>
      <c r="C29" s="153">
        <f t="shared" si="2"/>
        <v>26.308</v>
      </c>
      <c r="D29" s="142"/>
      <c r="E29" s="143">
        <v>10351</v>
      </c>
      <c r="F29" s="132">
        <f t="shared" si="0"/>
        <v>6534</v>
      </c>
      <c r="G29" s="182">
        <f t="shared" si="1"/>
        <v>4721</v>
      </c>
      <c r="H29" s="143">
        <v>66</v>
      </c>
    </row>
    <row r="30" spans="1:8" ht="12.75">
      <c r="A30" s="139">
        <v>29</v>
      </c>
      <c r="B30" s="137"/>
      <c r="C30" s="153">
        <f t="shared" si="2"/>
        <v>26.542900000000003</v>
      </c>
      <c r="D30" s="142"/>
      <c r="E30" s="143">
        <v>10351</v>
      </c>
      <c r="F30" s="132">
        <f t="shared" si="0"/>
        <v>6477</v>
      </c>
      <c r="G30" s="182">
        <f t="shared" si="1"/>
        <v>4680</v>
      </c>
      <c r="H30" s="143">
        <v>66</v>
      </c>
    </row>
    <row r="31" spans="1:8" ht="12.75">
      <c r="A31" s="139">
        <v>30</v>
      </c>
      <c r="B31" s="137"/>
      <c r="C31" s="153">
        <f t="shared" si="2"/>
        <v>26.776</v>
      </c>
      <c r="D31" s="142"/>
      <c r="E31" s="143">
        <v>10351</v>
      </c>
      <c r="F31" s="132">
        <f t="shared" si="0"/>
        <v>6421</v>
      </c>
      <c r="G31" s="182">
        <f t="shared" si="1"/>
        <v>4639</v>
      </c>
      <c r="H31" s="143">
        <v>66</v>
      </c>
    </row>
    <row r="32" spans="1:8" ht="12.75">
      <c r="A32" s="139">
        <v>31</v>
      </c>
      <c r="B32" s="137"/>
      <c r="C32" s="153">
        <f t="shared" si="2"/>
        <v>27.0073</v>
      </c>
      <c r="D32" s="142"/>
      <c r="E32" s="143">
        <v>10351</v>
      </c>
      <c r="F32" s="132">
        <f t="shared" si="0"/>
        <v>6367</v>
      </c>
      <c r="G32" s="182">
        <f t="shared" si="1"/>
        <v>4599</v>
      </c>
      <c r="H32" s="143">
        <v>66</v>
      </c>
    </row>
    <row r="33" spans="1:8" ht="12.75">
      <c r="A33" s="139">
        <v>32</v>
      </c>
      <c r="B33" s="137"/>
      <c r="C33" s="153">
        <f t="shared" si="2"/>
        <v>27.236800000000002</v>
      </c>
      <c r="D33" s="142"/>
      <c r="E33" s="143">
        <v>10351</v>
      </c>
      <c r="F33" s="132">
        <f t="shared" si="0"/>
        <v>6314</v>
      </c>
      <c r="G33" s="182">
        <f t="shared" si="1"/>
        <v>4560</v>
      </c>
      <c r="H33" s="143">
        <v>66</v>
      </c>
    </row>
    <row r="34" spans="1:8" ht="12.75">
      <c r="A34" s="139">
        <v>33</v>
      </c>
      <c r="B34" s="137"/>
      <c r="C34" s="153">
        <f t="shared" si="2"/>
        <v>27.4645</v>
      </c>
      <c r="D34" s="142"/>
      <c r="E34" s="143">
        <v>10351</v>
      </c>
      <c r="F34" s="132">
        <f t="shared" si="0"/>
        <v>6262</v>
      </c>
      <c r="G34" s="182">
        <f t="shared" si="1"/>
        <v>4523</v>
      </c>
      <c r="H34" s="143">
        <v>66</v>
      </c>
    </row>
    <row r="35" spans="1:8" ht="12.75">
      <c r="A35" s="139">
        <v>34</v>
      </c>
      <c r="B35" s="137"/>
      <c r="C35" s="153">
        <f t="shared" si="2"/>
        <v>27.6904</v>
      </c>
      <c r="D35" s="142"/>
      <c r="E35" s="143">
        <v>10351</v>
      </c>
      <c r="F35" s="132">
        <f t="shared" si="0"/>
        <v>6211</v>
      </c>
      <c r="G35" s="182">
        <f t="shared" si="1"/>
        <v>4486</v>
      </c>
      <c r="H35" s="143">
        <v>66</v>
      </c>
    </row>
    <row r="36" spans="1:8" ht="12.75">
      <c r="A36" s="139">
        <v>35</v>
      </c>
      <c r="B36" s="137"/>
      <c r="C36" s="153">
        <f t="shared" si="2"/>
        <v>27.9145</v>
      </c>
      <c r="D36" s="142"/>
      <c r="E36" s="143">
        <v>10351</v>
      </c>
      <c r="F36" s="132">
        <f t="shared" si="0"/>
        <v>6162</v>
      </c>
      <c r="G36" s="182">
        <f t="shared" si="1"/>
        <v>4450</v>
      </c>
      <c r="H36" s="143">
        <v>66</v>
      </c>
    </row>
    <row r="37" spans="1:8" ht="12.75">
      <c r="A37" s="139">
        <v>36</v>
      </c>
      <c r="B37" s="137"/>
      <c r="C37" s="153">
        <f t="shared" si="2"/>
        <v>28.1368</v>
      </c>
      <c r="D37" s="142"/>
      <c r="E37" s="143">
        <v>10351</v>
      </c>
      <c r="F37" s="132">
        <f t="shared" si="0"/>
        <v>6114</v>
      </c>
      <c r="G37" s="182">
        <f t="shared" si="1"/>
        <v>4415</v>
      </c>
      <c r="H37" s="143">
        <v>66</v>
      </c>
    </row>
    <row r="38" spans="1:8" ht="12.75">
      <c r="A38" s="139">
        <v>37</v>
      </c>
      <c r="B38" s="137"/>
      <c r="C38" s="153">
        <f t="shared" si="2"/>
        <v>28.357300000000002</v>
      </c>
      <c r="D38" s="142"/>
      <c r="E38" s="143">
        <v>10351</v>
      </c>
      <c r="F38" s="132">
        <f t="shared" si="0"/>
        <v>6067</v>
      </c>
      <c r="G38" s="182">
        <f t="shared" si="1"/>
        <v>4380</v>
      </c>
      <c r="H38" s="143">
        <v>66</v>
      </c>
    </row>
    <row r="39" spans="1:8" ht="12.75">
      <c r="A39" s="139">
        <v>38</v>
      </c>
      <c r="B39" s="137"/>
      <c r="C39" s="153">
        <f t="shared" si="2"/>
        <v>28.576</v>
      </c>
      <c r="D39" s="142"/>
      <c r="E39" s="143">
        <v>10351</v>
      </c>
      <c r="F39" s="132">
        <f t="shared" si="0"/>
        <v>6021</v>
      </c>
      <c r="G39" s="182">
        <f t="shared" si="1"/>
        <v>4347</v>
      </c>
      <c r="H39" s="143">
        <v>66</v>
      </c>
    </row>
    <row r="40" spans="1:8" ht="12.75">
      <c r="A40" s="139">
        <v>39</v>
      </c>
      <c r="B40" s="137"/>
      <c r="C40" s="153">
        <f t="shared" si="2"/>
        <v>28.7929</v>
      </c>
      <c r="D40" s="142"/>
      <c r="E40" s="143">
        <v>10351</v>
      </c>
      <c r="F40" s="132">
        <f t="shared" si="0"/>
        <v>5976</v>
      </c>
      <c r="G40" s="182">
        <f t="shared" si="1"/>
        <v>4314</v>
      </c>
      <c r="H40" s="143">
        <v>66</v>
      </c>
    </row>
    <row r="41" spans="1:8" ht="12.75">
      <c r="A41" s="139">
        <v>40</v>
      </c>
      <c r="B41" s="137"/>
      <c r="C41" s="153">
        <f t="shared" si="2"/>
        <v>29.008000000000003</v>
      </c>
      <c r="D41" s="142"/>
      <c r="E41" s="143">
        <v>10351</v>
      </c>
      <c r="F41" s="132">
        <f t="shared" si="0"/>
        <v>5932</v>
      </c>
      <c r="G41" s="182">
        <f t="shared" si="1"/>
        <v>4282</v>
      </c>
      <c r="H41" s="143">
        <v>66</v>
      </c>
    </row>
    <row r="42" spans="1:8" ht="12.75">
      <c r="A42" s="139">
        <v>41</v>
      </c>
      <c r="B42" s="137"/>
      <c r="C42" s="153">
        <f t="shared" si="2"/>
        <v>29.2213</v>
      </c>
      <c r="D42" s="142"/>
      <c r="E42" s="143">
        <v>10351</v>
      </c>
      <c r="F42" s="132">
        <f t="shared" si="0"/>
        <v>5890</v>
      </c>
      <c r="G42" s="182">
        <f t="shared" si="1"/>
        <v>4251</v>
      </c>
      <c r="H42" s="143">
        <v>66</v>
      </c>
    </row>
    <row r="43" spans="1:8" ht="12.75">
      <c r="A43" s="139">
        <v>42</v>
      </c>
      <c r="B43" s="137"/>
      <c r="C43" s="153">
        <f t="shared" si="2"/>
        <v>29.4328</v>
      </c>
      <c r="D43" s="142"/>
      <c r="E43" s="143">
        <v>10351</v>
      </c>
      <c r="F43" s="132">
        <f t="shared" si="0"/>
        <v>5848</v>
      </c>
      <c r="G43" s="182">
        <f t="shared" si="1"/>
        <v>4220</v>
      </c>
      <c r="H43" s="143">
        <v>66</v>
      </c>
    </row>
    <row r="44" spans="1:8" ht="12.75">
      <c r="A44" s="139">
        <v>43</v>
      </c>
      <c r="B44" s="137"/>
      <c r="C44" s="153">
        <f t="shared" si="2"/>
        <v>29.6425</v>
      </c>
      <c r="D44" s="142"/>
      <c r="E44" s="143">
        <v>10351</v>
      </c>
      <c r="F44" s="132">
        <f t="shared" si="0"/>
        <v>5807</v>
      </c>
      <c r="G44" s="182">
        <f t="shared" si="1"/>
        <v>4190</v>
      </c>
      <c r="H44" s="143">
        <v>66</v>
      </c>
    </row>
    <row r="45" spans="1:8" ht="12.75">
      <c r="A45" s="139">
        <v>44</v>
      </c>
      <c r="B45" s="137"/>
      <c r="C45" s="153">
        <f t="shared" si="2"/>
        <v>29.8504</v>
      </c>
      <c r="D45" s="142"/>
      <c r="E45" s="143">
        <v>10351</v>
      </c>
      <c r="F45" s="132">
        <f t="shared" si="0"/>
        <v>5767</v>
      </c>
      <c r="G45" s="182">
        <f t="shared" si="1"/>
        <v>4161</v>
      </c>
      <c r="H45" s="143">
        <v>66</v>
      </c>
    </row>
    <row r="46" spans="1:8" ht="12.75">
      <c r="A46" s="139">
        <v>45</v>
      </c>
      <c r="B46" s="137"/>
      <c r="C46" s="153">
        <f t="shared" si="2"/>
        <v>30.0565</v>
      </c>
      <c r="D46" s="142"/>
      <c r="E46" s="143">
        <v>10351</v>
      </c>
      <c r="F46" s="132">
        <f t="shared" si="0"/>
        <v>5728</v>
      </c>
      <c r="G46" s="182">
        <f t="shared" si="1"/>
        <v>4133</v>
      </c>
      <c r="H46" s="143">
        <v>66</v>
      </c>
    </row>
    <row r="47" spans="1:8" ht="12.75">
      <c r="A47" s="139">
        <v>46</v>
      </c>
      <c r="B47" s="137"/>
      <c r="C47" s="153">
        <f t="shared" si="2"/>
        <v>30.2608</v>
      </c>
      <c r="D47" s="142"/>
      <c r="E47" s="143">
        <v>10351</v>
      </c>
      <c r="F47" s="132">
        <f t="shared" si="0"/>
        <v>5689</v>
      </c>
      <c r="G47" s="182">
        <f t="shared" si="1"/>
        <v>4105</v>
      </c>
      <c r="H47" s="143">
        <v>66</v>
      </c>
    </row>
    <row r="48" spans="1:8" ht="12.75">
      <c r="A48" s="139">
        <v>47</v>
      </c>
      <c r="B48" s="137"/>
      <c r="C48" s="153">
        <f t="shared" si="2"/>
        <v>30.4633</v>
      </c>
      <c r="D48" s="142"/>
      <c r="E48" s="143">
        <v>10351</v>
      </c>
      <c r="F48" s="132">
        <f t="shared" si="0"/>
        <v>5652</v>
      </c>
      <c r="G48" s="182">
        <f t="shared" si="1"/>
        <v>4077</v>
      </c>
      <c r="H48" s="143">
        <v>66</v>
      </c>
    </row>
    <row r="49" spans="1:8" ht="12.75">
      <c r="A49" s="139">
        <v>48</v>
      </c>
      <c r="B49" s="137"/>
      <c r="C49" s="153">
        <f t="shared" si="2"/>
        <v>30.664</v>
      </c>
      <c r="D49" s="142"/>
      <c r="E49" s="143">
        <v>10351</v>
      </c>
      <c r="F49" s="132">
        <f t="shared" si="0"/>
        <v>5616</v>
      </c>
      <c r="G49" s="182">
        <f t="shared" si="1"/>
        <v>4051</v>
      </c>
      <c r="H49" s="143">
        <v>66</v>
      </c>
    </row>
    <row r="50" spans="1:8" ht="12.75">
      <c r="A50" s="139">
        <v>49</v>
      </c>
      <c r="B50" s="137"/>
      <c r="C50" s="153">
        <f t="shared" si="2"/>
        <v>30.862900000000003</v>
      </c>
      <c r="D50" s="142"/>
      <c r="E50" s="143">
        <v>10351</v>
      </c>
      <c r="F50" s="132">
        <f t="shared" si="0"/>
        <v>5580</v>
      </c>
      <c r="G50" s="182">
        <f t="shared" si="1"/>
        <v>4025</v>
      </c>
      <c r="H50" s="143">
        <v>66</v>
      </c>
    </row>
    <row r="51" spans="1:8" ht="12.75">
      <c r="A51" s="139">
        <v>50</v>
      </c>
      <c r="B51" s="137"/>
      <c r="C51" s="153">
        <f t="shared" si="2"/>
        <v>31.060000000000002</v>
      </c>
      <c r="D51" s="142"/>
      <c r="E51" s="143">
        <v>10351</v>
      </c>
      <c r="F51" s="132">
        <f t="shared" si="0"/>
        <v>5545</v>
      </c>
      <c r="G51" s="182">
        <f t="shared" si="1"/>
        <v>3999</v>
      </c>
      <c r="H51" s="143">
        <v>66</v>
      </c>
    </row>
    <row r="52" spans="1:8" ht="12.75">
      <c r="A52" s="139">
        <v>51</v>
      </c>
      <c r="B52" s="137"/>
      <c r="C52" s="153">
        <f t="shared" si="2"/>
        <v>31.2553</v>
      </c>
      <c r="D52" s="142"/>
      <c r="E52" s="143">
        <v>10351</v>
      </c>
      <c r="F52" s="132">
        <f t="shared" si="0"/>
        <v>5511</v>
      </c>
      <c r="G52" s="182">
        <f t="shared" si="1"/>
        <v>3974</v>
      </c>
      <c r="H52" s="143">
        <v>66</v>
      </c>
    </row>
    <row r="53" spans="1:8" ht="12.75">
      <c r="A53" s="139">
        <v>52</v>
      </c>
      <c r="B53" s="137"/>
      <c r="C53" s="153">
        <f t="shared" si="2"/>
        <v>31.4488</v>
      </c>
      <c r="D53" s="142"/>
      <c r="E53" s="143">
        <v>10351</v>
      </c>
      <c r="F53" s="132">
        <f t="shared" si="0"/>
        <v>5477</v>
      </c>
      <c r="G53" s="182">
        <f t="shared" si="1"/>
        <v>3950</v>
      </c>
      <c r="H53" s="143">
        <v>66</v>
      </c>
    </row>
    <row r="54" spans="1:8" ht="12.75">
      <c r="A54" s="139">
        <v>53</v>
      </c>
      <c r="B54" s="137"/>
      <c r="C54" s="153">
        <f t="shared" si="2"/>
        <v>31.640500000000003</v>
      </c>
      <c r="D54" s="142"/>
      <c r="E54" s="143">
        <v>10351</v>
      </c>
      <c r="F54" s="132">
        <f t="shared" si="0"/>
        <v>5444</v>
      </c>
      <c r="G54" s="182">
        <f t="shared" si="1"/>
        <v>3926</v>
      </c>
      <c r="H54" s="143">
        <v>66</v>
      </c>
    </row>
    <row r="55" spans="1:8" ht="12.75">
      <c r="A55" s="139">
        <v>54</v>
      </c>
      <c r="B55" s="137"/>
      <c r="C55" s="153">
        <f t="shared" si="2"/>
        <v>31.8304</v>
      </c>
      <c r="D55" s="142"/>
      <c r="E55" s="143">
        <v>10351</v>
      </c>
      <c r="F55" s="132">
        <f t="shared" si="0"/>
        <v>5412</v>
      </c>
      <c r="G55" s="182">
        <f t="shared" si="1"/>
        <v>3902</v>
      </c>
      <c r="H55" s="143">
        <v>66</v>
      </c>
    </row>
    <row r="56" spans="1:8" ht="12.75">
      <c r="A56" s="139">
        <v>55</v>
      </c>
      <c r="B56" s="137"/>
      <c r="C56" s="153">
        <f t="shared" si="2"/>
        <v>32.0185</v>
      </c>
      <c r="D56" s="142"/>
      <c r="E56" s="143">
        <v>10351</v>
      </c>
      <c r="F56" s="132">
        <f t="shared" si="0"/>
        <v>5381</v>
      </c>
      <c r="G56" s="182">
        <f t="shared" si="1"/>
        <v>3879</v>
      </c>
      <c r="H56" s="143">
        <v>66</v>
      </c>
    </row>
    <row r="57" spans="1:8" ht="12.75">
      <c r="A57" s="139">
        <v>56</v>
      </c>
      <c r="B57" s="137"/>
      <c r="C57" s="153">
        <f t="shared" si="2"/>
        <v>32.2048</v>
      </c>
      <c r="D57" s="142"/>
      <c r="E57" s="143">
        <v>10351</v>
      </c>
      <c r="F57" s="132">
        <f t="shared" si="0"/>
        <v>5350</v>
      </c>
      <c r="G57" s="182">
        <f t="shared" si="1"/>
        <v>3857</v>
      </c>
      <c r="H57" s="143">
        <v>66</v>
      </c>
    </row>
    <row r="58" spans="1:8" ht="12.75">
      <c r="A58" s="139">
        <v>57</v>
      </c>
      <c r="B58" s="137"/>
      <c r="C58" s="153">
        <f t="shared" si="2"/>
        <v>32.389300000000006</v>
      </c>
      <c r="D58" s="142"/>
      <c r="E58" s="143">
        <v>10351</v>
      </c>
      <c r="F58" s="132">
        <f t="shared" si="0"/>
        <v>5320</v>
      </c>
      <c r="G58" s="182">
        <f t="shared" si="1"/>
        <v>3835</v>
      </c>
      <c r="H58" s="143">
        <v>66</v>
      </c>
    </row>
    <row r="59" spans="1:8" ht="12.75">
      <c r="A59" s="139">
        <v>58</v>
      </c>
      <c r="B59" s="137"/>
      <c r="C59" s="153">
        <f t="shared" si="2"/>
        <v>32.572</v>
      </c>
      <c r="D59" s="142"/>
      <c r="E59" s="143">
        <v>10351</v>
      </c>
      <c r="F59" s="132">
        <f t="shared" si="0"/>
        <v>5290</v>
      </c>
      <c r="G59" s="182">
        <f t="shared" si="1"/>
        <v>3813</v>
      </c>
      <c r="H59" s="143">
        <v>66</v>
      </c>
    </row>
    <row r="60" spans="1:8" ht="12.75">
      <c r="A60" s="139">
        <v>59</v>
      </c>
      <c r="B60" s="137"/>
      <c r="C60" s="153">
        <f t="shared" si="2"/>
        <v>32.7529</v>
      </c>
      <c r="D60" s="142"/>
      <c r="E60" s="143">
        <v>10351</v>
      </c>
      <c r="F60" s="132">
        <f t="shared" si="0"/>
        <v>5262</v>
      </c>
      <c r="G60" s="182">
        <f t="shared" si="1"/>
        <v>3792</v>
      </c>
      <c r="H60" s="143">
        <v>66</v>
      </c>
    </row>
    <row r="61" spans="1:8" ht="12.75">
      <c r="A61" s="139">
        <v>60</v>
      </c>
      <c r="B61" s="137"/>
      <c r="C61" s="153">
        <f t="shared" si="2"/>
        <v>32.932</v>
      </c>
      <c r="D61" s="142"/>
      <c r="E61" s="143">
        <v>10351</v>
      </c>
      <c r="F61" s="132">
        <f t="shared" si="0"/>
        <v>5233</v>
      </c>
      <c r="G61" s="182">
        <f t="shared" si="1"/>
        <v>3772</v>
      </c>
      <c r="H61" s="143">
        <v>66</v>
      </c>
    </row>
    <row r="62" spans="1:8" ht="12.75">
      <c r="A62" s="139">
        <v>61</v>
      </c>
      <c r="B62" s="137"/>
      <c r="C62" s="153">
        <f t="shared" si="2"/>
        <v>33.109300000000005</v>
      </c>
      <c r="D62" s="142"/>
      <c r="E62" s="143">
        <v>10351</v>
      </c>
      <c r="F62" s="132">
        <f t="shared" si="0"/>
        <v>5206</v>
      </c>
      <c r="G62" s="182">
        <f t="shared" si="1"/>
        <v>3752</v>
      </c>
      <c r="H62" s="143">
        <v>66</v>
      </c>
    </row>
    <row r="63" spans="1:8" ht="12.75">
      <c r="A63" s="139">
        <v>62</v>
      </c>
      <c r="B63" s="137"/>
      <c r="C63" s="153">
        <f t="shared" si="2"/>
        <v>33.2848</v>
      </c>
      <c r="D63" s="142"/>
      <c r="E63" s="143">
        <v>10351</v>
      </c>
      <c r="F63" s="132">
        <f t="shared" si="0"/>
        <v>5179</v>
      </c>
      <c r="G63" s="182">
        <f t="shared" si="1"/>
        <v>3732</v>
      </c>
      <c r="H63" s="143">
        <v>66</v>
      </c>
    </row>
    <row r="64" spans="1:8" ht="12.75">
      <c r="A64" s="139">
        <v>63</v>
      </c>
      <c r="B64" s="137"/>
      <c r="C64" s="153">
        <f t="shared" si="2"/>
        <v>33.4585</v>
      </c>
      <c r="D64" s="142"/>
      <c r="E64" s="143">
        <v>10351</v>
      </c>
      <c r="F64" s="132">
        <f t="shared" si="0"/>
        <v>5152</v>
      </c>
      <c r="G64" s="182">
        <f t="shared" si="1"/>
        <v>3712</v>
      </c>
      <c r="H64" s="143">
        <v>66</v>
      </c>
    </row>
    <row r="65" spans="1:8" ht="12.75">
      <c r="A65" s="139">
        <v>64</v>
      </c>
      <c r="B65" s="137"/>
      <c r="C65" s="153">
        <f t="shared" si="2"/>
        <v>33.6304</v>
      </c>
      <c r="D65" s="142"/>
      <c r="E65" s="143">
        <v>10351</v>
      </c>
      <c r="F65" s="132">
        <f t="shared" si="0"/>
        <v>5126</v>
      </c>
      <c r="G65" s="182">
        <f t="shared" si="1"/>
        <v>3693</v>
      </c>
      <c r="H65" s="143">
        <v>66</v>
      </c>
    </row>
    <row r="66" spans="1:8" ht="12.75">
      <c r="A66" s="139">
        <v>65</v>
      </c>
      <c r="B66" s="137"/>
      <c r="C66" s="153">
        <f t="shared" si="2"/>
        <v>33.8005</v>
      </c>
      <c r="D66" s="142"/>
      <c r="E66" s="143">
        <v>10351</v>
      </c>
      <c r="F66" s="132">
        <f t="shared" si="0"/>
        <v>5101</v>
      </c>
      <c r="G66" s="182">
        <f t="shared" si="1"/>
        <v>3675</v>
      </c>
      <c r="H66" s="143">
        <v>66</v>
      </c>
    </row>
    <row r="67" spans="1:8" ht="12.75">
      <c r="A67" s="139">
        <v>66</v>
      </c>
      <c r="B67" s="137"/>
      <c r="C67" s="153">
        <f t="shared" si="2"/>
        <v>33.9688</v>
      </c>
      <c r="D67" s="142"/>
      <c r="E67" s="143">
        <v>10351</v>
      </c>
      <c r="F67" s="132">
        <f t="shared" si="0"/>
        <v>5076</v>
      </c>
      <c r="G67" s="182">
        <f t="shared" si="1"/>
        <v>3657</v>
      </c>
      <c r="H67" s="143">
        <v>66</v>
      </c>
    </row>
    <row r="68" spans="1:8" ht="12.75">
      <c r="A68" s="139">
        <v>67</v>
      </c>
      <c r="B68" s="137"/>
      <c r="C68" s="153">
        <f t="shared" si="2"/>
        <v>34.1353</v>
      </c>
      <c r="D68" s="142"/>
      <c r="E68" s="143">
        <v>10351</v>
      </c>
      <c r="F68" s="132">
        <f t="shared" si="0"/>
        <v>5051</v>
      </c>
      <c r="G68" s="182">
        <f t="shared" si="1"/>
        <v>3639</v>
      </c>
      <c r="H68" s="143">
        <v>66</v>
      </c>
    </row>
    <row r="69" spans="1:8" ht="12.75">
      <c r="A69" s="139">
        <v>68</v>
      </c>
      <c r="B69" s="137"/>
      <c r="C69" s="153">
        <f t="shared" si="2"/>
        <v>34.3</v>
      </c>
      <c r="D69" s="142"/>
      <c r="E69" s="143">
        <v>10351</v>
      </c>
      <c r="F69" s="132">
        <f t="shared" si="0"/>
        <v>5027</v>
      </c>
      <c r="G69" s="182">
        <f t="shared" si="1"/>
        <v>3621</v>
      </c>
      <c r="H69" s="143">
        <v>66</v>
      </c>
    </row>
    <row r="70" spans="1:8" ht="12.75">
      <c r="A70" s="139">
        <v>69</v>
      </c>
      <c r="B70" s="137"/>
      <c r="C70" s="153">
        <f t="shared" si="2"/>
        <v>34.462900000000005</v>
      </c>
      <c r="D70" s="142"/>
      <c r="E70" s="143">
        <v>10351</v>
      </c>
      <c r="F70" s="132">
        <f t="shared" si="0"/>
        <v>5004</v>
      </c>
      <c r="G70" s="182">
        <f t="shared" si="1"/>
        <v>3604</v>
      </c>
      <c r="H70" s="143">
        <v>66</v>
      </c>
    </row>
    <row r="71" spans="1:8" ht="12.75">
      <c r="A71" s="139">
        <v>70</v>
      </c>
      <c r="B71" s="137"/>
      <c r="C71" s="153">
        <f t="shared" si="2"/>
        <v>34.623999999999995</v>
      </c>
      <c r="D71" s="142"/>
      <c r="E71" s="143">
        <v>10351</v>
      </c>
      <c r="F71" s="132">
        <f t="shared" si="0"/>
        <v>4981</v>
      </c>
      <c r="G71" s="182">
        <f t="shared" si="1"/>
        <v>3587</v>
      </c>
      <c r="H71" s="143">
        <v>66</v>
      </c>
    </row>
    <row r="72" spans="1:8" ht="12.75">
      <c r="A72" s="139">
        <v>71</v>
      </c>
      <c r="B72" s="137"/>
      <c r="C72" s="153">
        <f t="shared" si="2"/>
        <v>34.7833</v>
      </c>
      <c r="D72" s="142"/>
      <c r="E72" s="143">
        <v>10351</v>
      </c>
      <c r="F72" s="132">
        <f t="shared" si="0"/>
        <v>4958</v>
      </c>
      <c r="G72" s="182">
        <f t="shared" si="1"/>
        <v>3571</v>
      </c>
      <c r="H72" s="143">
        <v>66</v>
      </c>
    </row>
    <row r="73" spans="1:8" ht="12.75">
      <c r="A73" s="139">
        <v>72</v>
      </c>
      <c r="B73" s="137"/>
      <c r="C73" s="153">
        <f t="shared" si="2"/>
        <v>34.9408</v>
      </c>
      <c r="D73" s="142"/>
      <c r="E73" s="143">
        <v>10351</v>
      </c>
      <c r="F73" s="132">
        <f t="shared" si="0"/>
        <v>4936</v>
      </c>
      <c r="G73" s="182">
        <f t="shared" si="1"/>
        <v>3555</v>
      </c>
      <c r="H73" s="143">
        <v>66</v>
      </c>
    </row>
    <row r="74" spans="1:8" ht="12.75">
      <c r="A74" s="139">
        <v>73</v>
      </c>
      <c r="B74" s="137"/>
      <c r="C74" s="153">
        <f t="shared" si="2"/>
        <v>35.096500000000006</v>
      </c>
      <c r="D74" s="142"/>
      <c r="E74" s="143">
        <v>10351</v>
      </c>
      <c r="F74" s="132">
        <f t="shared" si="0"/>
        <v>4915</v>
      </c>
      <c r="G74" s="182">
        <f t="shared" si="1"/>
        <v>3539</v>
      </c>
      <c r="H74" s="143">
        <v>66</v>
      </c>
    </row>
    <row r="75" spans="1:8" ht="12.75">
      <c r="A75" s="139">
        <v>74</v>
      </c>
      <c r="B75" s="137"/>
      <c r="C75" s="153">
        <f t="shared" si="2"/>
        <v>35.2504</v>
      </c>
      <c r="D75" s="142"/>
      <c r="E75" s="143">
        <v>10351</v>
      </c>
      <c r="F75" s="132">
        <f t="shared" si="0"/>
        <v>4893</v>
      </c>
      <c r="G75" s="182">
        <f t="shared" si="1"/>
        <v>3524</v>
      </c>
      <c r="H75" s="143">
        <v>66</v>
      </c>
    </row>
    <row r="76" spans="1:8" ht="12.75">
      <c r="A76" s="139">
        <v>75</v>
      </c>
      <c r="B76" s="137"/>
      <c r="C76" s="153">
        <f t="shared" si="2"/>
        <v>35.4025</v>
      </c>
      <c r="D76" s="142"/>
      <c r="E76" s="143">
        <v>10351</v>
      </c>
      <c r="F76" s="132">
        <f t="shared" si="0"/>
        <v>4873</v>
      </c>
      <c r="G76" s="182">
        <f t="shared" si="1"/>
        <v>3509</v>
      </c>
      <c r="H76" s="143">
        <v>66</v>
      </c>
    </row>
    <row r="77" spans="1:8" ht="12.75">
      <c r="A77" s="139">
        <v>76</v>
      </c>
      <c r="B77" s="137"/>
      <c r="C77" s="153">
        <f t="shared" si="2"/>
        <v>35.552800000000005</v>
      </c>
      <c r="D77" s="142"/>
      <c r="E77" s="143">
        <v>10351</v>
      </c>
      <c r="F77" s="132">
        <f aca="true" t="shared" si="3" ref="F77:F140">ROUND(12*1.37*(1/C77*E77)+H77,0)</f>
        <v>4852</v>
      </c>
      <c r="G77" s="182">
        <f t="shared" si="1"/>
        <v>3494</v>
      </c>
      <c r="H77" s="143">
        <v>66</v>
      </c>
    </row>
    <row r="78" spans="1:8" ht="12.75">
      <c r="A78" s="139">
        <v>77</v>
      </c>
      <c r="B78" s="137"/>
      <c r="C78" s="153">
        <f t="shared" si="2"/>
        <v>35.7013</v>
      </c>
      <c r="D78" s="142"/>
      <c r="E78" s="143">
        <v>10351</v>
      </c>
      <c r="F78" s="132">
        <f t="shared" si="3"/>
        <v>4833</v>
      </c>
      <c r="G78" s="182">
        <f aca="true" t="shared" si="4" ref="G78:G141">ROUND(12*(1/C78*E78),0)</f>
        <v>3479</v>
      </c>
      <c r="H78" s="143">
        <v>66</v>
      </c>
    </row>
    <row r="79" spans="1:8" ht="12.75">
      <c r="A79" s="139">
        <v>78</v>
      </c>
      <c r="B79" s="137"/>
      <c r="C79" s="153">
        <f aca="true" t="shared" si="5" ref="C79:C142">-0.0009*POWER(A79,2)+0.2862*A79+19</f>
        <v>35.848</v>
      </c>
      <c r="D79" s="142"/>
      <c r="E79" s="143">
        <v>10351</v>
      </c>
      <c r="F79" s="132">
        <f t="shared" si="3"/>
        <v>4813</v>
      </c>
      <c r="G79" s="182">
        <f t="shared" si="4"/>
        <v>3465</v>
      </c>
      <c r="H79" s="143">
        <v>66</v>
      </c>
    </row>
    <row r="80" spans="1:8" ht="12.75">
      <c r="A80" s="139">
        <v>79</v>
      </c>
      <c r="B80" s="137"/>
      <c r="C80" s="153">
        <f t="shared" si="5"/>
        <v>35.9929</v>
      </c>
      <c r="D80" s="142"/>
      <c r="E80" s="143">
        <v>10351</v>
      </c>
      <c r="F80" s="132">
        <f t="shared" si="3"/>
        <v>4794</v>
      </c>
      <c r="G80" s="182">
        <f t="shared" si="4"/>
        <v>3451</v>
      </c>
      <c r="H80" s="143">
        <v>66</v>
      </c>
    </row>
    <row r="81" spans="1:8" ht="12.75">
      <c r="A81" s="139">
        <v>80</v>
      </c>
      <c r="B81" s="137"/>
      <c r="C81" s="153">
        <f t="shared" si="5"/>
        <v>36.136</v>
      </c>
      <c r="D81" s="142"/>
      <c r="E81" s="143">
        <v>10351</v>
      </c>
      <c r="F81" s="132">
        <f t="shared" si="3"/>
        <v>4775</v>
      </c>
      <c r="G81" s="182">
        <f t="shared" si="4"/>
        <v>3437</v>
      </c>
      <c r="H81" s="143">
        <v>66</v>
      </c>
    </row>
    <row r="82" spans="1:8" ht="12.75">
      <c r="A82" s="139">
        <v>81</v>
      </c>
      <c r="B82" s="137"/>
      <c r="C82" s="153">
        <f t="shared" si="5"/>
        <v>36.277300000000004</v>
      </c>
      <c r="D82" s="142"/>
      <c r="E82" s="143">
        <v>10351</v>
      </c>
      <c r="F82" s="132">
        <f t="shared" si="3"/>
        <v>4757</v>
      </c>
      <c r="G82" s="182">
        <f t="shared" si="4"/>
        <v>3424</v>
      </c>
      <c r="H82" s="143">
        <v>66</v>
      </c>
    </row>
    <row r="83" spans="1:8" ht="12.75">
      <c r="A83" s="139">
        <v>82</v>
      </c>
      <c r="B83" s="137"/>
      <c r="C83" s="153">
        <f t="shared" si="5"/>
        <v>36.4168</v>
      </c>
      <c r="D83" s="142"/>
      <c r="E83" s="143">
        <v>10351</v>
      </c>
      <c r="F83" s="132">
        <f t="shared" si="3"/>
        <v>4739</v>
      </c>
      <c r="G83" s="182">
        <f t="shared" si="4"/>
        <v>3411</v>
      </c>
      <c r="H83" s="143">
        <v>66</v>
      </c>
    </row>
    <row r="84" spans="1:8" ht="12.75">
      <c r="A84" s="139">
        <v>83</v>
      </c>
      <c r="B84" s="137"/>
      <c r="C84" s="153">
        <f t="shared" si="5"/>
        <v>36.554500000000004</v>
      </c>
      <c r="D84" s="142"/>
      <c r="E84" s="143">
        <v>10351</v>
      </c>
      <c r="F84" s="132">
        <f t="shared" si="3"/>
        <v>4721</v>
      </c>
      <c r="G84" s="182">
        <f t="shared" si="4"/>
        <v>3398</v>
      </c>
      <c r="H84" s="143">
        <v>66</v>
      </c>
    </row>
    <row r="85" spans="1:8" ht="12.75">
      <c r="A85" s="139">
        <v>84</v>
      </c>
      <c r="B85" s="137"/>
      <c r="C85" s="153">
        <f t="shared" si="5"/>
        <v>36.6904</v>
      </c>
      <c r="D85" s="142"/>
      <c r="E85" s="143">
        <v>10351</v>
      </c>
      <c r="F85" s="132">
        <f t="shared" si="3"/>
        <v>4704</v>
      </c>
      <c r="G85" s="182">
        <f t="shared" si="4"/>
        <v>3385</v>
      </c>
      <c r="H85" s="143">
        <v>66</v>
      </c>
    </row>
    <row r="86" spans="1:8" ht="12.75">
      <c r="A86" s="139">
        <v>85</v>
      </c>
      <c r="B86" s="137"/>
      <c r="C86" s="153">
        <f t="shared" si="5"/>
        <v>36.8245</v>
      </c>
      <c r="D86" s="142"/>
      <c r="E86" s="143">
        <v>10351</v>
      </c>
      <c r="F86" s="132">
        <f t="shared" si="3"/>
        <v>4687</v>
      </c>
      <c r="G86" s="182">
        <f t="shared" si="4"/>
        <v>3373</v>
      </c>
      <c r="H86" s="143">
        <v>66</v>
      </c>
    </row>
    <row r="87" spans="1:8" ht="12.75">
      <c r="A87" s="139">
        <v>86</v>
      </c>
      <c r="B87" s="137"/>
      <c r="C87" s="153">
        <f t="shared" si="5"/>
        <v>36.9568</v>
      </c>
      <c r="D87" s="142"/>
      <c r="E87" s="143">
        <v>10351</v>
      </c>
      <c r="F87" s="132">
        <f t="shared" si="3"/>
        <v>4671</v>
      </c>
      <c r="G87" s="182">
        <f t="shared" si="4"/>
        <v>3361</v>
      </c>
      <c r="H87" s="143">
        <v>66</v>
      </c>
    </row>
    <row r="88" spans="1:8" ht="12.75">
      <c r="A88" s="139">
        <v>87</v>
      </c>
      <c r="B88" s="137"/>
      <c r="C88" s="153">
        <f t="shared" si="5"/>
        <v>37.0873</v>
      </c>
      <c r="D88" s="142"/>
      <c r="E88" s="143">
        <v>10351</v>
      </c>
      <c r="F88" s="132">
        <f t="shared" si="3"/>
        <v>4654</v>
      </c>
      <c r="G88" s="182">
        <f t="shared" si="4"/>
        <v>3349</v>
      </c>
      <c r="H88" s="143">
        <v>66</v>
      </c>
    </row>
    <row r="89" spans="1:8" ht="12.75">
      <c r="A89" s="139">
        <v>88</v>
      </c>
      <c r="B89" s="137"/>
      <c r="C89" s="153">
        <f t="shared" si="5"/>
        <v>37.216</v>
      </c>
      <c r="D89" s="142"/>
      <c r="E89" s="143">
        <v>10351</v>
      </c>
      <c r="F89" s="132">
        <f t="shared" si="3"/>
        <v>4639</v>
      </c>
      <c r="G89" s="182">
        <f t="shared" si="4"/>
        <v>3338</v>
      </c>
      <c r="H89" s="143">
        <v>66</v>
      </c>
    </row>
    <row r="90" spans="1:8" ht="12.75">
      <c r="A90" s="139">
        <v>89</v>
      </c>
      <c r="B90" s="137"/>
      <c r="C90" s="153">
        <f t="shared" si="5"/>
        <v>37.3429</v>
      </c>
      <c r="D90" s="142"/>
      <c r="E90" s="143">
        <v>10351</v>
      </c>
      <c r="F90" s="132">
        <f t="shared" si="3"/>
        <v>4623</v>
      </c>
      <c r="G90" s="182">
        <f t="shared" si="4"/>
        <v>3326</v>
      </c>
      <c r="H90" s="143">
        <v>66</v>
      </c>
    </row>
    <row r="91" spans="1:8" ht="12.75">
      <c r="A91" s="139">
        <v>90</v>
      </c>
      <c r="B91" s="137"/>
      <c r="C91" s="153">
        <f t="shared" si="5"/>
        <v>37.468</v>
      </c>
      <c r="D91" s="142"/>
      <c r="E91" s="143">
        <v>10351</v>
      </c>
      <c r="F91" s="132">
        <f t="shared" si="3"/>
        <v>4608</v>
      </c>
      <c r="G91" s="182">
        <f t="shared" si="4"/>
        <v>3315</v>
      </c>
      <c r="H91" s="143">
        <v>66</v>
      </c>
    </row>
    <row r="92" spans="1:8" ht="12.75">
      <c r="A92" s="139">
        <v>91</v>
      </c>
      <c r="B92" s="137"/>
      <c r="C92" s="153">
        <f t="shared" si="5"/>
        <v>37.591300000000004</v>
      </c>
      <c r="D92" s="142"/>
      <c r="E92" s="143">
        <v>10351</v>
      </c>
      <c r="F92" s="132">
        <f t="shared" si="3"/>
        <v>4593</v>
      </c>
      <c r="G92" s="182">
        <f t="shared" si="4"/>
        <v>3304</v>
      </c>
      <c r="H92" s="143">
        <v>66</v>
      </c>
    </row>
    <row r="93" spans="1:8" ht="12.75">
      <c r="A93" s="139">
        <v>92</v>
      </c>
      <c r="B93" s="137"/>
      <c r="C93" s="153">
        <f t="shared" si="5"/>
        <v>37.7128</v>
      </c>
      <c r="D93" s="142"/>
      <c r="E93" s="143">
        <v>10351</v>
      </c>
      <c r="F93" s="132">
        <f t="shared" si="3"/>
        <v>4578</v>
      </c>
      <c r="G93" s="182">
        <f t="shared" si="4"/>
        <v>3294</v>
      </c>
      <c r="H93" s="143">
        <v>66</v>
      </c>
    </row>
    <row r="94" spans="1:8" ht="12.75">
      <c r="A94" s="139">
        <v>93</v>
      </c>
      <c r="B94" s="137"/>
      <c r="C94" s="153">
        <f t="shared" si="5"/>
        <v>37.8325</v>
      </c>
      <c r="D94" s="142"/>
      <c r="E94" s="143">
        <v>10351</v>
      </c>
      <c r="F94" s="132">
        <f t="shared" si="3"/>
        <v>4564</v>
      </c>
      <c r="G94" s="182">
        <f t="shared" si="4"/>
        <v>3283</v>
      </c>
      <c r="H94" s="143">
        <v>66</v>
      </c>
    </row>
    <row r="95" spans="1:8" ht="12.75">
      <c r="A95" s="139">
        <v>94</v>
      </c>
      <c r="B95" s="137"/>
      <c r="C95" s="153">
        <f t="shared" si="5"/>
        <v>37.9504</v>
      </c>
      <c r="D95" s="142"/>
      <c r="E95" s="143">
        <v>10351</v>
      </c>
      <c r="F95" s="132">
        <f t="shared" si="3"/>
        <v>4550</v>
      </c>
      <c r="G95" s="182">
        <f t="shared" si="4"/>
        <v>3273</v>
      </c>
      <c r="H95" s="143">
        <v>66</v>
      </c>
    </row>
    <row r="96" spans="1:8" ht="12.75">
      <c r="A96" s="139">
        <v>95</v>
      </c>
      <c r="B96" s="137"/>
      <c r="C96" s="153">
        <f t="shared" si="5"/>
        <v>38.0665</v>
      </c>
      <c r="D96" s="142"/>
      <c r="E96" s="143">
        <v>10351</v>
      </c>
      <c r="F96" s="132">
        <f t="shared" si="3"/>
        <v>4536</v>
      </c>
      <c r="G96" s="182">
        <f t="shared" si="4"/>
        <v>3263</v>
      </c>
      <c r="H96" s="143">
        <v>66</v>
      </c>
    </row>
    <row r="97" spans="1:8" ht="12.75">
      <c r="A97" s="139">
        <v>96</v>
      </c>
      <c r="B97" s="137"/>
      <c r="C97" s="153">
        <f t="shared" si="5"/>
        <v>38.180800000000005</v>
      </c>
      <c r="D97" s="142"/>
      <c r="E97" s="143">
        <v>10351</v>
      </c>
      <c r="F97" s="132">
        <f t="shared" si="3"/>
        <v>4523</v>
      </c>
      <c r="G97" s="182">
        <f t="shared" si="4"/>
        <v>3253</v>
      </c>
      <c r="H97" s="143">
        <v>66</v>
      </c>
    </row>
    <row r="98" spans="1:8" ht="12.75">
      <c r="A98" s="139">
        <v>97</v>
      </c>
      <c r="B98" s="137"/>
      <c r="C98" s="153">
        <f t="shared" si="5"/>
        <v>38.2933</v>
      </c>
      <c r="D98" s="142"/>
      <c r="E98" s="143">
        <v>10351</v>
      </c>
      <c r="F98" s="132">
        <f t="shared" si="3"/>
        <v>4510</v>
      </c>
      <c r="G98" s="182">
        <f t="shared" si="4"/>
        <v>3244</v>
      </c>
      <c r="H98" s="143">
        <v>66</v>
      </c>
    </row>
    <row r="99" spans="1:8" ht="12.75">
      <c r="A99" s="139">
        <v>98</v>
      </c>
      <c r="B99" s="137"/>
      <c r="C99" s="153">
        <f t="shared" si="5"/>
        <v>38.404</v>
      </c>
      <c r="D99" s="142"/>
      <c r="E99" s="143">
        <v>10351</v>
      </c>
      <c r="F99" s="132">
        <f t="shared" si="3"/>
        <v>4497</v>
      </c>
      <c r="G99" s="182">
        <f t="shared" si="4"/>
        <v>3234</v>
      </c>
      <c r="H99" s="143">
        <v>66</v>
      </c>
    </row>
    <row r="100" spans="1:8" ht="12.75">
      <c r="A100" s="139">
        <v>99</v>
      </c>
      <c r="B100" s="137"/>
      <c r="C100" s="153">
        <f t="shared" si="5"/>
        <v>38.5129</v>
      </c>
      <c r="D100" s="142"/>
      <c r="E100" s="143">
        <v>10351</v>
      </c>
      <c r="F100" s="132">
        <f t="shared" si="3"/>
        <v>4485</v>
      </c>
      <c r="G100" s="182">
        <f t="shared" si="4"/>
        <v>3225</v>
      </c>
      <c r="H100" s="143">
        <v>66</v>
      </c>
    </row>
    <row r="101" spans="1:8" ht="12.75">
      <c r="A101" s="139">
        <v>100</v>
      </c>
      <c r="B101" s="137"/>
      <c r="C101" s="153">
        <f t="shared" si="5"/>
        <v>38.620000000000005</v>
      </c>
      <c r="D101" s="142"/>
      <c r="E101" s="143">
        <v>10351</v>
      </c>
      <c r="F101" s="132">
        <f t="shared" si="3"/>
        <v>4472</v>
      </c>
      <c r="G101" s="182">
        <f t="shared" si="4"/>
        <v>3216</v>
      </c>
      <c r="H101" s="143">
        <v>66</v>
      </c>
    </row>
    <row r="102" spans="1:8" ht="12.75">
      <c r="A102" s="139">
        <v>101</v>
      </c>
      <c r="B102" s="137"/>
      <c r="C102" s="153">
        <f t="shared" si="5"/>
        <v>38.725300000000004</v>
      </c>
      <c r="D102" s="142"/>
      <c r="E102" s="143">
        <v>10351</v>
      </c>
      <c r="F102" s="132">
        <f t="shared" si="3"/>
        <v>4460</v>
      </c>
      <c r="G102" s="182">
        <f t="shared" si="4"/>
        <v>3208</v>
      </c>
      <c r="H102" s="143">
        <v>66</v>
      </c>
    </row>
    <row r="103" spans="1:8" ht="12.75">
      <c r="A103" s="139">
        <v>102</v>
      </c>
      <c r="B103" s="137"/>
      <c r="C103" s="153">
        <f t="shared" si="5"/>
        <v>38.8288</v>
      </c>
      <c r="D103" s="142"/>
      <c r="E103" s="143">
        <v>10351</v>
      </c>
      <c r="F103" s="132">
        <f t="shared" si="3"/>
        <v>4449</v>
      </c>
      <c r="G103" s="182">
        <f t="shared" si="4"/>
        <v>3199</v>
      </c>
      <c r="H103" s="143">
        <v>66</v>
      </c>
    </row>
    <row r="104" spans="1:8" ht="12.75">
      <c r="A104" s="139">
        <v>103</v>
      </c>
      <c r="B104" s="137"/>
      <c r="C104" s="153">
        <f t="shared" si="5"/>
        <v>38.9305</v>
      </c>
      <c r="D104" s="142"/>
      <c r="E104" s="143">
        <v>10351</v>
      </c>
      <c r="F104" s="132">
        <f t="shared" si="3"/>
        <v>4437</v>
      </c>
      <c r="G104" s="182">
        <f t="shared" si="4"/>
        <v>3191</v>
      </c>
      <c r="H104" s="143">
        <v>66</v>
      </c>
    </row>
    <row r="105" spans="1:8" ht="12.75">
      <c r="A105" s="139">
        <v>104</v>
      </c>
      <c r="B105" s="137"/>
      <c r="C105" s="153">
        <f t="shared" si="5"/>
        <v>39.0304</v>
      </c>
      <c r="D105" s="142"/>
      <c r="E105" s="143">
        <v>10351</v>
      </c>
      <c r="F105" s="132">
        <f t="shared" si="3"/>
        <v>4426</v>
      </c>
      <c r="G105" s="182">
        <f t="shared" si="4"/>
        <v>3182</v>
      </c>
      <c r="H105" s="143">
        <v>66</v>
      </c>
    </row>
    <row r="106" spans="1:8" ht="12.75">
      <c r="A106" s="139">
        <v>105</v>
      </c>
      <c r="B106" s="137"/>
      <c r="C106" s="153">
        <f t="shared" si="5"/>
        <v>39.1285</v>
      </c>
      <c r="D106" s="142"/>
      <c r="E106" s="143">
        <v>10351</v>
      </c>
      <c r="F106" s="132">
        <f t="shared" si="3"/>
        <v>4415</v>
      </c>
      <c r="G106" s="182">
        <f t="shared" si="4"/>
        <v>3174</v>
      </c>
      <c r="H106" s="143">
        <v>66</v>
      </c>
    </row>
    <row r="107" spans="1:8" ht="12.75">
      <c r="A107" s="139">
        <v>106</v>
      </c>
      <c r="B107" s="137"/>
      <c r="C107" s="153">
        <f t="shared" si="5"/>
        <v>39.2248</v>
      </c>
      <c r="D107" s="142"/>
      <c r="E107" s="143">
        <v>10351</v>
      </c>
      <c r="F107" s="132">
        <f t="shared" si="3"/>
        <v>4404</v>
      </c>
      <c r="G107" s="182">
        <f t="shared" si="4"/>
        <v>3167</v>
      </c>
      <c r="H107" s="143">
        <v>66</v>
      </c>
    </row>
    <row r="108" spans="1:8" ht="12.75">
      <c r="A108" s="139">
        <v>107</v>
      </c>
      <c r="B108" s="137"/>
      <c r="C108" s="153">
        <f t="shared" si="5"/>
        <v>39.3193</v>
      </c>
      <c r="D108" s="142"/>
      <c r="E108" s="143">
        <v>10351</v>
      </c>
      <c r="F108" s="132">
        <f t="shared" si="3"/>
        <v>4394</v>
      </c>
      <c r="G108" s="182">
        <f t="shared" si="4"/>
        <v>3159</v>
      </c>
      <c r="H108" s="143">
        <v>66</v>
      </c>
    </row>
    <row r="109" spans="1:8" ht="12.75">
      <c r="A109" s="139">
        <v>108</v>
      </c>
      <c r="B109" s="137"/>
      <c r="C109" s="153">
        <f t="shared" si="5"/>
        <v>39.412</v>
      </c>
      <c r="D109" s="142"/>
      <c r="E109" s="143">
        <v>10351</v>
      </c>
      <c r="F109" s="132">
        <f t="shared" si="3"/>
        <v>4384</v>
      </c>
      <c r="G109" s="182">
        <f t="shared" si="4"/>
        <v>3152</v>
      </c>
      <c r="H109" s="143">
        <v>66</v>
      </c>
    </row>
    <row r="110" spans="1:8" ht="12.75">
      <c r="A110" s="139">
        <v>109</v>
      </c>
      <c r="B110" s="137"/>
      <c r="C110" s="153">
        <f t="shared" si="5"/>
        <v>39.502900000000004</v>
      </c>
      <c r="D110" s="142"/>
      <c r="E110" s="143">
        <v>10351</v>
      </c>
      <c r="F110" s="132">
        <f t="shared" si="3"/>
        <v>4374</v>
      </c>
      <c r="G110" s="182">
        <f t="shared" si="4"/>
        <v>3144</v>
      </c>
      <c r="H110" s="143">
        <v>66</v>
      </c>
    </row>
    <row r="111" spans="1:8" ht="12.75">
      <c r="A111" s="139">
        <v>110</v>
      </c>
      <c r="B111" s="137"/>
      <c r="C111" s="153">
        <f t="shared" si="5"/>
        <v>39.592</v>
      </c>
      <c r="D111" s="142"/>
      <c r="E111" s="143">
        <v>10351</v>
      </c>
      <c r="F111" s="132">
        <f t="shared" si="3"/>
        <v>4364</v>
      </c>
      <c r="G111" s="182">
        <f t="shared" si="4"/>
        <v>3137</v>
      </c>
      <c r="H111" s="143">
        <v>66</v>
      </c>
    </row>
    <row r="112" spans="1:8" ht="12.75">
      <c r="A112" s="139">
        <v>111</v>
      </c>
      <c r="B112" s="137"/>
      <c r="C112" s="153">
        <f t="shared" si="5"/>
        <v>39.6793</v>
      </c>
      <c r="D112" s="142"/>
      <c r="E112" s="143">
        <v>10351</v>
      </c>
      <c r="F112" s="132">
        <f t="shared" si="3"/>
        <v>4355</v>
      </c>
      <c r="G112" s="182">
        <f t="shared" si="4"/>
        <v>3130</v>
      </c>
      <c r="H112" s="143">
        <v>66</v>
      </c>
    </row>
    <row r="113" spans="1:8" ht="12.75">
      <c r="A113" s="139">
        <v>112</v>
      </c>
      <c r="B113" s="137"/>
      <c r="C113" s="153">
        <f t="shared" si="5"/>
        <v>39.7648</v>
      </c>
      <c r="D113" s="142"/>
      <c r="E113" s="143">
        <v>10351</v>
      </c>
      <c r="F113" s="132">
        <f t="shared" si="3"/>
        <v>4345</v>
      </c>
      <c r="G113" s="182">
        <f t="shared" si="4"/>
        <v>3124</v>
      </c>
      <c r="H113" s="143">
        <v>66</v>
      </c>
    </row>
    <row r="114" spans="1:8" ht="12.75">
      <c r="A114" s="139">
        <v>113</v>
      </c>
      <c r="B114" s="137"/>
      <c r="C114" s="153">
        <f t="shared" si="5"/>
        <v>39.8485</v>
      </c>
      <c r="D114" s="142"/>
      <c r="E114" s="143">
        <v>10351</v>
      </c>
      <c r="F114" s="132">
        <f t="shared" si="3"/>
        <v>4336</v>
      </c>
      <c r="G114" s="182">
        <f t="shared" si="4"/>
        <v>3117</v>
      </c>
      <c r="H114" s="143">
        <v>66</v>
      </c>
    </row>
    <row r="115" spans="1:8" ht="12.75">
      <c r="A115" s="139">
        <v>114</v>
      </c>
      <c r="B115" s="137"/>
      <c r="C115" s="153">
        <f t="shared" si="5"/>
        <v>39.930400000000006</v>
      </c>
      <c r="D115" s="142"/>
      <c r="E115" s="143">
        <v>10351</v>
      </c>
      <c r="F115" s="132">
        <f t="shared" si="3"/>
        <v>4328</v>
      </c>
      <c r="G115" s="182">
        <f t="shared" si="4"/>
        <v>3111</v>
      </c>
      <c r="H115" s="143">
        <v>66</v>
      </c>
    </row>
    <row r="116" spans="1:8" ht="12.75">
      <c r="A116" s="139">
        <v>115</v>
      </c>
      <c r="B116" s="137"/>
      <c r="C116" s="153">
        <f t="shared" si="5"/>
        <v>40.01050000000001</v>
      </c>
      <c r="D116" s="142"/>
      <c r="E116" s="143">
        <v>10351</v>
      </c>
      <c r="F116" s="132">
        <f t="shared" si="3"/>
        <v>4319</v>
      </c>
      <c r="G116" s="182">
        <f t="shared" si="4"/>
        <v>3104</v>
      </c>
      <c r="H116" s="143">
        <v>66</v>
      </c>
    </row>
    <row r="117" spans="1:8" ht="12.75">
      <c r="A117" s="139">
        <v>116</v>
      </c>
      <c r="B117" s="137"/>
      <c r="C117" s="153">
        <f t="shared" si="5"/>
        <v>40.088800000000006</v>
      </c>
      <c r="D117" s="142"/>
      <c r="E117" s="143">
        <v>10351</v>
      </c>
      <c r="F117" s="132">
        <f t="shared" si="3"/>
        <v>4311</v>
      </c>
      <c r="G117" s="182">
        <f t="shared" si="4"/>
        <v>3098</v>
      </c>
      <c r="H117" s="143">
        <v>66</v>
      </c>
    </row>
    <row r="118" spans="1:8" ht="12.75">
      <c r="A118" s="139">
        <v>117</v>
      </c>
      <c r="B118" s="137"/>
      <c r="C118" s="153">
        <f t="shared" si="5"/>
        <v>40.1653</v>
      </c>
      <c r="D118" s="142"/>
      <c r="E118" s="143">
        <v>10351</v>
      </c>
      <c r="F118" s="132">
        <f t="shared" si="3"/>
        <v>4303</v>
      </c>
      <c r="G118" s="182">
        <f t="shared" si="4"/>
        <v>3093</v>
      </c>
      <c r="H118" s="143">
        <v>66</v>
      </c>
    </row>
    <row r="119" spans="1:8" ht="12.75">
      <c r="A119" s="139">
        <v>118</v>
      </c>
      <c r="B119" s="137"/>
      <c r="C119" s="153">
        <f t="shared" si="5"/>
        <v>40.24</v>
      </c>
      <c r="D119" s="142"/>
      <c r="E119" s="143">
        <v>10351</v>
      </c>
      <c r="F119" s="132">
        <f t="shared" si="3"/>
        <v>4295</v>
      </c>
      <c r="G119" s="182">
        <f t="shared" si="4"/>
        <v>3087</v>
      </c>
      <c r="H119" s="143">
        <v>66</v>
      </c>
    </row>
    <row r="120" spans="1:8" ht="12.75">
      <c r="A120" s="139">
        <v>119</v>
      </c>
      <c r="B120" s="137"/>
      <c r="C120" s="153">
        <f t="shared" si="5"/>
        <v>40.3129</v>
      </c>
      <c r="D120" s="142"/>
      <c r="E120" s="143">
        <v>10351</v>
      </c>
      <c r="F120" s="132">
        <f t="shared" si="3"/>
        <v>4287</v>
      </c>
      <c r="G120" s="182">
        <f t="shared" si="4"/>
        <v>3081</v>
      </c>
      <c r="H120" s="143">
        <v>66</v>
      </c>
    </row>
    <row r="121" spans="1:8" ht="12.75">
      <c r="A121" s="139">
        <v>120</v>
      </c>
      <c r="B121" s="137"/>
      <c r="C121" s="153">
        <f t="shared" si="5"/>
        <v>40.384</v>
      </c>
      <c r="D121" s="142"/>
      <c r="E121" s="143">
        <v>10351</v>
      </c>
      <c r="F121" s="132">
        <f t="shared" si="3"/>
        <v>4280</v>
      </c>
      <c r="G121" s="182">
        <f t="shared" si="4"/>
        <v>3076</v>
      </c>
      <c r="H121" s="143">
        <v>66</v>
      </c>
    </row>
    <row r="122" spans="1:8" ht="12.75">
      <c r="A122" s="139">
        <v>121</v>
      </c>
      <c r="B122" s="137"/>
      <c r="C122" s="153">
        <f t="shared" si="5"/>
        <v>40.4533</v>
      </c>
      <c r="D122" s="142"/>
      <c r="E122" s="143">
        <v>10351</v>
      </c>
      <c r="F122" s="132">
        <f t="shared" si="3"/>
        <v>4273</v>
      </c>
      <c r="G122" s="182">
        <f t="shared" si="4"/>
        <v>3071</v>
      </c>
      <c r="H122" s="143">
        <v>66</v>
      </c>
    </row>
    <row r="123" spans="1:8" ht="12.75">
      <c r="A123" s="139">
        <v>122</v>
      </c>
      <c r="B123" s="137"/>
      <c r="C123" s="153">
        <f t="shared" si="5"/>
        <v>40.5208</v>
      </c>
      <c r="D123" s="142"/>
      <c r="E123" s="143">
        <v>10351</v>
      </c>
      <c r="F123" s="132">
        <f t="shared" si="3"/>
        <v>4266</v>
      </c>
      <c r="G123" s="182">
        <f t="shared" si="4"/>
        <v>3065</v>
      </c>
      <c r="H123" s="143">
        <v>66</v>
      </c>
    </row>
    <row r="124" spans="1:8" ht="12.75">
      <c r="A124" s="139">
        <v>123</v>
      </c>
      <c r="B124" s="137"/>
      <c r="C124" s="153">
        <f t="shared" si="5"/>
        <v>40.5865</v>
      </c>
      <c r="D124" s="142"/>
      <c r="E124" s="143">
        <v>10351</v>
      </c>
      <c r="F124" s="132">
        <f t="shared" si="3"/>
        <v>4259</v>
      </c>
      <c r="G124" s="182">
        <f t="shared" si="4"/>
        <v>3060</v>
      </c>
      <c r="H124" s="143">
        <v>66</v>
      </c>
    </row>
    <row r="125" spans="1:8" ht="12.75">
      <c r="A125" s="139">
        <v>124</v>
      </c>
      <c r="B125" s="137"/>
      <c r="C125" s="153">
        <f t="shared" si="5"/>
        <v>40.6504</v>
      </c>
      <c r="D125" s="142"/>
      <c r="E125" s="143">
        <v>10351</v>
      </c>
      <c r="F125" s="132">
        <f t="shared" si="3"/>
        <v>4252</v>
      </c>
      <c r="G125" s="182">
        <f t="shared" si="4"/>
        <v>3056</v>
      </c>
      <c r="H125" s="143">
        <v>66</v>
      </c>
    </row>
    <row r="126" spans="1:8" ht="12.75">
      <c r="A126" s="139">
        <v>125</v>
      </c>
      <c r="B126" s="137"/>
      <c r="C126" s="153">
        <f t="shared" si="5"/>
        <v>40.7125</v>
      </c>
      <c r="D126" s="142"/>
      <c r="E126" s="143">
        <v>10351</v>
      </c>
      <c r="F126" s="132">
        <f t="shared" si="3"/>
        <v>4246</v>
      </c>
      <c r="G126" s="182">
        <f t="shared" si="4"/>
        <v>3051</v>
      </c>
      <c r="H126" s="143">
        <v>66</v>
      </c>
    </row>
    <row r="127" spans="1:8" ht="12.75">
      <c r="A127" s="139">
        <v>126</v>
      </c>
      <c r="B127" s="137"/>
      <c r="C127" s="153">
        <f t="shared" si="5"/>
        <v>40.772800000000004</v>
      </c>
      <c r="D127" s="142"/>
      <c r="E127" s="143">
        <v>10351</v>
      </c>
      <c r="F127" s="132">
        <f t="shared" si="3"/>
        <v>4240</v>
      </c>
      <c r="G127" s="182">
        <f t="shared" si="4"/>
        <v>3046</v>
      </c>
      <c r="H127" s="143">
        <v>66</v>
      </c>
    </row>
    <row r="128" spans="1:8" ht="12.75">
      <c r="A128" s="139">
        <v>127</v>
      </c>
      <c r="B128" s="137"/>
      <c r="C128" s="153">
        <f t="shared" si="5"/>
        <v>40.8313</v>
      </c>
      <c r="D128" s="142"/>
      <c r="E128" s="143">
        <v>10351</v>
      </c>
      <c r="F128" s="132">
        <f t="shared" si="3"/>
        <v>4234</v>
      </c>
      <c r="G128" s="182">
        <f t="shared" si="4"/>
        <v>3042</v>
      </c>
      <c r="H128" s="143">
        <v>66</v>
      </c>
    </row>
    <row r="129" spans="1:8" ht="12.75">
      <c r="A129" s="139">
        <v>128</v>
      </c>
      <c r="B129" s="137"/>
      <c r="C129" s="153">
        <f t="shared" si="5"/>
        <v>40.888000000000005</v>
      </c>
      <c r="D129" s="142"/>
      <c r="E129" s="143">
        <v>10351</v>
      </c>
      <c r="F129" s="132">
        <f t="shared" si="3"/>
        <v>4228</v>
      </c>
      <c r="G129" s="182">
        <f t="shared" si="4"/>
        <v>3038</v>
      </c>
      <c r="H129" s="143">
        <v>66</v>
      </c>
    </row>
    <row r="130" spans="1:8" ht="12.75">
      <c r="A130" s="139">
        <v>129</v>
      </c>
      <c r="B130" s="137"/>
      <c r="C130" s="153">
        <f t="shared" si="5"/>
        <v>40.9429</v>
      </c>
      <c r="D130" s="142"/>
      <c r="E130" s="143">
        <v>10351</v>
      </c>
      <c r="F130" s="132">
        <f t="shared" si="3"/>
        <v>4222</v>
      </c>
      <c r="G130" s="182">
        <f t="shared" si="4"/>
        <v>3034</v>
      </c>
      <c r="H130" s="143">
        <v>66</v>
      </c>
    </row>
    <row r="131" spans="1:8" ht="12.75">
      <c r="A131" s="139">
        <v>130</v>
      </c>
      <c r="B131" s="137"/>
      <c r="C131" s="153">
        <f t="shared" si="5"/>
        <v>40.996</v>
      </c>
      <c r="D131" s="142"/>
      <c r="E131" s="143">
        <v>10351</v>
      </c>
      <c r="F131" s="132">
        <f t="shared" si="3"/>
        <v>4217</v>
      </c>
      <c r="G131" s="182">
        <f t="shared" si="4"/>
        <v>3030</v>
      </c>
      <c r="H131" s="143">
        <v>66</v>
      </c>
    </row>
    <row r="132" spans="1:8" ht="12.75">
      <c r="A132" s="139">
        <v>131</v>
      </c>
      <c r="B132" s="137"/>
      <c r="C132" s="153">
        <f t="shared" si="5"/>
        <v>41.04730000000001</v>
      </c>
      <c r="D132" s="142"/>
      <c r="E132" s="143">
        <v>10351</v>
      </c>
      <c r="F132" s="132">
        <f t="shared" si="3"/>
        <v>4212</v>
      </c>
      <c r="G132" s="182">
        <f t="shared" si="4"/>
        <v>3026</v>
      </c>
      <c r="H132" s="143">
        <v>66</v>
      </c>
    </row>
    <row r="133" spans="1:8" ht="12.75">
      <c r="A133" s="139">
        <v>132</v>
      </c>
      <c r="B133" s="137"/>
      <c r="C133" s="153">
        <f t="shared" si="5"/>
        <v>41.0968</v>
      </c>
      <c r="D133" s="142"/>
      <c r="E133" s="143">
        <v>10351</v>
      </c>
      <c r="F133" s="132">
        <f t="shared" si="3"/>
        <v>4207</v>
      </c>
      <c r="G133" s="182">
        <f t="shared" si="4"/>
        <v>3022</v>
      </c>
      <c r="H133" s="143">
        <v>66</v>
      </c>
    </row>
    <row r="134" spans="1:8" ht="12.75">
      <c r="A134" s="139">
        <v>133</v>
      </c>
      <c r="B134" s="137"/>
      <c r="C134" s="153">
        <f t="shared" si="5"/>
        <v>41.1445</v>
      </c>
      <c r="D134" s="142"/>
      <c r="E134" s="143">
        <v>10351</v>
      </c>
      <c r="F134" s="132">
        <f t="shared" si="3"/>
        <v>4202</v>
      </c>
      <c r="G134" s="182">
        <f t="shared" si="4"/>
        <v>3019</v>
      </c>
      <c r="H134" s="143">
        <v>66</v>
      </c>
    </row>
    <row r="135" spans="1:8" ht="12.75">
      <c r="A135" s="139">
        <v>134</v>
      </c>
      <c r="B135" s="137"/>
      <c r="C135" s="153">
        <f t="shared" si="5"/>
        <v>41.1904</v>
      </c>
      <c r="D135" s="142"/>
      <c r="E135" s="143">
        <v>10351</v>
      </c>
      <c r="F135" s="132">
        <f t="shared" si="3"/>
        <v>4197</v>
      </c>
      <c r="G135" s="182">
        <f t="shared" si="4"/>
        <v>3016</v>
      </c>
      <c r="H135" s="143">
        <v>66</v>
      </c>
    </row>
    <row r="136" spans="1:8" ht="12.75">
      <c r="A136" s="139">
        <v>135</v>
      </c>
      <c r="B136" s="137"/>
      <c r="C136" s="153">
        <f t="shared" si="5"/>
        <v>41.2345</v>
      </c>
      <c r="D136" s="142"/>
      <c r="E136" s="143">
        <v>10351</v>
      </c>
      <c r="F136" s="132">
        <f t="shared" si="3"/>
        <v>4193</v>
      </c>
      <c r="G136" s="182">
        <f t="shared" si="4"/>
        <v>3012</v>
      </c>
      <c r="H136" s="143">
        <v>66</v>
      </c>
    </row>
    <row r="137" spans="1:8" ht="12.75">
      <c r="A137" s="139">
        <v>136</v>
      </c>
      <c r="B137" s="137"/>
      <c r="C137" s="153">
        <f t="shared" si="5"/>
        <v>41.2768</v>
      </c>
      <c r="D137" s="142"/>
      <c r="E137" s="143">
        <v>10351</v>
      </c>
      <c r="F137" s="132">
        <f t="shared" si="3"/>
        <v>4189</v>
      </c>
      <c r="G137" s="182">
        <f t="shared" si="4"/>
        <v>3009</v>
      </c>
      <c r="H137" s="143">
        <v>66</v>
      </c>
    </row>
    <row r="138" spans="1:8" ht="12.75">
      <c r="A138" s="139">
        <v>137</v>
      </c>
      <c r="B138" s="137"/>
      <c r="C138" s="153">
        <f t="shared" si="5"/>
        <v>41.3173</v>
      </c>
      <c r="D138" s="142"/>
      <c r="E138" s="143">
        <v>10351</v>
      </c>
      <c r="F138" s="132">
        <f t="shared" si="3"/>
        <v>4185</v>
      </c>
      <c r="G138" s="182">
        <f t="shared" si="4"/>
        <v>3006</v>
      </c>
      <c r="H138" s="143">
        <v>66</v>
      </c>
    </row>
    <row r="139" spans="1:8" ht="12.75">
      <c r="A139" s="139">
        <v>138</v>
      </c>
      <c r="B139" s="137"/>
      <c r="C139" s="153">
        <f t="shared" si="5"/>
        <v>41.35600000000001</v>
      </c>
      <c r="D139" s="142"/>
      <c r="E139" s="143">
        <v>10351</v>
      </c>
      <c r="F139" s="132">
        <f t="shared" si="3"/>
        <v>4181</v>
      </c>
      <c r="G139" s="182">
        <f t="shared" si="4"/>
        <v>3003</v>
      </c>
      <c r="H139" s="143">
        <v>66</v>
      </c>
    </row>
    <row r="140" spans="1:8" ht="12.75">
      <c r="A140" s="139">
        <v>139</v>
      </c>
      <c r="B140" s="137"/>
      <c r="C140" s="153">
        <f t="shared" si="5"/>
        <v>41.392900000000004</v>
      </c>
      <c r="D140" s="142"/>
      <c r="E140" s="143">
        <v>10351</v>
      </c>
      <c r="F140" s="132">
        <f t="shared" si="3"/>
        <v>4177</v>
      </c>
      <c r="G140" s="182">
        <f t="shared" si="4"/>
        <v>3001</v>
      </c>
      <c r="H140" s="143">
        <v>66</v>
      </c>
    </row>
    <row r="141" spans="1:8" ht="12.75">
      <c r="A141" s="139">
        <v>140</v>
      </c>
      <c r="B141" s="137"/>
      <c r="C141" s="153">
        <f t="shared" si="5"/>
        <v>41.428</v>
      </c>
      <c r="D141" s="142"/>
      <c r="E141" s="143">
        <v>10351</v>
      </c>
      <c r="F141" s="132">
        <f aca="true" t="shared" si="6" ref="F141:F204">ROUND(12*1.37*(1/C141*E141)+H141,0)</f>
        <v>4174</v>
      </c>
      <c r="G141" s="182">
        <f t="shared" si="4"/>
        <v>2998</v>
      </c>
      <c r="H141" s="143">
        <v>66</v>
      </c>
    </row>
    <row r="142" spans="1:8" ht="12.75">
      <c r="A142" s="139">
        <v>141</v>
      </c>
      <c r="B142" s="137"/>
      <c r="C142" s="153">
        <f t="shared" si="5"/>
        <v>41.461299999999994</v>
      </c>
      <c r="D142" s="142"/>
      <c r="E142" s="143">
        <v>10351</v>
      </c>
      <c r="F142" s="132">
        <f t="shared" si="6"/>
        <v>4170</v>
      </c>
      <c r="G142" s="182">
        <f aca="true" t="shared" si="7" ref="G142:G205">ROUND(12*(1/C142*E142),0)</f>
        <v>2996</v>
      </c>
      <c r="H142" s="143">
        <v>66</v>
      </c>
    </row>
    <row r="143" spans="1:8" ht="12.75">
      <c r="A143" s="139">
        <v>142</v>
      </c>
      <c r="B143" s="137"/>
      <c r="C143" s="153">
        <f aca="true" t="shared" si="8" ref="C143:C206">-0.0009*POWER(A143,2)+0.2862*A143+19</f>
        <v>41.4928</v>
      </c>
      <c r="D143" s="142"/>
      <c r="E143" s="143">
        <v>10351</v>
      </c>
      <c r="F143" s="132">
        <f t="shared" si="6"/>
        <v>4167</v>
      </c>
      <c r="G143" s="182">
        <f t="shared" si="7"/>
        <v>2994</v>
      </c>
      <c r="H143" s="143">
        <v>66</v>
      </c>
    </row>
    <row r="144" spans="1:8" ht="12.75">
      <c r="A144" s="139">
        <v>143</v>
      </c>
      <c r="B144" s="137"/>
      <c r="C144" s="153">
        <f t="shared" si="8"/>
        <v>41.5225</v>
      </c>
      <c r="D144" s="142"/>
      <c r="E144" s="143">
        <v>10351</v>
      </c>
      <c r="F144" s="132">
        <f t="shared" si="6"/>
        <v>4164</v>
      </c>
      <c r="G144" s="182">
        <f t="shared" si="7"/>
        <v>2991</v>
      </c>
      <c r="H144" s="143">
        <v>66</v>
      </c>
    </row>
    <row r="145" spans="1:8" ht="12.75">
      <c r="A145" s="139">
        <v>144</v>
      </c>
      <c r="B145" s="137"/>
      <c r="C145" s="153">
        <f t="shared" si="8"/>
        <v>41.5504</v>
      </c>
      <c r="D145" s="142"/>
      <c r="E145" s="143">
        <v>10351</v>
      </c>
      <c r="F145" s="132">
        <f t="shared" si="6"/>
        <v>4162</v>
      </c>
      <c r="G145" s="182">
        <f t="shared" si="7"/>
        <v>2989</v>
      </c>
      <c r="H145" s="143">
        <v>66</v>
      </c>
    </row>
    <row r="146" spans="1:8" ht="12.75">
      <c r="A146" s="139">
        <v>145</v>
      </c>
      <c r="B146" s="137"/>
      <c r="C146" s="153">
        <f t="shared" si="8"/>
        <v>41.5765</v>
      </c>
      <c r="D146" s="142"/>
      <c r="E146" s="143">
        <v>10351</v>
      </c>
      <c r="F146" s="132">
        <f t="shared" si="6"/>
        <v>4159</v>
      </c>
      <c r="G146" s="182">
        <f t="shared" si="7"/>
        <v>2988</v>
      </c>
      <c r="H146" s="143">
        <v>66</v>
      </c>
    </row>
    <row r="147" spans="1:8" ht="12.75">
      <c r="A147" s="139">
        <v>146</v>
      </c>
      <c r="B147" s="137"/>
      <c r="C147" s="153">
        <f t="shared" si="8"/>
        <v>41.60080000000001</v>
      </c>
      <c r="D147" s="142"/>
      <c r="E147" s="143">
        <v>10351</v>
      </c>
      <c r="F147" s="132">
        <f t="shared" si="6"/>
        <v>4157</v>
      </c>
      <c r="G147" s="182">
        <f t="shared" si="7"/>
        <v>2986</v>
      </c>
      <c r="H147" s="143">
        <v>66</v>
      </c>
    </row>
    <row r="148" spans="1:8" ht="12.75">
      <c r="A148" s="139">
        <v>147</v>
      </c>
      <c r="B148" s="137"/>
      <c r="C148" s="153">
        <f t="shared" si="8"/>
        <v>41.6233</v>
      </c>
      <c r="D148" s="142"/>
      <c r="E148" s="143">
        <v>10351</v>
      </c>
      <c r="F148" s="132">
        <f t="shared" si="6"/>
        <v>4154</v>
      </c>
      <c r="G148" s="182">
        <f t="shared" si="7"/>
        <v>2984</v>
      </c>
      <c r="H148" s="143">
        <v>66</v>
      </c>
    </row>
    <row r="149" spans="1:8" ht="12.75">
      <c r="A149" s="139">
        <v>148</v>
      </c>
      <c r="B149" s="137"/>
      <c r="C149" s="153">
        <f t="shared" si="8"/>
        <v>41.644000000000005</v>
      </c>
      <c r="D149" s="142"/>
      <c r="E149" s="143">
        <v>10351</v>
      </c>
      <c r="F149" s="132">
        <f t="shared" si="6"/>
        <v>4152</v>
      </c>
      <c r="G149" s="182">
        <f t="shared" si="7"/>
        <v>2983</v>
      </c>
      <c r="H149" s="143">
        <v>66</v>
      </c>
    </row>
    <row r="150" spans="1:8" ht="12.75">
      <c r="A150" s="139">
        <v>149</v>
      </c>
      <c r="B150" s="137"/>
      <c r="C150" s="153">
        <f t="shared" si="8"/>
        <v>41.6629</v>
      </c>
      <c r="D150" s="142"/>
      <c r="E150" s="143">
        <v>10351</v>
      </c>
      <c r="F150" s="132">
        <f t="shared" si="6"/>
        <v>4150</v>
      </c>
      <c r="G150" s="182">
        <f t="shared" si="7"/>
        <v>2981</v>
      </c>
      <c r="H150" s="143">
        <v>66</v>
      </c>
    </row>
    <row r="151" spans="1:8" ht="12.75">
      <c r="A151" s="139">
        <v>150</v>
      </c>
      <c r="B151" s="137"/>
      <c r="C151" s="153">
        <f t="shared" si="8"/>
        <v>41.68</v>
      </c>
      <c r="D151" s="142"/>
      <c r="E151" s="143">
        <v>10351</v>
      </c>
      <c r="F151" s="132">
        <f t="shared" si="6"/>
        <v>4149</v>
      </c>
      <c r="G151" s="182">
        <f t="shared" si="7"/>
        <v>2980</v>
      </c>
      <c r="H151" s="143">
        <v>66</v>
      </c>
    </row>
    <row r="152" spans="1:8" ht="12.75">
      <c r="A152" s="139">
        <v>151</v>
      </c>
      <c r="B152" s="137"/>
      <c r="C152" s="153">
        <f t="shared" si="8"/>
        <v>41.6953</v>
      </c>
      <c r="D152" s="142"/>
      <c r="E152" s="143">
        <v>10351</v>
      </c>
      <c r="F152" s="132">
        <f t="shared" si="6"/>
        <v>4147</v>
      </c>
      <c r="G152" s="182">
        <f t="shared" si="7"/>
        <v>2979</v>
      </c>
      <c r="H152" s="143">
        <v>66</v>
      </c>
    </row>
    <row r="153" spans="1:8" ht="12.75">
      <c r="A153" s="139">
        <v>152</v>
      </c>
      <c r="B153" s="137"/>
      <c r="C153" s="153">
        <f t="shared" si="8"/>
        <v>41.708800000000004</v>
      </c>
      <c r="D153" s="142"/>
      <c r="E153" s="143">
        <v>10351</v>
      </c>
      <c r="F153" s="132">
        <f t="shared" si="6"/>
        <v>4146</v>
      </c>
      <c r="G153" s="182">
        <f t="shared" si="7"/>
        <v>2978</v>
      </c>
      <c r="H153" s="143">
        <v>66</v>
      </c>
    </row>
    <row r="154" spans="1:8" ht="12.75">
      <c r="A154" s="139">
        <v>153</v>
      </c>
      <c r="B154" s="137"/>
      <c r="C154" s="153">
        <f t="shared" si="8"/>
        <v>41.7205</v>
      </c>
      <c r="D154" s="142"/>
      <c r="E154" s="143">
        <v>10351</v>
      </c>
      <c r="F154" s="132">
        <f t="shared" si="6"/>
        <v>4145</v>
      </c>
      <c r="G154" s="182">
        <f t="shared" si="7"/>
        <v>2977</v>
      </c>
      <c r="H154" s="143">
        <v>66</v>
      </c>
    </row>
    <row r="155" spans="1:8" ht="12.75">
      <c r="A155" s="139">
        <v>154</v>
      </c>
      <c r="B155" s="137"/>
      <c r="C155" s="153">
        <f t="shared" si="8"/>
        <v>41.7304</v>
      </c>
      <c r="D155" s="142"/>
      <c r="E155" s="143">
        <v>10351</v>
      </c>
      <c r="F155" s="132">
        <f t="shared" si="6"/>
        <v>4144</v>
      </c>
      <c r="G155" s="182">
        <f t="shared" si="7"/>
        <v>2977</v>
      </c>
      <c r="H155" s="143">
        <v>66</v>
      </c>
    </row>
    <row r="156" spans="1:8" ht="12.75">
      <c r="A156" s="139">
        <v>155</v>
      </c>
      <c r="B156" s="137"/>
      <c r="C156" s="153">
        <f t="shared" si="8"/>
        <v>41.7385</v>
      </c>
      <c r="D156" s="142"/>
      <c r="E156" s="143">
        <v>10351</v>
      </c>
      <c r="F156" s="132">
        <f t="shared" si="6"/>
        <v>4143</v>
      </c>
      <c r="G156" s="182">
        <f t="shared" si="7"/>
        <v>2976</v>
      </c>
      <c r="H156" s="143">
        <v>66</v>
      </c>
    </row>
    <row r="157" spans="1:8" ht="12.75">
      <c r="A157" s="139">
        <v>156</v>
      </c>
      <c r="B157" s="137"/>
      <c r="C157" s="153">
        <f t="shared" si="8"/>
        <v>41.7448</v>
      </c>
      <c r="D157" s="142"/>
      <c r="E157" s="143">
        <v>10351</v>
      </c>
      <c r="F157" s="132">
        <f t="shared" si="6"/>
        <v>4142</v>
      </c>
      <c r="G157" s="182">
        <f t="shared" si="7"/>
        <v>2976</v>
      </c>
      <c r="H157" s="143">
        <v>66</v>
      </c>
    </row>
    <row r="158" spans="1:8" ht="12.75">
      <c r="A158" s="139">
        <v>157</v>
      </c>
      <c r="B158" s="137"/>
      <c r="C158" s="153">
        <f t="shared" si="8"/>
        <v>41.7493</v>
      </c>
      <c r="D158" s="142"/>
      <c r="E158" s="143">
        <v>10351</v>
      </c>
      <c r="F158" s="132">
        <f t="shared" si="6"/>
        <v>4142</v>
      </c>
      <c r="G158" s="182">
        <f t="shared" si="7"/>
        <v>2975</v>
      </c>
      <c r="H158" s="143">
        <v>66</v>
      </c>
    </row>
    <row r="159" spans="1:8" ht="12.75">
      <c r="A159" s="139">
        <v>158</v>
      </c>
      <c r="B159" s="137"/>
      <c r="C159" s="153">
        <f t="shared" si="8"/>
        <v>41.751999999999995</v>
      </c>
      <c r="D159" s="142"/>
      <c r="E159" s="143">
        <v>10351</v>
      </c>
      <c r="F159" s="132">
        <f t="shared" si="6"/>
        <v>4142</v>
      </c>
      <c r="G159" s="182">
        <f t="shared" si="7"/>
        <v>2975</v>
      </c>
      <c r="H159" s="143">
        <v>66</v>
      </c>
    </row>
    <row r="160" spans="1:8" ht="12.75">
      <c r="A160" s="139">
        <v>159</v>
      </c>
      <c r="B160" s="137"/>
      <c r="C160" s="153">
        <f t="shared" si="8"/>
        <v>41.7529</v>
      </c>
      <c r="D160" s="142"/>
      <c r="E160" s="143">
        <v>10351</v>
      </c>
      <c r="F160" s="132">
        <f t="shared" si="6"/>
        <v>4142</v>
      </c>
      <c r="G160" s="182">
        <f t="shared" si="7"/>
        <v>2975</v>
      </c>
      <c r="H160" s="143">
        <v>66</v>
      </c>
    </row>
    <row r="161" spans="1:8" ht="12.75">
      <c r="A161" s="139">
        <v>160</v>
      </c>
      <c r="B161" s="137"/>
      <c r="C161" s="153">
        <f t="shared" si="8"/>
        <v>41.752</v>
      </c>
      <c r="D161" s="142"/>
      <c r="E161" s="143">
        <v>10351</v>
      </c>
      <c r="F161" s="132">
        <f t="shared" si="6"/>
        <v>4142</v>
      </c>
      <c r="G161" s="182">
        <f t="shared" si="7"/>
        <v>2975</v>
      </c>
      <c r="H161" s="143">
        <v>66</v>
      </c>
    </row>
    <row r="162" spans="1:8" ht="12.75">
      <c r="A162" s="139">
        <v>161</v>
      </c>
      <c r="B162" s="137"/>
      <c r="C162" s="153">
        <f t="shared" si="8"/>
        <v>41.749300000000005</v>
      </c>
      <c r="D162" s="142"/>
      <c r="E162" s="143">
        <v>10351</v>
      </c>
      <c r="F162" s="132">
        <f t="shared" si="6"/>
        <v>4142</v>
      </c>
      <c r="G162" s="182">
        <f t="shared" si="7"/>
        <v>2975</v>
      </c>
      <c r="H162" s="143">
        <v>66</v>
      </c>
    </row>
    <row r="163" spans="1:8" ht="12.75">
      <c r="A163" s="139">
        <v>162</v>
      </c>
      <c r="B163" s="137"/>
      <c r="C163" s="153">
        <f t="shared" si="8"/>
        <v>41.744800000000005</v>
      </c>
      <c r="D163" s="142"/>
      <c r="E163" s="143">
        <v>10351</v>
      </c>
      <c r="F163" s="132">
        <f t="shared" si="6"/>
        <v>4142</v>
      </c>
      <c r="G163" s="182">
        <f t="shared" si="7"/>
        <v>2976</v>
      </c>
      <c r="H163" s="143">
        <v>66</v>
      </c>
    </row>
    <row r="164" spans="1:8" ht="12.75">
      <c r="A164" s="139">
        <v>163</v>
      </c>
      <c r="B164" s="137"/>
      <c r="C164" s="153">
        <f t="shared" si="8"/>
        <v>41.7385</v>
      </c>
      <c r="D164" s="142"/>
      <c r="E164" s="143">
        <v>10351</v>
      </c>
      <c r="F164" s="132">
        <f t="shared" si="6"/>
        <v>4143</v>
      </c>
      <c r="G164" s="182">
        <f t="shared" si="7"/>
        <v>2976</v>
      </c>
      <c r="H164" s="143">
        <v>66</v>
      </c>
    </row>
    <row r="165" spans="1:8" ht="12.75">
      <c r="A165" s="139">
        <v>164</v>
      </c>
      <c r="B165" s="137"/>
      <c r="C165" s="153">
        <f t="shared" si="8"/>
        <v>41.7304</v>
      </c>
      <c r="D165" s="142"/>
      <c r="E165" s="143">
        <v>10351</v>
      </c>
      <c r="F165" s="132">
        <f t="shared" si="6"/>
        <v>4144</v>
      </c>
      <c r="G165" s="182">
        <f t="shared" si="7"/>
        <v>2977</v>
      </c>
      <c r="H165" s="143">
        <v>66</v>
      </c>
    </row>
    <row r="166" spans="1:8" ht="12.75">
      <c r="A166" s="139">
        <v>165</v>
      </c>
      <c r="B166" s="137"/>
      <c r="C166" s="153">
        <f t="shared" si="8"/>
        <v>41.7205</v>
      </c>
      <c r="D166" s="142"/>
      <c r="E166" s="143">
        <v>10351</v>
      </c>
      <c r="F166" s="132">
        <f t="shared" si="6"/>
        <v>4145</v>
      </c>
      <c r="G166" s="182">
        <f t="shared" si="7"/>
        <v>2977</v>
      </c>
      <c r="H166" s="143">
        <v>66</v>
      </c>
    </row>
    <row r="167" spans="1:8" ht="12.75">
      <c r="A167" s="139">
        <v>166</v>
      </c>
      <c r="B167" s="137"/>
      <c r="C167" s="153">
        <f t="shared" si="8"/>
        <v>41.7088</v>
      </c>
      <c r="D167" s="142"/>
      <c r="E167" s="143">
        <v>10351</v>
      </c>
      <c r="F167" s="132">
        <f t="shared" si="6"/>
        <v>4146</v>
      </c>
      <c r="G167" s="182">
        <f t="shared" si="7"/>
        <v>2978</v>
      </c>
      <c r="H167" s="143">
        <v>66</v>
      </c>
    </row>
    <row r="168" spans="1:8" ht="12.75">
      <c r="A168" s="139">
        <v>167</v>
      </c>
      <c r="B168" s="137"/>
      <c r="C168" s="153">
        <f t="shared" si="8"/>
        <v>41.6953</v>
      </c>
      <c r="D168" s="142"/>
      <c r="E168" s="143">
        <v>10351</v>
      </c>
      <c r="F168" s="132">
        <f t="shared" si="6"/>
        <v>4147</v>
      </c>
      <c r="G168" s="182">
        <f t="shared" si="7"/>
        <v>2979</v>
      </c>
      <c r="H168" s="143">
        <v>66</v>
      </c>
    </row>
    <row r="169" spans="1:8" ht="12.75">
      <c r="A169" s="139">
        <v>168</v>
      </c>
      <c r="B169" s="137"/>
      <c r="C169" s="153">
        <f t="shared" si="8"/>
        <v>41.68000000000001</v>
      </c>
      <c r="D169" s="142"/>
      <c r="E169" s="143">
        <v>10351</v>
      </c>
      <c r="F169" s="132">
        <f t="shared" si="6"/>
        <v>4149</v>
      </c>
      <c r="G169" s="182">
        <f t="shared" si="7"/>
        <v>2980</v>
      </c>
      <c r="H169" s="143">
        <v>66</v>
      </c>
    </row>
    <row r="170" spans="1:8" ht="12.75">
      <c r="A170" s="139">
        <v>169</v>
      </c>
      <c r="B170" s="137"/>
      <c r="C170" s="153">
        <f t="shared" si="8"/>
        <v>41.66290000000001</v>
      </c>
      <c r="D170" s="142"/>
      <c r="E170" s="143">
        <v>10351</v>
      </c>
      <c r="F170" s="132">
        <f t="shared" si="6"/>
        <v>4150</v>
      </c>
      <c r="G170" s="182">
        <f t="shared" si="7"/>
        <v>2981</v>
      </c>
      <c r="H170" s="143">
        <v>66</v>
      </c>
    </row>
    <row r="171" spans="1:8" ht="12.75">
      <c r="A171" s="139">
        <v>170</v>
      </c>
      <c r="B171" s="137"/>
      <c r="C171" s="153">
        <f t="shared" si="8"/>
        <v>41.644000000000005</v>
      </c>
      <c r="D171" s="142"/>
      <c r="E171" s="143">
        <v>10351</v>
      </c>
      <c r="F171" s="132">
        <f t="shared" si="6"/>
        <v>4152</v>
      </c>
      <c r="G171" s="182">
        <f t="shared" si="7"/>
        <v>2983</v>
      </c>
      <c r="H171" s="143">
        <v>66</v>
      </c>
    </row>
    <row r="172" spans="1:8" ht="12.75">
      <c r="A172" s="139">
        <v>171</v>
      </c>
      <c r="B172" s="137"/>
      <c r="C172" s="153">
        <f t="shared" si="8"/>
        <v>41.6233</v>
      </c>
      <c r="D172" s="142"/>
      <c r="E172" s="143">
        <v>10351</v>
      </c>
      <c r="F172" s="132">
        <f t="shared" si="6"/>
        <v>4154</v>
      </c>
      <c r="G172" s="182">
        <f t="shared" si="7"/>
        <v>2984</v>
      </c>
      <c r="H172" s="143">
        <v>66</v>
      </c>
    </row>
    <row r="173" spans="1:8" ht="12.75">
      <c r="A173" s="139">
        <v>172</v>
      </c>
      <c r="B173" s="137"/>
      <c r="C173" s="153">
        <f t="shared" si="8"/>
        <v>41.6008</v>
      </c>
      <c r="D173" s="142"/>
      <c r="E173" s="143">
        <v>10351</v>
      </c>
      <c r="F173" s="132">
        <f t="shared" si="6"/>
        <v>4157</v>
      </c>
      <c r="G173" s="182">
        <f t="shared" si="7"/>
        <v>2986</v>
      </c>
      <c r="H173" s="143">
        <v>66</v>
      </c>
    </row>
    <row r="174" spans="1:8" ht="12.75">
      <c r="A174" s="139">
        <v>173</v>
      </c>
      <c r="B174" s="137"/>
      <c r="C174" s="153">
        <f t="shared" si="8"/>
        <v>41.576499999999996</v>
      </c>
      <c r="D174" s="142"/>
      <c r="E174" s="143">
        <v>10351</v>
      </c>
      <c r="F174" s="132">
        <f t="shared" si="6"/>
        <v>4159</v>
      </c>
      <c r="G174" s="182">
        <f t="shared" si="7"/>
        <v>2988</v>
      </c>
      <c r="H174" s="143">
        <v>66</v>
      </c>
    </row>
    <row r="175" spans="1:8" ht="12.75">
      <c r="A175" s="139">
        <v>174</v>
      </c>
      <c r="B175" s="137"/>
      <c r="C175" s="153">
        <f t="shared" si="8"/>
        <v>41.550399999999996</v>
      </c>
      <c r="D175" s="142"/>
      <c r="E175" s="143">
        <v>10351</v>
      </c>
      <c r="F175" s="132">
        <f t="shared" si="6"/>
        <v>4162</v>
      </c>
      <c r="G175" s="182">
        <f t="shared" si="7"/>
        <v>2989</v>
      </c>
      <c r="H175" s="143">
        <v>66</v>
      </c>
    </row>
    <row r="176" spans="1:8" ht="12.75">
      <c r="A176" s="139">
        <v>175</v>
      </c>
      <c r="B176" s="137"/>
      <c r="C176" s="153">
        <f t="shared" si="8"/>
        <v>41.5225</v>
      </c>
      <c r="D176" s="142"/>
      <c r="E176" s="143">
        <v>10351</v>
      </c>
      <c r="F176" s="132">
        <f t="shared" si="6"/>
        <v>4164</v>
      </c>
      <c r="G176" s="182">
        <f t="shared" si="7"/>
        <v>2991</v>
      </c>
      <c r="H176" s="143">
        <v>66</v>
      </c>
    </row>
    <row r="177" spans="1:8" ht="12.75">
      <c r="A177" s="139">
        <v>176</v>
      </c>
      <c r="B177" s="137"/>
      <c r="C177" s="153">
        <f t="shared" si="8"/>
        <v>41.4928</v>
      </c>
      <c r="D177" s="142"/>
      <c r="E177" s="143">
        <v>10351</v>
      </c>
      <c r="F177" s="132">
        <f t="shared" si="6"/>
        <v>4167</v>
      </c>
      <c r="G177" s="182">
        <f t="shared" si="7"/>
        <v>2994</v>
      </c>
      <c r="H177" s="143">
        <v>66</v>
      </c>
    </row>
    <row r="178" spans="1:8" ht="12.75">
      <c r="A178" s="139">
        <v>177</v>
      </c>
      <c r="B178" s="137"/>
      <c r="C178" s="153">
        <f t="shared" si="8"/>
        <v>41.46130000000001</v>
      </c>
      <c r="D178" s="142"/>
      <c r="E178" s="143">
        <v>10351</v>
      </c>
      <c r="F178" s="132">
        <f t="shared" si="6"/>
        <v>4170</v>
      </c>
      <c r="G178" s="182">
        <f t="shared" si="7"/>
        <v>2996</v>
      </c>
      <c r="H178" s="143">
        <v>66</v>
      </c>
    </row>
    <row r="179" spans="1:8" ht="12.75">
      <c r="A179" s="139">
        <v>178</v>
      </c>
      <c r="B179" s="137"/>
      <c r="C179" s="153">
        <f t="shared" si="8"/>
        <v>41.428000000000004</v>
      </c>
      <c r="D179" s="142"/>
      <c r="E179" s="143">
        <v>10351</v>
      </c>
      <c r="F179" s="132">
        <f t="shared" si="6"/>
        <v>4174</v>
      </c>
      <c r="G179" s="182">
        <f t="shared" si="7"/>
        <v>2998</v>
      </c>
      <c r="H179" s="143">
        <v>66</v>
      </c>
    </row>
    <row r="180" spans="1:8" ht="12.75">
      <c r="A180" s="139">
        <v>179</v>
      </c>
      <c r="B180" s="137"/>
      <c r="C180" s="153">
        <f t="shared" si="8"/>
        <v>41.392900000000004</v>
      </c>
      <c r="D180" s="142"/>
      <c r="E180" s="143">
        <v>10351</v>
      </c>
      <c r="F180" s="132">
        <f t="shared" si="6"/>
        <v>4177</v>
      </c>
      <c r="G180" s="182">
        <f t="shared" si="7"/>
        <v>3001</v>
      </c>
      <c r="H180" s="143">
        <v>66</v>
      </c>
    </row>
    <row r="181" spans="1:8" ht="12.75">
      <c r="A181" s="139">
        <v>180</v>
      </c>
      <c r="B181" s="137"/>
      <c r="C181" s="153">
        <f t="shared" si="8"/>
        <v>41.35600000000001</v>
      </c>
      <c r="D181" s="142"/>
      <c r="E181" s="143">
        <v>10351</v>
      </c>
      <c r="F181" s="132">
        <f t="shared" si="6"/>
        <v>4181</v>
      </c>
      <c r="G181" s="182">
        <f t="shared" si="7"/>
        <v>3003</v>
      </c>
      <c r="H181" s="143">
        <v>66</v>
      </c>
    </row>
    <row r="182" spans="1:8" ht="12.75">
      <c r="A182" s="139">
        <v>181</v>
      </c>
      <c r="B182" s="137"/>
      <c r="C182" s="153">
        <f t="shared" si="8"/>
        <v>41.3173</v>
      </c>
      <c r="D182" s="142"/>
      <c r="E182" s="143">
        <v>10351</v>
      </c>
      <c r="F182" s="132">
        <f t="shared" si="6"/>
        <v>4185</v>
      </c>
      <c r="G182" s="182">
        <f t="shared" si="7"/>
        <v>3006</v>
      </c>
      <c r="H182" s="143">
        <v>66</v>
      </c>
    </row>
    <row r="183" spans="1:8" ht="12.75">
      <c r="A183" s="139">
        <v>182</v>
      </c>
      <c r="B183" s="137"/>
      <c r="C183" s="153">
        <f t="shared" si="8"/>
        <v>41.2768</v>
      </c>
      <c r="D183" s="142"/>
      <c r="E183" s="143">
        <v>10351</v>
      </c>
      <c r="F183" s="132">
        <f t="shared" si="6"/>
        <v>4189</v>
      </c>
      <c r="G183" s="182">
        <f t="shared" si="7"/>
        <v>3009</v>
      </c>
      <c r="H183" s="143">
        <v>66</v>
      </c>
    </row>
    <row r="184" spans="1:8" ht="12.75">
      <c r="A184" s="139">
        <v>183</v>
      </c>
      <c r="B184" s="137"/>
      <c r="C184" s="153">
        <f t="shared" si="8"/>
        <v>41.2345</v>
      </c>
      <c r="D184" s="142"/>
      <c r="E184" s="143">
        <v>10351</v>
      </c>
      <c r="F184" s="132">
        <f t="shared" si="6"/>
        <v>4193</v>
      </c>
      <c r="G184" s="182">
        <f t="shared" si="7"/>
        <v>3012</v>
      </c>
      <c r="H184" s="143">
        <v>66</v>
      </c>
    </row>
    <row r="185" spans="1:8" ht="12.75">
      <c r="A185" s="139">
        <v>184</v>
      </c>
      <c r="B185" s="137"/>
      <c r="C185" s="153">
        <f t="shared" si="8"/>
        <v>41.190400000000004</v>
      </c>
      <c r="D185" s="142"/>
      <c r="E185" s="143">
        <v>10351</v>
      </c>
      <c r="F185" s="132">
        <f t="shared" si="6"/>
        <v>4197</v>
      </c>
      <c r="G185" s="182">
        <f t="shared" si="7"/>
        <v>3016</v>
      </c>
      <c r="H185" s="143">
        <v>66</v>
      </c>
    </row>
    <row r="186" spans="1:8" ht="12.75">
      <c r="A186" s="139">
        <v>185</v>
      </c>
      <c r="B186" s="137"/>
      <c r="C186" s="153">
        <f t="shared" si="8"/>
        <v>41.14450000000001</v>
      </c>
      <c r="D186" s="142"/>
      <c r="E186" s="143">
        <v>10351</v>
      </c>
      <c r="F186" s="132">
        <f t="shared" si="6"/>
        <v>4202</v>
      </c>
      <c r="G186" s="182">
        <f t="shared" si="7"/>
        <v>3019</v>
      </c>
      <c r="H186" s="143">
        <v>66</v>
      </c>
    </row>
    <row r="187" spans="1:8" ht="12.75">
      <c r="A187" s="139">
        <v>186</v>
      </c>
      <c r="B187" s="137"/>
      <c r="C187" s="153">
        <f t="shared" si="8"/>
        <v>41.0968</v>
      </c>
      <c r="D187" s="142"/>
      <c r="E187" s="143">
        <v>10351</v>
      </c>
      <c r="F187" s="132">
        <f t="shared" si="6"/>
        <v>4207</v>
      </c>
      <c r="G187" s="182">
        <f t="shared" si="7"/>
        <v>3022</v>
      </c>
      <c r="H187" s="143">
        <v>66</v>
      </c>
    </row>
    <row r="188" spans="1:8" ht="12.75">
      <c r="A188" s="139">
        <v>187</v>
      </c>
      <c r="B188" s="137"/>
      <c r="C188" s="153">
        <f t="shared" si="8"/>
        <v>41.04730000000001</v>
      </c>
      <c r="D188" s="142"/>
      <c r="E188" s="143">
        <v>10351</v>
      </c>
      <c r="F188" s="132">
        <f t="shared" si="6"/>
        <v>4212</v>
      </c>
      <c r="G188" s="182">
        <f t="shared" si="7"/>
        <v>3026</v>
      </c>
      <c r="H188" s="143">
        <v>66</v>
      </c>
    </row>
    <row r="189" spans="1:8" ht="12.75">
      <c r="A189" s="139">
        <v>188</v>
      </c>
      <c r="B189" s="137"/>
      <c r="C189" s="153">
        <f t="shared" si="8"/>
        <v>40.995999999999995</v>
      </c>
      <c r="D189" s="142"/>
      <c r="E189" s="143">
        <v>10351</v>
      </c>
      <c r="F189" s="132">
        <f t="shared" si="6"/>
        <v>4217</v>
      </c>
      <c r="G189" s="182">
        <f t="shared" si="7"/>
        <v>3030</v>
      </c>
      <c r="H189" s="143">
        <v>66</v>
      </c>
    </row>
    <row r="190" spans="1:8" ht="12.75">
      <c r="A190" s="139">
        <v>189</v>
      </c>
      <c r="B190" s="137"/>
      <c r="C190" s="153">
        <f t="shared" si="8"/>
        <v>40.9429</v>
      </c>
      <c r="D190" s="142"/>
      <c r="E190" s="143">
        <v>10351</v>
      </c>
      <c r="F190" s="132">
        <f t="shared" si="6"/>
        <v>4222</v>
      </c>
      <c r="G190" s="182">
        <f t="shared" si="7"/>
        <v>3034</v>
      </c>
      <c r="H190" s="143">
        <v>66</v>
      </c>
    </row>
    <row r="191" spans="1:8" ht="12.75">
      <c r="A191" s="139">
        <v>190</v>
      </c>
      <c r="B191" s="137"/>
      <c r="C191" s="153">
        <f t="shared" si="8"/>
        <v>40.888</v>
      </c>
      <c r="D191" s="142"/>
      <c r="E191" s="143">
        <v>10351</v>
      </c>
      <c r="F191" s="132">
        <f t="shared" si="6"/>
        <v>4228</v>
      </c>
      <c r="G191" s="182">
        <f t="shared" si="7"/>
        <v>3038</v>
      </c>
      <c r="H191" s="143">
        <v>66</v>
      </c>
    </row>
    <row r="192" spans="1:8" ht="12.75">
      <c r="A192" s="139">
        <v>191</v>
      </c>
      <c r="B192" s="137"/>
      <c r="C192" s="153">
        <f t="shared" si="8"/>
        <v>40.8313</v>
      </c>
      <c r="D192" s="142"/>
      <c r="E192" s="143">
        <v>10351</v>
      </c>
      <c r="F192" s="132">
        <f t="shared" si="6"/>
        <v>4234</v>
      </c>
      <c r="G192" s="182">
        <f t="shared" si="7"/>
        <v>3042</v>
      </c>
      <c r="H192" s="143">
        <v>66</v>
      </c>
    </row>
    <row r="193" spans="1:8" ht="12.75">
      <c r="A193" s="139">
        <v>192</v>
      </c>
      <c r="B193" s="137"/>
      <c r="C193" s="153">
        <f t="shared" si="8"/>
        <v>40.772800000000004</v>
      </c>
      <c r="D193" s="142"/>
      <c r="E193" s="143">
        <v>10351</v>
      </c>
      <c r="F193" s="132">
        <f t="shared" si="6"/>
        <v>4240</v>
      </c>
      <c r="G193" s="182">
        <f t="shared" si="7"/>
        <v>3046</v>
      </c>
      <c r="H193" s="143">
        <v>66</v>
      </c>
    </row>
    <row r="194" spans="1:8" ht="12.75">
      <c r="A194" s="139">
        <v>193</v>
      </c>
      <c r="B194" s="137"/>
      <c r="C194" s="153">
        <f t="shared" si="8"/>
        <v>40.712500000000006</v>
      </c>
      <c r="D194" s="142"/>
      <c r="E194" s="143">
        <v>10351</v>
      </c>
      <c r="F194" s="132">
        <f t="shared" si="6"/>
        <v>4246</v>
      </c>
      <c r="G194" s="182">
        <f t="shared" si="7"/>
        <v>3051</v>
      </c>
      <c r="H194" s="143">
        <v>66</v>
      </c>
    </row>
    <row r="195" spans="1:8" ht="12.75">
      <c r="A195" s="139">
        <v>194</v>
      </c>
      <c r="B195" s="137"/>
      <c r="C195" s="153">
        <f t="shared" si="8"/>
        <v>40.650400000000005</v>
      </c>
      <c r="D195" s="142"/>
      <c r="E195" s="143">
        <v>10351</v>
      </c>
      <c r="F195" s="132">
        <f t="shared" si="6"/>
        <v>4252</v>
      </c>
      <c r="G195" s="182">
        <f t="shared" si="7"/>
        <v>3056</v>
      </c>
      <c r="H195" s="143">
        <v>66</v>
      </c>
    </row>
    <row r="196" spans="1:8" ht="12.75">
      <c r="A196" s="139">
        <v>195</v>
      </c>
      <c r="B196" s="137"/>
      <c r="C196" s="153">
        <f t="shared" si="8"/>
        <v>40.58650000000001</v>
      </c>
      <c r="D196" s="142"/>
      <c r="E196" s="143">
        <v>10351</v>
      </c>
      <c r="F196" s="132">
        <f t="shared" si="6"/>
        <v>4259</v>
      </c>
      <c r="G196" s="182">
        <f t="shared" si="7"/>
        <v>3060</v>
      </c>
      <c r="H196" s="143">
        <v>66</v>
      </c>
    </row>
    <row r="197" spans="1:8" ht="12.75">
      <c r="A197" s="139">
        <v>196</v>
      </c>
      <c r="B197" s="137"/>
      <c r="C197" s="153">
        <f t="shared" si="8"/>
        <v>40.52080000000001</v>
      </c>
      <c r="D197" s="142"/>
      <c r="E197" s="143">
        <v>10351</v>
      </c>
      <c r="F197" s="132">
        <f t="shared" si="6"/>
        <v>4266</v>
      </c>
      <c r="G197" s="182">
        <f t="shared" si="7"/>
        <v>3065</v>
      </c>
      <c r="H197" s="143">
        <v>66</v>
      </c>
    </row>
    <row r="198" spans="1:8" ht="12.75">
      <c r="A198" s="139">
        <v>197</v>
      </c>
      <c r="B198" s="137"/>
      <c r="C198" s="153">
        <f t="shared" si="8"/>
        <v>40.4533</v>
      </c>
      <c r="D198" s="142"/>
      <c r="E198" s="143">
        <v>10351</v>
      </c>
      <c r="F198" s="132">
        <f t="shared" si="6"/>
        <v>4273</v>
      </c>
      <c r="G198" s="182">
        <f t="shared" si="7"/>
        <v>3071</v>
      </c>
      <c r="H198" s="143">
        <v>66</v>
      </c>
    </row>
    <row r="199" spans="1:8" ht="12.75">
      <c r="A199" s="139">
        <v>198</v>
      </c>
      <c r="B199" s="137"/>
      <c r="C199" s="153">
        <f t="shared" si="8"/>
        <v>40.384</v>
      </c>
      <c r="D199" s="142"/>
      <c r="E199" s="143">
        <v>10351</v>
      </c>
      <c r="F199" s="132">
        <f t="shared" si="6"/>
        <v>4280</v>
      </c>
      <c r="G199" s="182">
        <f t="shared" si="7"/>
        <v>3076</v>
      </c>
      <c r="H199" s="143">
        <v>66</v>
      </c>
    </row>
    <row r="200" spans="1:8" ht="12.75">
      <c r="A200" s="139">
        <v>199</v>
      </c>
      <c r="B200" s="137"/>
      <c r="C200" s="153">
        <f t="shared" si="8"/>
        <v>40.3129</v>
      </c>
      <c r="D200" s="142"/>
      <c r="E200" s="143">
        <v>10351</v>
      </c>
      <c r="F200" s="132">
        <f t="shared" si="6"/>
        <v>4287</v>
      </c>
      <c r="G200" s="182">
        <f t="shared" si="7"/>
        <v>3081</v>
      </c>
      <c r="H200" s="143">
        <v>66</v>
      </c>
    </row>
    <row r="201" spans="1:8" ht="12.75">
      <c r="A201" s="139">
        <v>200</v>
      </c>
      <c r="B201" s="137"/>
      <c r="C201" s="153">
        <f t="shared" si="8"/>
        <v>40.24</v>
      </c>
      <c r="D201" s="142"/>
      <c r="E201" s="143">
        <v>10351</v>
      </c>
      <c r="F201" s="132">
        <f t="shared" si="6"/>
        <v>4295</v>
      </c>
      <c r="G201" s="182">
        <f t="shared" si="7"/>
        <v>3087</v>
      </c>
      <c r="H201" s="143">
        <v>66</v>
      </c>
    </row>
    <row r="202" spans="1:8" ht="12.75">
      <c r="A202" s="139">
        <v>201</v>
      </c>
      <c r="B202" s="137"/>
      <c r="C202" s="153">
        <f t="shared" si="8"/>
        <v>40.1653</v>
      </c>
      <c r="D202" s="142"/>
      <c r="E202" s="143">
        <v>10351</v>
      </c>
      <c r="F202" s="132">
        <f t="shared" si="6"/>
        <v>4303</v>
      </c>
      <c r="G202" s="182">
        <f t="shared" si="7"/>
        <v>3093</v>
      </c>
      <c r="H202" s="143">
        <v>66</v>
      </c>
    </row>
    <row r="203" spans="1:8" ht="12.75">
      <c r="A203" s="139">
        <v>202</v>
      </c>
      <c r="B203" s="137"/>
      <c r="C203" s="153">
        <f t="shared" si="8"/>
        <v>40.088800000000006</v>
      </c>
      <c r="D203" s="142"/>
      <c r="E203" s="143">
        <v>10351</v>
      </c>
      <c r="F203" s="132">
        <f t="shared" si="6"/>
        <v>4311</v>
      </c>
      <c r="G203" s="182">
        <f t="shared" si="7"/>
        <v>3098</v>
      </c>
      <c r="H203" s="143">
        <v>66</v>
      </c>
    </row>
    <row r="204" spans="1:8" ht="12.75">
      <c r="A204" s="139">
        <v>203</v>
      </c>
      <c r="B204" s="137"/>
      <c r="C204" s="153">
        <f t="shared" si="8"/>
        <v>40.01050000000001</v>
      </c>
      <c r="D204" s="142"/>
      <c r="E204" s="143">
        <v>10351</v>
      </c>
      <c r="F204" s="132">
        <f t="shared" si="6"/>
        <v>4319</v>
      </c>
      <c r="G204" s="182">
        <f t="shared" si="7"/>
        <v>3104</v>
      </c>
      <c r="H204" s="143">
        <v>66</v>
      </c>
    </row>
    <row r="205" spans="1:8" ht="12.75">
      <c r="A205" s="139">
        <v>204</v>
      </c>
      <c r="B205" s="137"/>
      <c r="C205" s="153">
        <f t="shared" si="8"/>
        <v>39.9304</v>
      </c>
      <c r="D205" s="142"/>
      <c r="E205" s="143">
        <v>10351</v>
      </c>
      <c r="F205" s="132">
        <f aca="true" t="shared" si="9" ref="F205:F268">ROUND(12*1.37*(1/C205*E205)+H205,0)</f>
        <v>4328</v>
      </c>
      <c r="G205" s="182">
        <f t="shared" si="7"/>
        <v>3111</v>
      </c>
      <c r="H205" s="143">
        <v>66</v>
      </c>
    </row>
    <row r="206" spans="1:8" ht="12.75">
      <c r="A206" s="139">
        <v>205</v>
      </c>
      <c r="B206" s="137"/>
      <c r="C206" s="153">
        <f t="shared" si="8"/>
        <v>39.8485</v>
      </c>
      <c r="D206" s="142"/>
      <c r="E206" s="143">
        <v>10351</v>
      </c>
      <c r="F206" s="132">
        <f t="shared" si="9"/>
        <v>4336</v>
      </c>
      <c r="G206" s="182">
        <f aca="true" t="shared" si="10" ref="G206:G269">ROUND(12*(1/C206*E206),0)</f>
        <v>3117</v>
      </c>
      <c r="H206" s="143">
        <v>66</v>
      </c>
    </row>
    <row r="207" spans="1:8" ht="12.75">
      <c r="A207" s="139">
        <v>206</v>
      </c>
      <c r="B207" s="137"/>
      <c r="C207" s="153">
        <f aca="true" t="shared" si="11" ref="C207:C270">-0.0009*POWER(A207,2)+0.2862*A207+19</f>
        <v>39.7648</v>
      </c>
      <c r="D207" s="142"/>
      <c r="E207" s="143">
        <v>10351</v>
      </c>
      <c r="F207" s="132">
        <f t="shared" si="9"/>
        <v>4345</v>
      </c>
      <c r="G207" s="182">
        <f t="shared" si="10"/>
        <v>3124</v>
      </c>
      <c r="H207" s="143">
        <v>66</v>
      </c>
    </row>
    <row r="208" spans="1:8" ht="12.75">
      <c r="A208" s="139">
        <v>207</v>
      </c>
      <c r="B208" s="137"/>
      <c r="C208" s="153">
        <f t="shared" si="11"/>
        <v>39.679300000000005</v>
      </c>
      <c r="D208" s="142"/>
      <c r="E208" s="143">
        <v>10351</v>
      </c>
      <c r="F208" s="132">
        <f t="shared" si="9"/>
        <v>4355</v>
      </c>
      <c r="G208" s="182">
        <f t="shared" si="10"/>
        <v>3130</v>
      </c>
      <c r="H208" s="143">
        <v>66</v>
      </c>
    </row>
    <row r="209" spans="1:8" ht="12.75">
      <c r="A209" s="139">
        <v>208</v>
      </c>
      <c r="B209" s="137"/>
      <c r="C209" s="153">
        <f t="shared" si="11"/>
        <v>39.592000000000006</v>
      </c>
      <c r="D209" s="142"/>
      <c r="E209" s="143">
        <v>10351</v>
      </c>
      <c r="F209" s="132">
        <f t="shared" si="9"/>
        <v>4364</v>
      </c>
      <c r="G209" s="182">
        <f t="shared" si="10"/>
        <v>3137</v>
      </c>
      <c r="H209" s="143">
        <v>66</v>
      </c>
    </row>
    <row r="210" spans="1:8" ht="12.75">
      <c r="A210" s="139">
        <v>209</v>
      </c>
      <c r="B210" s="137"/>
      <c r="C210" s="153">
        <f t="shared" si="11"/>
        <v>39.502900000000004</v>
      </c>
      <c r="D210" s="142"/>
      <c r="E210" s="143">
        <v>10351</v>
      </c>
      <c r="F210" s="132">
        <f t="shared" si="9"/>
        <v>4374</v>
      </c>
      <c r="G210" s="182">
        <f t="shared" si="10"/>
        <v>3144</v>
      </c>
      <c r="H210" s="143">
        <v>66</v>
      </c>
    </row>
    <row r="211" spans="1:8" ht="12.75">
      <c r="A211" s="139">
        <v>210</v>
      </c>
      <c r="B211" s="137"/>
      <c r="C211" s="153">
        <f t="shared" si="11"/>
        <v>39.412000000000006</v>
      </c>
      <c r="D211" s="142"/>
      <c r="E211" s="143">
        <v>10351</v>
      </c>
      <c r="F211" s="132">
        <f t="shared" si="9"/>
        <v>4384</v>
      </c>
      <c r="G211" s="182">
        <f t="shared" si="10"/>
        <v>3152</v>
      </c>
      <c r="H211" s="143">
        <v>66</v>
      </c>
    </row>
    <row r="212" spans="1:8" ht="12.75">
      <c r="A212" s="139">
        <v>211</v>
      </c>
      <c r="B212" s="137"/>
      <c r="C212" s="153">
        <f t="shared" si="11"/>
        <v>39.319300000000005</v>
      </c>
      <c r="D212" s="142"/>
      <c r="E212" s="143">
        <v>10351</v>
      </c>
      <c r="F212" s="132">
        <f t="shared" si="9"/>
        <v>4394</v>
      </c>
      <c r="G212" s="182">
        <f t="shared" si="10"/>
        <v>3159</v>
      </c>
      <c r="H212" s="143">
        <v>66</v>
      </c>
    </row>
    <row r="213" spans="1:8" ht="12.75">
      <c r="A213" s="139">
        <v>212</v>
      </c>
      <c r="B213" s="137"/>
      <c r="C213" s="153">
        <f t="shared" si="11"/>
        <v>39.22480000000001</v>
      </c>
      <c r="D213" s="142"/>
      <c r="E213" s="143">
        <v>10351</v>
      </c>
      <c r="F213" s="132">
        <f t="shared" si="9"/>
        <v>4404</v>
      </c>
      <c r="G213" s="182">
        <f t="shared" si="10"/>
        <v>3167</v>
      </c>
      <c r="H213" s="143">
        <v>66</v>
      </c>
    </row>
    <row r="214" spans="1:8" ht="12.75">
      <c r="A214" s="139">
        <v>213</v>
      </c>
      <c r="B214" s="137"/>
      <c r="C214" s="153">
        <f t="shared" si="11"/>
        <v>39.1285</v>
      </c>
      <c r="D214" s="142"/>
      <c r="E214" s="143">
        <v>10351</v>
      </c>
      <c r="F214" s="132">
        <f t="shared" si="9"/>
        <v>4415</v>
      </c>
      <c r="G214" s="182">
        <f t="shared" si="10"/>
        <v>3174</v>
      </c>
      <c r="H214" s="143">
        <v>66</v>
      </c>
    </row>
    <row r="215" spans="1:8" ht="12.75">
      <c r="A215" s="139">
        <v>214</v>
      </c>
      <c r="B215" s="137"/>
      <c r="C215" s="153">
        <f t="shared" si="11"/>
        <v>39.0304</v>
      </c>
      <c r="D215" s="142"/>
      <c r="E215" s="143">
        <v>10351</v>
      </c>
      <c r="F215" s="132">
        <f t="shared" si="9"/>
        <v>4426</v>
      </c>
      <c r="G215" s="182">
        <f t="shared" si="10"/>
        <v>3182</v>
      </c>
      <c r="H215" s="143">
        <v>66</v>
      </c>
    </row>
    <row r="216" spans="1:8" ht="12.75">
      <c r="A216" s="139">
        <v>215</v>
      </c>
      <c r="B216" s="137"/>
      <c r="C216" s="153">
        <f t="shared" si="11"/>
        <v>38.9305</v>
      </c>
      <c r="D216" s="142"/>
      <c r="E216" s="143">
        <v>10351</v>
      </c>
      <c r="F216" s="132">
        <f t="shared" si="9"/>
        <v>4437</v>
      </c>
      <c r="G216" s="182">
        <f t="shared" si="10"/>
        <v>3191</v>
      </c>
      <c r="H216" s="143">
        <v>66</v>
      </c>
    </row>
    <row r="217" spans="1:8" ht="12.75">
      <c r="A217" s="139">
        <v>216</v>
      </c>
      <c r="B217" s="137"/>
      <c r="C217" s="153">
        <f t="shared" si="11"/>
        <v>38.8288</v>
      </c>
      <c r="D217" s="142"/>
      <c r="E217" s="143">
        <v>10351</v>
      </c>
      <c r="F217" s="132">
        <f t="shared" si="9"/>
        <v>4449</v>
      </c>
      <c r="G217" s="182">
        <f t="shared" si="10"/>
        <v>3199</v>
      </c>
      <c r="H217" s="143">
        <v>66</v>
      </c>
    </row>
    <row r="218" spans="1:8" ht="12.75">
      <c r="A218" s="139">
        <v>217</v>
      </c>
      <c r="B218" s="137"/>
      <c r="C218" s="153">
        <f t="shared" si="11"/>
        <v>38.725300000000004</v>
      </c>
      <c r="D218" s="142"/>
      <c r="E218" s="143">
        <v>10351</v>
      </c>
      <c r="F218" s="132">
        <f t="shared" si="9"/>
        <v>4460</v>
      </c>
      <c r="G218" s="182">
        <f t="shared" si="10"/>
        <v>3208</v>
      </c>
      <c r="H218" s="143">
        <v>66</v>
      </c>
    </row>
    <row r="219" spans="1:8" ht="12.75">
      <c r="A219" s="139">
        <v>218</v>
      </c>
      <c r="B219" s="137"/>
      <c r="C219" s="153">
        <f t="shared" si="11"/>
        <v>38.620000000000005</v>
      </c>
      <c r="D219" s="142"/>
      <c r="E219" s="143">
        <v>10351</v>
      </c>
      <c r="F219" s="132">
        <f t="shared" si="9"/>
        <v>4472</v>
      </c>
      <c r="G219" s="182">
        <f t="shared" si="10"/>
        <v>3216</v>
      </c>
      <c r="H219" s="143">
        <v>66</v>
      </c>
    </row>
    <row r="220" spans="1:8" ht="12.75">
      <c r="A220" s="139">
        <v>219</v>
      </c>
      <c r="B220" s="137"/>
      <c r="C220" s="153">
        <f t="shared" si="11"/>
        <v>38.51290000000001</v>
      </c>
      <c r="D220" s="142"/>
      <c r="E220" s="143">
        <v>10351</v>
      </c>
      <c r="F220" s="132">
        <f t="shared" si="9"/>
        <v>4485</v>
      </c>
      <c r="G220" s="182">
        <f t="shared" si="10"/>
        <v>3225</v>
      </c>
      <c r="H220" s="143">
        <v>66</v>
      </c>
    </row>
    <row r="221" spans="1:8" ht="12.75">
      <c r="A221" s="139">
        <v>220</v>
      </c>
      <c r="B221" s="137"/>
      <c r="C221" s="153">
        <f t="shared" si="11"/>
        <v>38.403999999999996</v>
      </c>
      <c r="D221" s="142"/>
      <c r="E221" s="143">
        <v>10351</v>
      </c>
      <c r="F221" s="132">
        <f t="shared" si="9"/>
        <v>4497</v>
      </c>
      <c r="G221" s="182">
        <f t="shared" si="10"/>
        <v>3234</v>
      </c>
      <c r="H221" s="143">
        <v>66</v>
      </c>
    </row>
    <row r="222" spans="1:8" ht="12.75">
      <c r="A222" s="139">
        <v>221</v>
      </c>
      <c r="B222" s="137"/>
      <c r="C222" s="153">
        <f t="shared" si="11"/>
        <v>38.2933</v>
      </c>
      <c r="D222" s="142"/>
      <c r="E222" s="143">
        <v>10351</v>
      </c>
      <c r="F222" s="132">
        <f t="shared" si="9"/>
        <v>4510</v>
      </c>
      <c r="G222" s="182">
        <f t="shared" si="10"/>
        <v>3244</v>
      </c>
      <c r="H222" s="143">
        <v>66</v>
      </c>
    </row>
    <row r="223" spans="1:8" ht="12.75">
      <c r="A223" s="139">
        <v>222</v>
      </c>
      <c r="B223" s="137"/>
      <c r="C223" s="153">
        <f t="shared" si="11"/>
        <v>38.180800000000005</v>
      </c>
      <c r="D223" s="142"/>
      <c r="E223" s="143">
        <v>10351</v>
      </c>
      <c r="F223" s="132">
        <f t="shared" si="9"/>
        <v>4523</v>
      </c>
      <c r="G223" s="182">
        <f t="shared" si="10"/>
        <v>3253</v>
      </c>
      <c r="H223" s="143">
        <v>66</v>
      </c>
    </row>
    <row r="224" spans="1:8" ht="12.75">
      <c r="A224" s="139">
        <v>223</v>
      </c>
      <c r="B224" s="137"/>
      <c r="C224" s="153">
        <f t="shared" si="11"/>
        <v>38.066500000000005</v>
      </c>
      <c r="D224" s="142"/>
      <c r="E224" s="143">
        <v>10351</v>
      </c>
      <c r="F224" s="132">
        <f t="shared" si="9"/>
        <v>4536</v>
      </c>
      <c r="G224" s="182">
        <f t="shared" si="10"/>
        <v>3263</v>
      </c>
      <c r="H224" s="143">
        <v>66</v>
      </c>
    </row>
    <row r="225" spans="1:8" ht="12.75">
      <c r="A225" s="139">
        <v>224</v>
      </c>
      <c r="B225" s="137"/>
      <c r="C225" s="153">
        <f t="shared" si="11"/>
        <v>37.9504</v>
      </c>
      <c r="D225" s="142"/>
      <c r="E225" s="143">
        <v>10351</v>
      </c>
      <c r="F225" s="132">
        <f t="shared" si="9"/>
        <v>4550</v>
      </c>
      <c r="G225" s="182">
        <f t="shared" si="10"/>
        <v>3273</v>
      </c>
      <c r="H225" s="143">
        <v>66</v>
      </c>
    </row>
    <row r="226" spans="1:8" ht="12.75">
      <c r="A226" s="139">
        <v>225</v>
      </c>
      <c r="B226" s="137"/>
      <c r="C226" s="153">
        <f t="shared" si="11"/>
        <v>37.832499999999996</v>
      </c>
      <c r="D226" s="142"/>
      <c r="E226" s="143">
        <v>10351</v>
      </c>
      <c r="F226" s="132">
        <f t="shared" si="9"/>
        <v>4564</v>
      </c>
      <c r="G226" s="182">
        <f t="shared" si="10"/>
        <v>3283</v>
      </c>
      <c r="H226" s="143">
        <v>66</v>
      </c>
    </row>
    <row r="227" spans="1:8" ht="12.75">
      <c r="A227" s="139">
        <v>226</v>
      </c>
      <c r="B227" s="137"/>
      <c r="C227" s="153">
        <f t="shared" si="11"/>
        <v>37.71280000000001</v>
      </c>
      <c r="D227" s="142"/>
      <c r="E227" s="143">
        <v>10351</v>
      </c>
      <c r="F227" s="132">
        <f t="shared" si="9"/>
        <v>4578</v>
      </c>
      <c r="G227" s="182">
        <f t="shared" si="10"/>
        <v>3294</v>
      </c>
      <c r="H227" s="143">
        <v>66</v>
      </c>
    </row>
    <row r="228" spans="1:8" ht="12.75">
      <c r="A228" s="139">
        <v>227</v>
      </c>
      <c r="B228" s="137"/>
      <c r="C228" s="153">
        <f t="shared" si="11"/>
        <v>37.5913</v>
      </c>
      <c r="D228" s="142"/>
      <c r="E228" s="143">
        <v>10351</v>
      </c>
      <c r="F228" s="132">
        <f t="shared" si="9"/>
        <v>4593</v>
      </c>
      <c r="G228" s="182">
        <f t="shared" si="10"/>
        <v>3304</v>
      </c>
      <c r="H228" s="143">
        <v>66</v>
      </c>
    </row>
    <row r="229" spans="1:8" ht="12.75">
      <c r="A229" s="139">
        <v>228</v>
      </c>
      <c r="B229" s="137"/>
      <c r="C229" s="153">
        <f t="shared" si="11"/>
        <v>37.46800000000001</v>
      </c>
      <c r="D229" s="142"/>
      <c r="E229" s="143">
        <v>10351</v>
      </c>
      <c r="F229" s="132">
        <f t="shared" si="9"/>
        <v>4608</v>
      </c>
      <c r="G229" s="182">
        <f t="shared" si="10"/>
        <v>3315</v>
      </c>
      <c r="H229" s="143">
        <v>66</v>
      </c>
    </row>
    <row r="230" spans="1:8" ht="12.75">
      <c r="A230" s="139">
        <v>229</v>
      </c>
      <c r="B230" s="137"/>
      <c r="C230" s="153">
        <f t="shared" si="11"/>
        <v>37.3429</v>
      </c>
      <c r="D230" s="142"/>
      <c r="E230" s="143">
        <v>10351</v>
      </c>
      <c r="F230" s="132">
        <f t="shared" si="9"/>
        <v>4623</v>
      </c>
      <c r="G230" s="182">
        <f t="shared" si="10"/>
        <v>3326</v>
      </c>
      <c r="H230" s="143">
        <v>66</v>
      </c>
    </row>
    <row r="231" spans="1:8" ht="12.75">
      <c r="A231" s="139">
        <v>230</v>
      </c>
      <c r="B231" s="137"/>
      <c r="C231" s="153">
        <f t="shared" si="11"/>
        <v>37.21600000000001</v>
      </c>
      <c r="D231" s="142"/>
      <c r="E231" s="143">
        <v>10351</v>
      </c>
      <c r="F231" s="132">
        <f t="shared" si="9"/>
        <v>4639</v>
      </c>
      <c r="G231" s="182">
        <f t="shared" si="10"/>
        <v>3338</v>
      </c>
      <c r="H231" s="143">
        <v>66</v>
      </c>
    </row>
    <row r="232" spans="1:8" ht="12.75">
      <c r="A232" s="139">
        <v>231</v>
      </c>
      <c r="B232" s="137"/>
      <c r="C232" s="153">
        <f t="shared" si="11"/>
        <v>37.087300000000006</v>
      </c>
      <c r="D232" s="142"/>
      <c r="E232" s="143">
        <v>10351</v>
      </c>
      <c r="F232" s="132">
        <f t="shared" si="9"/>
        <v>4654</v>
      </c>
      <c r="G232" s="182">
        <f t="shared" si="10"/>
        <v>3349</v>
      </c>
      <c r="H232" s="143">
        <v>66</v>
      </c>
    </row>
    <row r="233" spans="1:8" ht="12.75">
      <c r="A233" s="139">
        <v>232</v>
      </c>
      <c r="B233" s="137"/>
      <c r="C233" s="153">
        <f t="shared" si="11"/>
        <v>36.95680000000001</v>
      </c>
      <c r="D233" s="142"/>
      <c r="E233" s="143">
        <v>10351</v>
      </c>
      <c r="F233" s="132">
        <f t="shared" si="9"/>
        <v>4671</v>
      </c>
      <c r="G233" s="182">
        <f t="shared" si="10"/>
        <v>3361</v>
      </c>
      <c r="H233" s="143">
        <v>66</v>
      </c>
    </row>
    <row r="234" spans="1:8" ht="12.75">
      <c r="A234" s="139">
        <v>233</v>
      </c>
      <c r="B234" s="137"/>
      <c r="C234" s="153">
        <f t="shared" si="11"/>
        <v>36.82450000000001</v>
      </c>
      <c r="D234" s="142"/>
      <c r="E234" s="143">
        <v>10351</v>
      </c>
      <c r="F234" s="132">
        <f t="shared" si="9"/>
        <v>4687</v>
      </c>
      <c r="G234" s="182">
        <f t="shared" si="10"/>
        <v>3373</v>
      </c>
      <c r="H234" s="143">
        <v>66</v>
      </c>
    </row>
    <row r="235" spans="1:8" ht="12.75">
      <c r="A235" s="139">
        <v>234</v>
      </c>
      <c r="B235" s="137"/>
      <c r="C235" s="153">
        <f t="shared" si="11"/>
        <v>36.6904</v>
      </c>
      <c r="D235" s="142"/>
      <c r="E235" s="143">
        <v>10351</v>
      </c>
      <c r="F235" s="132">
        <f t="shared" si="9"/>
        <v>4704</v>
      </c>
      <c r="G235" s="182">
        <f t="shared" si="10"/>
        <v>3385</v>
      </c>
      <c r="H235" s="143">
        <v>66</v>
      </c>
    </row>
    <row r="236" spans="1:8" ht="12.75">
      <c r="A236" s="139">
        <v>235</v>
      </c>
      <c r="B236" s="137"/>
      <c r="C236" s="153">
        <f t="shared" si="11"/>
        <v>36.554500000000004</v>
      </c>
      <c r="D236" s="142"/>
      <c r="E236" s="143">
        <v>10351</v>
      </c>
      <c r="F236" s="132">
        <f t="shared" si="9"/>
        <v>4721</v>
      </c>
      <c r="G236" s="182">
        <f t="shared" si="10"/>
        <v>3398</v>
      </c>
      <c r="H236" s="143">
        <v>66</v>
      </c>
    </row>
    <row r="237" spans="1:8" ht="12.75">
      <c r="A237" s="139">
        <v>236</v>
      </c>
      <c r="B237" s="137"/>
      <c r="C237" s="153">
        <f t="shared" si="11"/>
        <v>36.4168</v>
      </c>
      <c r="D237" s="142"/>
      <c r="E237" s="143">
        <v>10351</v>
      </c>
      <c r="F237" s="132">
        <f t="shared" si="9"/>
        <v>4739</v>
      </c>
      <c r="G237" s="182">
        <f t="shared" si="10"/>
        <v>3411</v>
      </c>
      <c r="H237" s="143">
        <v>66</v>
      </c>
    </row>
    <row r="238" spans="1:8" ht="12.75">
      <c r="A238" s="139">
        <v>237</v>
      </c>
      <c r="B238" s="137"/>
      <c r="C238" s="153">
        <f t="shared" si="11"/>
        <v>36.27730000000001</v>
      </c>
      <c r="D238" s="142"/>
      <c r="E238" s="143">
        <v>10351</v>
      </c>
      <c r="F238" s="132">
        <f t="shared" si="9"/>
        <v>4757</v>
      </c>
      <c r="G238" s="182">
        <f t="shared" si="10"/>
        <v>3424</v>
      </c>
      <c r="H238" s="143">
        <v>66</v>
      </c>
    </row>
    <row r="239" spans="1:8" ht="12.75">
      <c r="A239" s="139">
        <v>238</v>
      </c>
      <c r="B239" s="137"/>
      <c r="C239" s="153">
        <f t="shared" si="11"/>
        <v>36.136</v>
      </c>
      <c r="D239" s="142"/>
      <c r="E239" s="143">
        <v>10351</v>
      </c>
      <c r="F239" s="132">
        <f t="shared" si="9"/>
        <v>4775</v>
      </c>
      <c r="G239" s="182">
        <f t="shared" si="10"/>
        <v>3437</v>
      </c>
      <c r="H239" s="143">
        <v>66</v>
      </c>
    </row>
    <row r="240" spans="1:8" ht="12.75">
      <c r="A240" s="139">
        <v>239</v>
      </c>
      <c r="B240" s="137"/>
      <c r="C240" s="153">
        <f t="shared" si="11"/>
        <v>35.99290000000001</v>
      </c>
      <c r="D240" s="142"/>
      <c r="E240" s="143">
        <v>10351</v>
      </c>
      <c r="F240" s="132">
        <f t="shared" si="9"/>
        <v>4794</v>
      </c>
      <c r="G240" s="182">
        <f t="shared" si="10"/>
        <v>3451</v>
      </c>
      <c r="H240" s="143">
        <v>66</v>
      </c>
    </row>
    <row r="241" spans="1:8" ht="12.75">
      <c r="A241" s="139">
        <v>240</v>
      </c>
      <c r="B241" s="137"/>
      <c r="C241" s="153">
        <f t="shared" si="11"/>
        <v>35.848000000000006</v>
      </c>
      <c r="D241" s="142"/>
      <c r="E241" s="143">
        <v>10351</v>
      </c>
      <c r="F241" s="132">
        <f t="shared" si="9"/>
        <v>4813</v>
      </c>
      <c r="G241" s="182">
        <f t="shared" si="10"/>
        <v>3465</v>
      </c>
      <c r="H241" s="143">
        <v>66</v>
      </c>
    </row>
    <row r="242" spans="1:8" ht="12.75">
      <c r="A242" s="139">
        <v>241</v>
      </c>
      <c r="B242" s="137"/>
      <c r="C242" s="153">
        <f t="shared" si="11"/>
        <v>35.701299999999996</v>
      </c>
      <c r="D242" s="142"/>
      <c r="E242" s="143">
        <v>10351</v>
      </c>
      <c r="F242" s="132">
        <f t="shared" si="9"/>
        <v>4833</v>
      </c>
      <c r="G242" s="182">
        <f t="shared" si="10"/>
        <v>3479</v>
      </c>
      <c r="H242" s="143">
        <v>66</v>
      </c>
    </row>
    <row r="243" spans="1:8" ht="12.75">
      <c r="A243" s="139">
        <v>242</v>
      </c>
      <c r="B243" s="137"/>
      <c r="C243" s="153">
        <f t="shared" si="11"/>
        <v>35.552800000000005</v>
      </c>
      <c r="D243" s="142"/>
      <c r="E243" s="143">
        <v>10351</v>
      </c>
      <c r="F243" s="132">
        <f t="shared" si="9"/>
        <v>4852</v>
      </c>
      <c r="G243" s="182">
        <f t="shared" si="10"/>
        <v>3494</v>
      </c>
      <c r="H243" s="143">
        <v>66</v>
      </c>
    </row>
    <row r="244" spans="1:8" ht="12.75">
      <c r="A244" s="139">
        <v>243</v>
      </c>
      <c r="B244" s="137"/>
      <c r="C244" s="153">
        <f t="shared" si="11"/>
        <v>35.402499999999996</v>
      </c>
      <c r="D244" s="142"/>
      <c r="E244" s="143">
        <v>10351</v>
      </c>
      <c r="F244" s="132">
        <f t="shared" si="9"/>
        <v>4873</v>
      </c>
      <c r="G244" s="182">
        <f t="shared" si="10"/>
        <v>3509</v>
      </c>
      <c r="H244" s="143">
        <v>66</v>
      </c>
    </row>
    <row r="245" spans="1:8" ht="12.75">
      <c r="A245" s="139">
        <v>244</v>
      </c>
      <c r="B245" s="137"/>
      <c r="C245" s="153">
        <f t="shared" si="11"/>
        <v>35.250400000000006</v>
      </c>
      <c r="D245" s="142"/>
      <c r="E245" s="143">
        <v>10351</v>
      </c>
      <c r="F245" s="132">
        <f t="shared" si="9"/>
        <v>4893</v>
      </c>
      <c r="G245" s="182">
        <f t="shared" si="10"/>
        <v>3524</v>
      </c>
      <c r="H245" s="143">
        <v>66</v>
      </c>
    </row>
    <row r="246" spans="1:8" ht="12.75">
      <c r="A246" s="139">
        <v>245</v>
      </c>
      <c r="B246" s="137"/>
      <c r="C246" s="153">
        <f t="shared" si="11"/>
        <v>35.0965</v>
      </c>
      <c r="D246" s="142"/>
      <c r="E246" s="143">
        <v>10351</v>
      </c>
      <c r="F246" s="132">
        <f t="shared" si="9"/>
        <v>4915</v>
      </c>
      <c r="G246" s="182">
        <f t="shared" si="10"/>
        <v>3539</v>
      </c>
      <c r="H246" s="143">
        <v>66</v>
      </c>
    </row>
    <row r="247" spans="1:8" ht="12.75">
      <c r="A247" s="139">
        <v>246</v>
      </c>
      <c r="B247" s="137"/>
      <c r="C247" s="153">
        <f t="shared" si="11"/>
        <v>34.94080000000001</v>
      </c>
      <c r="D247" s="142"/>
      <c r="E247" s="143">
        <v>10351</v>
      </c>
      <c r="F247" s="132">
        <f t="shared" si="9"/>
        <v>4936</v>
      </c>
      <c r="G247" s="182">
        <f t="shared" si="10"/>
        <v>3555</v>
      </c>
      <c r="H247" s="143">
        <v>66</v>
      </c>
    </row>
    <row r="248" spans="1:8" ht="12.75">
      <c r="A248" s="139">
        <v>247</v>
      </c>
      <c r="B248" s="137"/>
      <c r="C248" s="153">
        <f t="shared" si="11"/>
        <v>34.783300000000004</v>
      </c>
      <c r="D248" s="142"/>
      <c r="E248" s="143">
        <v>10351</v>
      </c>
      <c r="F248" s="132">
        <f t="shared" si="9"/>
        <v>4958</v>
      </c>
      <c r="G248" s="182">
        <f t="shared" si="10"/>
        <v>3571</v>
      </c>
      <c r="H248" s="143">
        <v>66</v>
      </c>
    </row>
    <row r="249" spans="1:8" ht="12.75">
      <c r="A249" s="139">
        <v>248</v>
      </c>
      <c r="B249" s="137"/>
      <c r="C249" s="153">
        <f t="shared" si="11"/>
        <v>34.623999999999995</v>
      </c>
      <c r="D249" s="142"/>
      <c r="E249" s="143">
        <v>10351</v>
      </c>
      <c r="F249" s="132">
        <f t="shared" si="9"/>
        <v>4981</v>
      </c>
      <c r="G249" s="182">
        <f t="shared" si="10"/>
        <v>3587</v>
      </c>
      <c r="H249" s="143">
        <v>66</v>
      </c>
    </row>
    <row r="250" spans="1:8" ht="12.75">
      <c r="A250" s="139">
        <v>249</v>
      </c>
      <c r="B250" s="137"/>
      <c r="C250" s="153">
        <f t="shared" si="11"/>
        <v>34.462900000000005</v>
      </c>
      <c r="D250" s="142"/>
      <c r="E250" s="143">
        <v>10351</v>
      </c>
      <c r="F250" s="132">
        <f t="shared" si="9"/>
        <v>5004</v>
      </c>
      <c r="G250" s="182">
        <f t="shared" si="10"/>
        <v>3604</v>
      </c>
      <c r="H250" s="143">
        <v>66</v>
      </c>
    </row>
    <row r="251" spans="1:8" ht="12.75">
      <c r="A251" s="139">
        <v>250</v>
      </c>
      <c r="B251" s="137"/>
      <c r="C251" s="153">
        <f t="shared" si="11"/>
        <v>34.3</v>
      </c>
      <c r="D251" s="142"/>
      <c r="E251" s="143">
        <v>10351</v>
      </c>
      <c r="F251" s="132">
        <f t="shared" si="9"/>
        <v>5027</v>
      </c>
      <c r="G251" s="182">
        <f t="shared" si="10"/>
        <v>3621</v>
      </c>
      <c r="H251" s="143">
        <v>66</v>
      </c>
    </row>
    <row r="252" spans="1:8" ht="12.75">
      <c r="A252" s="139">
        <v>251</v>
      </c>
      <c r="B252" s="137"/>
      <c r="C252" s="153">
        <f t="shared" si="11"/>
        <v>34.13530000000001</v>
      </c>
      <c r="D252" s="142"/>
      <c r="E252" s="143">
        <v>10351</v>
      </c>
      <c r="F252" s="132">
        <f t="shared" si="9"/>
        <v>5051</v>
      </c>
      <c r="G252" s="182">
        <f t="shared" si="10"/>
        <v>3639</v>
      </c>
      <c r="H252" s="143">
        <v>66</v>
      </c>
    </row>
    <row r="253" spans="1:8" ht="12.75">
      <c r="A253" s="139">
        <v>252</v>
      </c>
      <c r="B253" s="137"/>
      <c r="C253" s="153">
        <f t="shared" si="11"/>
        <v>33.9688</v>
      </c>
      <c r="D253" s="142"/>
      <c r="E253" s="143">
        <v>10351</v>
      </c>
      <c r="F253" s="132">
        <f t="shared" si="9"/>
        <v>5076</v>
      </c>
      <c r="G253" s="182">
        <f t="shared" si="10"/>
        <v>3657</v>
      </c>
      <c r="H253" s="143">
        <v>66</v>
      </c>
    </row>
    <row r="254" spans="1:8" ht="12.75">
      <c r="A254" s="139">
        <v>253</v>
      </c>
      <c r="B254" s="137"/>
      <c r="C254" s="153">
        <f t="shared" si="11"/>
        <v>33.80050000000001</v>
      </c>
      <c r="D254" s="142"/>
      <c r="E254" s="143">
        <v>10351</v>
      </c>
      <c r="F254" s="132">
        <f t="shared" si="9"/>
        <v>5101</v>
      </c>
      <c r="G254" s="182">
        <f t="shared" si="10"/>
        <v>3675</v>
      </c>
      <c r="H254" s="143">
        <v>66</v>
      </c>
    </row>
    <row r="255" spans="1:8" ht="12.75">
      <c r="A255" s="139">
        <v>254</v>
      </c>
      <c r="B255" s="137"/>
      <c r="C255" s="153">
        <f t="shared" si="11"/>
        <v>33.6304</v>
      </c>
      <c r="D255" s="142"/>
      <c r="E255" s="143">
        <v>10351</v>
      </c>
      <c r="F255" s="132">
        <f t="shared" si="9"/>
        <v>5126</v>
      </c>
      <c r="G255" s="182">
        <f t="shared" si="10"/>
        <v>3693</v>
      </c>
      <c r="H255" s="143">
        <v>66</v>
      </c>
    </row>
    <row r="256" spans="1:8" ht="12.75">
      <c r="A256" s="139">
        <v>255</v>
      </c>
      <c r="B256" s="137"/>
      <c r="C256" s="153">
        <f t="shared" si="11"/>
        <v>33.45850000000001</v>
      </c>
      <c r="D256" s="142"/>
      <c r="E256" s="143">
        <v>10351</v>
      </c>
      <c r="F256" s="132">
        <f t="shared" si="9"/>
        <v>5152</v>
      </c>
      <c r="G256" s="182">
        <f t="shared" si="10"/>
        <v>3712</v>
      </c>
      <c r="H256" s="143">
        <v>66</v>
      </c>
    </row>
    <row r="257" spans="1:8" ht="12.75">
      <c r="A257" s="139">
        <v>256</v>
      </c>
      <c r="B257" s="137"/>
      <c r="C257" s="153">
        <f t="shared" si="11"/>
        <v>33.284800000000004</v>
      </c>
      <c r="D257" s="142"/>
      <c r="E257" s="143">
        <v>10351</v>
      </c>
      <c r="F257" s="132">
        <f t="shared" si="9"/>
        <v>5179</v>
      </c>
      <c r="G257" s="182">
        <f t="shared" si="10"/>
        <v>3732</v>
      </c>
      <c r="H257" s="143">
        <v>66</v>
      </c>
    </row>
    <row r="258" spans="1:8" ht="12.75">
      <c r="A258" s="139">
        <v>257</v>
      </c>
      <c r="B258" s="137"/>
      <c r="C258" s="153">
        <f t="shared" si="11"/>
        <v>33.1093</v>
      </c>
      <c r="D258" s="142"/>
      <c r="E258" s="143">
        <v>10351</v>
      </c>
      <c r="F258" s="132">
        <f t="shared" si="9"/>
        <v>5206</v>
      </c>
      <c r="G258" s="182">
        <f t="shared" si="10"/>
        <v>3752</v>
      </c>
      <c r="H258" s="143">
        <v>66</v>
      </c>
    </row>
    <row r="259" spans="1:8" ht="12.75">
      <c r="A259" s="139">
        <v>258</v>
      </c>
      <c r="B259" s="137"/>
      <c r="C259" s="153">
        <f t="shared" si="11"/>
        <v>32.93200000000001</v>
      </c>
      <c r="D259" s="142"/>
      <c r="E259" s="143">
        <v>10351</v>
      </c>
      <c r="F259" s="132">
        <f t="shared" si="9"/>
        <v>5233</v>
      </c>
      <c r="G259" s="182">
        <f t="shared" si="10"/>
        <v>3772</v>
      </c>
      <c r="H259" s="143">
        <v>66</v>
      </c>
    </row>
    <row r="260" spans="1:8" ht="12.75">
      <c r="A260" s="139">
        <v>259</v>
      </c>
      <c r="B260" s="137"/>
      <c r="C260" s="153">
        <f t="shared" si="11"/>
        <v>32.7529</v>
      </c>
      <c r="D260" s="142"/>
      <c r="E260" s="143">
        <v>10351</v>
      </c>
      <c r="F260" s="132">
        <f t="shared" si="9"/>
        <v>5262</v>
      </c>
      <c r="G260" s="182">
        <f t="shared" si="10"/>
        <v>3792</v>
      </c>
      <c r="H260" s="143">
        <v>66</v>
      </c>
    </row>
    <row r="261" spans="1:8" ht="12.75">
      <c r="A261" s="139">
        <v>260</v>
      </c>
      <c r="B261" s="137"/>
      <c r="C261" s="153">
        <f t="shared" si="11"/>
        <v>32.57200000000001</v>
      </c>
      <c r="D261" s="142"/>
      <c r="E261" s="143">
        <v>10351</v>
      </c>
      <c r="F261" s="132">
        <f t="shared" si="9"/>
        <v>5290</v>
      </c>
      <c r="G261" s="182">
        <f t="shared" si="10"/>
        <v>3813</v>
      </c>
      <c r="H261" s="143">
        <v>66</v>
      </c>
    </row>
    <row r="262" spans="1:8" ht="12.75">
      <c r="A262" s="139">
        <v>261</v>
      </c>
      <c r="B262" s="137"/>
      <c r="C262" s="153">
        <f t="shared" si="11"/>
        <v>32.3893</v>
      </c>
      <c r="D262" s="142"/>
      <c r="E262" s="143">
        <v>10351</v>
      </c>
      <c r="F262" s="132">
        <f t="shared" si="9"/>
        <v>5320</v>
      </c>
      <c r="G262" s="182">
        <f t="shared" si="10"/>
        <v>3835</v>
      </c>
      <c r="H262" s="143">
        <v>66</v>
      </c>
    </row>
    <row r="263" spans="1:8" ht="12.75">
      <c r="A263" s="139">
        <v>262</v>
      </c>
      <c r="B263" s="137"/>
      <c r="C263" s="153">
        <f t="shared" si="11"/>
        <v>32.20480000000001</v>
      </c>
      <c r="D263" s="142"/>
      <c r="E263" s="143">
        <v>10351</v>
      </c>
      <c r="F263" s="132">
        <f t="shared" si="9"/>
        <v>5350</v>
      </c>
      <c r="G263" s="182">
        <f t="shared" si="10"/>
        <v>3857</v>
      </c>
      <c r="H263" s="143">
        <v>66</v>
      </c>
    </row>
    <row r="264" spans="1:8" ht="12.75">
      <c r="A264" s="139">
        <v>263</v>
      </c>
      <c r="B264" s="137"/>
      <c r="C264" s="153">
        <f t="shared" si="11"/>
        <v>32.0185</v>
      </c>
      <c r="D264" s="142"/>
      <c r="E264" s="143">
        <v>10351</v>
      </c>
      <c r="F264" s="132">
        <f t="shared" si="9"/>
        <v>5381</v>
      </c>
      <c r="G264" s="182">
        <f t="shared" si="10"/>
        <v>3879</v>
      </c>
      <c r="H264" s="143">
        <v>66</v>
      </c>
    </row>
    <row r="265" spans="1:8" ht="12.75">
      <c r="A265" s="139">
        <v>264</v>
      </c>
      <c r="B265" s="137"/>
      <c r="C265" s="153">
        <f t="shared" si="11"/>
        <v>31.83040000000001</v>
      </c>
      <c r="D265" s="142"/>
      <c r="E265" s="143">
        <v>10351</v>
      </c>
      <c r="F265" s="132">
        <f t="shared" si="9"/>
        <v>5412</v>
      </c>
      <c r="G265" s="182">
        <f t="shared" si="10"/>
        <v>3902</v>
      </c>
      <c r="H265" s="143">
        <v>66</v>
      </c>
    </row>
    <row r="266" spans="1:8" ht="12.75">
      <c r="A266" s="139">
        <v>265</v>
      </c>
      <c r="B266" s="137"/>
      <c r="C266" s="153">
        <f t="shared" si="11"/>
        <v>31.640500000000003</v>
      </c>
      <c r="D266" s="142"/>
      <c r="E266" s="143">
        <v>10351</v>
      </c>
      <c r="F266" s="132">
        <f t="shared" si="9"/>
        <v>5444</v>
      </c>
      <c r="G266" s="182">
        <f t="shared" si="10"/>
        <v>3926</v>
      </c>
      <c r="H266" s="143">
        <v>66</v>
      </c>
    </row>
    <row r="267" spans="1:8" ht="12.75">
      <c r="A267" s="139">
        <v>266</v>
      </c>
      <c r="B267" s="137"/>
      <c r="C267" s="153">
        <f t="shared" si="11"/>
        <v>31.4488</v>
      </c>
      <c r="D267" s="142"/>
      <c r="E267" s="143">
        <v>10351</v>
      </c>
      <c r="F267" s="132">
        <f t="shared" si="9"/>
        <v>5477</v>
      </c>
      <c r="G267" s="182">
        <f t="shared" si="10"/>
        <v>3950</v>
      </c>
      <c r="H267" s="143">
        <v>66</v>
      </c>
    </row>
    <row r="268" spans="1:8" ht="12.75">
      <c r="A268" s="139">
        <v>267</v>
      </c>
      <c r="B268" s="137"/>
      <c r="C268" s="153">
        <f t="shared" si="11"/>
        <v>31.255300000000005</v>
      </c>
      <c r="D268" s="142"/>
      <c r="E268" s="143">
        <v>10351</v>
      </c>
      <c r="F268" s="132">
        <f t="shared" si="9"/>
        <v>5511</v>
      </c>
      <c r="G268" s="182">
        <f t="shared" si="10"/>
        <v>3974</v>
      </c>
      <c r="H268" s="143">
        <v>66</v>
      </c>
    </row>
    <row r="269" spans="1:8" ht="12.75">
      <c r="A269" s="139">
        <v>268</v>
      </c>
      <c r="B269" s="137"/>
      <c r="C269" s="153">
        <f t="shared" si="11"/>
        <v>31.060000000000002</v>
      </c>
      <c r="D269" s="142"/>
      <c r="E269" s="143">
        <v>10351</v>
      </c>
      <c r="F269" s="132">
        <f aca="true" t="shared" si="12" ref="F269:F332">ROUND(12*1.37*(1/C269*E269)+H269,0)</f>
        <v>5545</v>
      </c>
      <c r="G269" s="182">
        <f t="shared" si="10"/>
        <v>3999</v>
      </c>
      <c r="H269" s="143">
        <v>66</v>
      </c>
    </row>
    <row r="270" spans="1:8" ht="12.75">
      <c r="A270" s="139">
        <v>269</v>
      </c>
      <c r="B270" s="137"/>
      <c r="C270" s="153">
        <f t="shared" si="11"/>
        <v>30.86290000000001</v>
      </c>
      <c r="D270" s="142"/>
      <c r="E270" s="143">
        <v>10351</v>
      </c>
      <c r="F270" s="132">
        <f t="shared" si="12"/>
        <v>5580</v>
      </c>
      <c r="G270" s="182">
        <f aca="true" t="shared" si="13" ref="G270:G333">ROUND(12*(1/C270*E270),0)</f>
        <v>4025</v>
      </c>
      <c r="H270" s="143">
        <v>66</v>
      </c>
    </row>
    <row r="271" spans="1:8" ht="12.75">
      <c r="A271" s="139">
        <v>270</v>
      </c>
      <c r="B271" s="137"/>
      <c r="C271" s="153">
        <f aca="true" t="shared" si="14" ref="C271:C334">-0.0009*POWER(A271,2)+0.2862*A271+19</f>
        <v>30.664</v>
      </c>
      <c r="D271" s="142"/>
      <c r="E271" s="143">
        <v>10351</v>
      </c>
      <c r="F271" s="132">
        <f t="shared" si="12"/>
        <v>5616</v>
      </c>
      <c r="G271" s="182">
        <f t="shared" si="13"/>
        <v>4051</v>
      </c>
      <c r="H271" s="143">
        <v>66</v>
      </c>
    </row>
    <row r="272" spans="1:8" ht="12.75">
      <c r="A272" s="139">
        <v>271</v>
      </c>
      <c r="B272" s="137"/>
      <c r="C272" s="153">
        <f t="shared" si="14"/>
        <v>30.463300000000004</v>
      </c>
      <c r="D272" s="142"/>
      <c r="E272" s="143">
        <v>10351</v>
      </c>
      <c r="F272" s="132">
        <f t="shared" si="12"/>
        <v>5652</v>
      </c>
      <c r="G272" s="182">
        <f t="shared" si="13"/>
        <v>4077</v>
      </c>
      <c r="H272" s="143">
        <v>66</v>
      </c>
    </row>
    <row r="273" spans="1:8" ht="12.75">
      <c r="A273" s="139">
        <v>272</v>
      </c>
      <c r="B273" s="137"/>
      <c r="C273" s="153">
        <f t="shared" si="14"/>
        <v>30.260800000000003</v>
      </c>
      <c r="D273" s="142"/>
      <c r="E273" s="143">
        <v>10351</v>
      </c>
      <c r="F273" s="132">
        <f t="shared" si="12"/>
        <v>5689</v>
      </c>
      <c r="G273" s="182">
        <f t="shared" si="13"/>
        <v>4105</v>
      </c>
      <c r="H273" s="143">
        <v>66</v>
      </c>
    </row>
    <row r="274" spans="1:8" ht="12.75">
      <c r="A274" s="139">
        <v>273</v>
      </c>
      <c r="B274" s="137"/>
      <c r="C274" s="153">
        <f t="shared" si="14"/>
        <v>30.0565</v>
      </c>
      <c r="D274" s="142"/>
      <c r="E274" s="143">
        <v>10351</v>
      </c>
      <c r="F274" s="132">
        <f t="shared" si="12"/>
        <v>5728</v>
      </c>
      <c r="G274" s="182">
        <f t="shared" si="13"/>
        <v>4133</v>
      </c>
      <c r="H274" s="143">
        <v>66</v>
      </c>
    </row>
    <row r="275" spans="1:8" ht="12.75">
      <c r="A275" s="139">
        <v>274</v>
      </c>
      <c r="B275" s="137"/>
      <c r="C275" s="153">
        <f t="shared" si="14"/>
        <v>29.850400000000008</v>
      </c>
      <c r="D275" s="142"/>
      <c r="E275" s="143">
        <v>10351</v>
      </c>
      <c r="F275" s="132">
        <f t="shared" si="12"/>
        <v>5767</v>
      </c>
      <c r="G275" s="182">
        <f t="shared" si="13"/>
        <v>4161</v>
      </c>
      <c r="H275" s="143">
        <v>66</v>
      </c>
    </row>
    <row r="276" spans="1:8" ht="12.75">
      <c r="A276" s="139">
        <v>275</v>
      </c>
      <c r="B276" s="137"/>
      <c r="C276" s="153">
        <f t="shared" si="14"/>
        <v>29.6425</v>
      </c>
      <c r="D276" s="142"/>
      <c r="E276" s="143">
        <v>10351</v>
      </c>
      <c r="F276" s="132">
        <f t="shared" si="12"/>
        <v>5807</v>
      </c>
      <c r="G276" s="182">
        <f t="shared" si="13"/>
        <v>4190</v>
      </c>
      <c r="H276" s="143">
        <v>66</v>
      </c>
    </row>
    <row r="277" spans="1:8" ht="12.75">
      <c r="A277" s="139">
        <v>276</v>
      </c>
      <c r="B277" s="137"/>
      <c r="C277" s="153">
        <f t="shared" si="14"/>
        <v>29.432800000000015</v>
      </c>
      <c r="D277" s="142"/>
      <c r="E277" s="143">
        <v>10351</v>
      </c>
      <c r="F277" s="132">
        <f t="shared" si="12"/>
        <v>5848</v>
      </c>
      <c r="G277" s="182">
        <f t="shared" si="13"/>
        <v>4220</v>
      </c>
      <c r="H277" s="143">
        <v>66</v>
      </c>
    </row>
    <row r="278" spans="1:8" ht="12.75">
      <c r="A278" s="139">
        <v>277</v>
      </c>
      <c r="B278" s="137"/>
      <c r="C278" s="153">
        <f t="shared" si="14"/>
        <v>29.2213</v>
      </c>
      <c r="D278" s="142"/>
      <c r="E278" s="143">
        <v>10351</v>
      </c>
      <c r="F278" s="132">
        <f t="shared" si="12"/>
        <v>5890</v>
      </c>
      <c r="G278" s="182">
        <f t="shared" si="13"/>
        <v>4251</v>
      </c>
      <c r="H278" s="143">
        <v>66</v>
      </c>
    </row>
    <row r="279" spans="1:8" ht="12.75">
      <c r="A279" s="139">
        <v>278</v>
      </c>
      <c r="B279" s="137"/>
      <c r="C279" s="153">
        <f t="shared" si="14"/>
        <v>29.00800000000001</v>
      </c>
      <c r="D279" s="142"/>
      <c r="E279" s="143">
        <v>10351</v>
      </c>
      <c r="F279" s="132">
        <f t="shared" si="12"/>
        <v>5932</v>
      </c>
      <c r="G279" s="182">
        <f t="shared" si="13"/>
        <v>4282</v>
      </c>
      <c r="H279" s="143">
        <v>66</v>
      </c>
    </row>
    <row r="280" spans="1:8" ht="12.75">
      <c r="A280" s="139">
        <v>279</v>
      </c>
      <c r="B280" s="137"/>
      <c r="C280" s="153">
        <f t="shared" si="14"/>
        <v>28.792900000000003</v>
      </c>
      <c r="D280" s="142"/>
      <c r="E280" s="143">
        <v>10351</v>
      </c>
      <c r="F280" s="132">
        <f t="shared" si="12"/>
        <v>5976</v>
      </c>
      <c r="G280" s="182">
        <f t="shared" si="13"/>
        <v>4314</v>
      </c>
      <c r="H280" s="143">
        <v>66</v>
      </c>
    </row>
    <row r="281" spans="1:8" ht="12.75">
      <c r="A281" s="139">
        <v>280</v>
      </c>
      <c r="B281" s="137"/>
      <c r="C281" s="153">
        <f t="shared" si="14"/>
        <v>28.575999999999993</v>
      </c>
      <c r="D281" s="142"/>
      <c r="E281" s="143">
        <v>10351</v>
      </c>
      <c r="F281" s="132">
        <f t="shared" si="12"/>
        <v>6021</v>
      </c>
      <c r="G281" s="182">
        <f t="shared" si="13"/>
        <v>4347</v>
      </c>
      <c r="H281" s="143">
        <v>66</v>
      </c>
    </row>
    <row r="282" spans="1:8" ht="12.75">
      <c r="A282" s="139">
        <v>281</v>
      </c>
      <c r="B282" s="137"/>
      <c r="C282" s="153">
        <f t="shared" si="14"/>
        <v>28.35730000000001</v>
      </c>
      <c r="D282" s="142"/>
      <c r="E282" s="143">
        <v>10351</v>
      </c>
      <c r="F282" s="132">
        <f t="shared" si="12"/>
        <v>6067</v>
      </c>
      <c r="G282" s="182">
        <f t="shared" si="13"/>
        <v>4380</v>
      </c>
      <c r="H282" s="143">
        <v>66</v>
      </c>
    </row>
    <row r="283" spans="1:8" ht="12.75">
      <c r="A283" s="139">
        <v>282</v>
      </c>
      <c r="B283" s="137"/>
      <c r="C283" s="153">
        <f t="shared" si="14"/>
        <v>28.136799999999994</v>
      </c>
      <c r="D283" s="142"/>
      <c r="E283" s="143">
        <v>10351</v>
      </c>
      <c r="F283" s="132">
        <f t="shared" si="12"/>
        <v>6114</v>
      </c>
      <c r="G283" s="182">
        <f t="shared" si="13"/>
        <v>4415</v>
      </c>
      <c r="H283" s="143">
        <v>66</v>
      </c>
    </row>
    <row r="284" spans="1:8" ht="12.75">
      <c r="A284" s="139">
        <v>283</v>
      </c>
      <c r="B284" s="137"/>
      <c r="C284" s="153">
        <f t="shared" si="14"/>
        <v>27.914500000000004</v>
      </c>
      <c r="D284" s="142"/>
      <c r="E284" s="143">
        <v>10351</v>
      </c>
      <c r="F284" s="132">
        <f t="shared" si="12"/>
        <v>6162</v>
      </c>
      <c r="G284" s="182">
        <f t="shared" si="13"/>
        <v>4450</v>
      </c>
      <c r="H284" s="143">
        <v>66</v>
      </c>
    </row>
    <row r="285" spans="1:8" ht="12.75">
      <c r="A285" s="139">
        <v>284</v>
      </c>
      <c r="B285" s="137"/>
      <c r="C285" s="153">
        <f t="shared" si="14"/>
        <v>27.690399999999997</v>
      </c>
      <c r="D285" s="142"/>
      <c r="E285" s="143">
        <v>10351</v>
      </c>
      <c r="F285" s="132">
        <f t="shared" si="12"/>
        <v>6211</v>
      </c>
      <c r="G285" s="182">
        <f t="shared" si="13"/>
        <v>4486</v>
      </c>
      <c r="H285" s="143">
        <v>66</v>
      </c>
    </row>
    <row r="286" spans="1:8" ht="12.75">
      <c r="A286" s="139">
        <v>285</v>
      </c>
      <c r="B286" s="137"/>
      <c r="C286" s="153">
        <f t="shared" si="14"/>
        <v>27.464500000000015</v>
      </c>
      <c r="D286" s="142"/>
      <c r="E286" s="143">
        <v>10351</v>
      </c>
      <c r="F286" s="132">
        <f t="shared" si="12"/>
        <v>6262</v>
      </c>
      <c r="G286" s="182">
        <f t="shared" si="13"/>
        <v>4523</v>
      </c>
      <c r="H286" s="143">
        <v>66</v>
      </c>
    </row>
    <row r="287" spans="1:8" ht="12.75">
      <c r="A287" s="139">
        <v>286</v>
      </c>
      <c r="B287" s="137"/>
      <c r="C287" s="153">
        <f t="shared" si="14"/>
        <v>27.236800000000002</v>
      </c>
      <c r="D287" s="142"/>
      <c r="E287" s="143">
        <v>10351</v>
      </c>
      <c r="F287" s="132">
        <f t="shared" si="12"/>
        <v>6314</v>
      </c>
      <c r="G287" s="182">
        <f t="shared" si="13"/>
        <v>4560</v>
      </c>
      <c r="H287" s="143">
        <v>66</v>
      </c>
    </row>
    <row r="288" spans="1:8" ht="12.75">
      <c r="A288" s="139">
        <v>287</v>
      </c>
      <c r="B288" s="137"/>
      <c r="C288" s="153">
        <f t="shared" si="14"/>
        <v>27.007300000000015</v>
      </c>
      <c r="D288" s="142"/>
      <c r="E288" s="143">
        <v>10351</v>
      </c>
      <c r="F288" s="132">
        <f t="shared" si="12"/>
        <v>6367</v>
      </c>
      <c r="G288" s="182">
        <f t="shared" si="13"/>
        <v>4599</v>
      </c>
      <c r="H288" s="143">
        <v>66</v>
      </c>
    </row>
    <row r="289" spans="1:8" ht="12.75">
      <c r="A289" s="139">
        <v>288</v>
      </c>
      <c r="B289" s="137"/>
      <c r="C289" s="153">
        <f t="shared" si="14"/>
        <v>26.77600000000001</v>
      </c>
      <c r="D289" s="142"/>
      <c r="E289" s="143">
        <v>10351</v>
      </c>
      <c r="F289" s="132">
        <f t="shared" si="12"/>
        <v>6421</v>
      </c>
      <c r="G289" s="182">
        <f t="shared" si="13"/>
        <v>4639</v>
      </c>
      <c r="H289" s="143">
        <v>66</v>
      </c>
    </row>
    <row r="290" spans="1:8" ht="12.75">
      <c r="A290" s="139">
        <v>289</v>
      </c>
      <c r="B290" s="137"/>
      <c r="C290" s="153">
        <f t="shared" si="14"/>
        <v>26.542900000000003</v>
      </c>
      <c r="D290" s="142"/>
      <c r="E290" s="143">
        <v>10351</v>
      </c>
      <c r="F290" s="132">
        <f t="shared" si="12"/>
        <v>6477</v>
      </c>
      <c r="G290" s="182">
        <f t="shared" si="13"/>
        <v>4680</v>
      </c>
      <c r="H290" s="143">
        <v>66</v>
      </c>
    </row>
    <row r="291" spans="1:8" ht="12.75">
      <c r="A291" s="139">
        <v>290</v>
      </c>
      <c r="B291" s="137"/>
      <c r="C291" s="153">
        <f t="shared" si="14"/>
        <v>26.308000000000007</v>
      </c>
      <c r="D291" s="142"/>
      <c r="E291" s="143">
        <v>10351</v>
      </c>
      <c r="F291" s="132">
        <f t="shared" si="12"/>
        <v>6534</v>
      </c>
      <c r="G291" s="182">
        <f t="shared" si="13"/>
        <v>4721</v>
      </c>
      <c r="H291" s="143">
        <v>66</v>
      </c>
    </row>
    <row r="292" spans="1:8" ht="12.75">
      <c r="A292" s="139">
        <v>291</v>
      </c>
      <c r="B292" s="137"/>
      <c r="C292" s="153">
        <f t="shared" si="14"/>
        <v>26.071299999999994</v>
      </c>
      <c r="D292" s="142"/>
      <c r="E292" s="143">
        <v>10351</v>
      </c>
      <c r="F292" s="132">
        <f t="shared" si="12"/>
        <v>6593</v>
      </c>
      <c r="G292" s="182">
        <f t="shared" si="13"/>
        <v>4764</v>
      </c>
      <c r="H292" s="143">
        <v>66</v>
      </c>
    </row>
    <row r="293" spans="1:8" ht="12.75">
      <c r="A293" s="139">
        <v>292</v>
      </c>
      <c r="B293" s="137"/>
      <c r="C293" s="153">
        <f t="shared" si="14"/>
        <v>25.832800000000006</v>
      </c>
      <c r="D293" s="142"/>
      <c r="E293" s="143">
        <v>10351</v>
      </c>
      <c r="F293" s="132">
        <f t="shared" si="12"/>
        <v>6653</v>
      </c>
      <c r="G293" s="182">
        <f t="shared" si="13"/>
        <v>4808</v>
      </c>
      <c r="H293" s="143">
        <v>66</v>
      </c>
    </row>
    <row r="294" spans="1:8" ht="12.75">
      <c r="A294" s="139">
        <v>293</v>
      </c>
      <c r="B294" s="137"/>
      <c r="C294" s="153">
        <f t="shared" si="14"/>
        <v>25.5925</v>
      </c>
      <c r="D294" s="142"/>
      <c r="E294" s="143">
        <v>10351</v>
      </c>
      <c r="F294" s="132">
        <f t="shared" si="12"/>
        <v>6715</v>
      </c>
      <c r="G294" s="182">
        <f t="shared" si="13"/>
        <v>4853</v>
      </c>
      <c r="H294" s="143">
        <v>66</v>
      </c>
    </row>
    <row r="295" spans="1:8" ht="12.75">
      <c r="A295" s="139">
        <v>294</v>
      </c>
      <c r="B295" s="137"/>
      <c r="C295" s="153">
        <f t="shared" si="14"/>
        <v>25.350400000000008</v>
      </c>
      <c r="D295" s="142"/>
      <c r="E295" s="143">
        <v>10351</v>
      </c>
      <c r="F295" s="132">
        <f t="shared" si="12"/>
        <v>6779</v>
      </c>
      <c r="G295" s="182">
        <f t="shared" si="13"/>
        <v>4900</v>
      </c>
      <c r="H295" s="143">
        <v>66</v>
      </c>
    </row>
    <row r="296" spans="1:8" ht="12.75">
      <c r="A296" s="139">
        <v>295</v>
      </c>
      <c r="B296" s="137"/>
      <c r="C296" s="153">
        <f t="shared" si="14"/>
        <v>25.10650000000001</v>
      </c>
      <c r="D296" s="142"/>
      <c r="E296" s="143">
        <v>10351</v>
      </c>
      <c r="F296" s="132">
        <f t="shared" si="12"/>
        <v>6844</v>
      </c>
      <c r="G296" s="182">
        <f t="shared" si="13"/>
        <v>4947</v>
      </c>
      <c r="H296" s="143">
        <v>66</v>
      </c>
    </row>
    <row r="297" spans="1:8" ht="12.75">
      <c r="A297" s="139">
        <v>296</v>
      </c>
      <c r="B297" s="137"/>
      <c r="C297" s="153">
        <f t="shared" si="14"/>
        <v>24.860800000000012</v>
      </c>
      <c r="D297" s="142"/>
      <c r="E297" s="143">
        <v>10351</v>
      </c>
      <c r="F297" s="132">
        <f t="shared" si="12"/>
        <v>6911</v>
      </c>
      <c r="G297" s="182">
        <f t="shared" si="13"/>
        <v>4996</v>
      </c>
      <c r="H297" s="143">
        <v>66</v>
      </c>
    </row>
    <row r="298" spans="1:8" ht="12.75">
      <c r="A298" s="139">
        <v>297</v>
      </c>
      <c r="B298" s="137"/>
      <c r="C298" s="153">
        <f t="shared" si="14"/>
        <v>24.61330000000001</v>
      </c>
      <c r="D298" s="142"/>
      <c r="E298" s="143">
        <v>10351</v>
      </c>
      <c r="F298" s="132">
        <f t="shared" si="12"/>
        <v>6980</v>
      </c>
      <c r="G298" s="182">
        <f t="shared" si="13"/>
        <v>5047</v>
      </c>
      <c r="H298" s="143">
        <v>66</v>
      </c>
    </row>
    <row r="299" spans="1:8" ht="12.75">
      <c r="A299" s="139">
        <v>298</v>
      </c>
      <c r="B299" s="137"/>
      <c r="C299" s="153">
        <f t="shared" si="14"/>
        <v>24.364000000000004</v>
      </c>
      <c r="D299" s="142"/>
      <c r="E299" s="143">
        <v>10351</v>
      </c>
      <c r="F299" s="132">
        <f t="shared" si="12"/>
        <v>7051</v>
      </c>
      <c r="G299" s="182">
        <f t="shared" si="13"/>
        <v>5098</v>
      </c>
      <c r="H299" s="143">
        <v>66</v>
      </c>
    </row>
    <row r="300" spans="1:8" ht="12.75">
      <c r="A300" s="139">
        <v>299</v>
      </c>
      <c r="B300" s="137"/>
      <c r="C300" s="153">
        <f t="shared" si="14"/>
        <v>24.11290000000001</v>
      </c>
      <c r="D300" s="142"/>
      <c r="E300" s="143">
        <v>10351</v>
      </c>
      <c r="F300" s="132">
        <f t="shared" si="12"/>
        <v>7123</v>
      </c>
      <c r="G300" s="182">
        <f t="shared" si="13"/>
        <v>5151</v>
      </c>
      <c r="H300" s="143">
        <v>66</v>
      </c>
    </row>
    <row r="301" spans="1:8" ht="12.75">
      <c r="A301" s="139">
        <v>300</v>
      </c>
      <c r="B301" s="137"/>
      <c r="C301" s="153">
        <f t="shared" si="14"/>
        <v>23.86</v>
      </c>
      <c r="D301" s="142"/>
      <c r="E301" s="143">
        <v>10351</v>
      </c>
      <c r="F301" s="132">
        <f t="shared" si="12"/>
        <v>7198</v>
      </c>
      <c r="G301" s="182">
        <f t="shared" si="13"/>
        <v>5206</v>
      </c>
      <c r="H301" s="143">
        <v>66</v>
      </c>
    </row>
    <row r="302" spans="1:8" ht="12.75">
      <c r="A302" s="139">
        <v>301</v>
      </c>
      <c r="B302" s="137"/>
      <c r="C302" s="153">
        <f t="shared" si="14"/>
        <v>23.605300000000014</v>
      </c>
      <c r="D302" s="142"/>
      <c r="E302" s="143">
        <v>10351</v>
      </c>
      <c r="F302" s="132">
        <f t="shared" si="12"/>
        <v>7275</v>
      </c>
      <c r="G302" s="182">
        <f t="shared" si="13"/>
        <v>5262</v>
      </c>
      <c r="H302" s="143">
        <v>66</v>
      </c>
    </row>
    <row r="303" spans="1:8" ht="12.75">
      <c r="A303" s="139">
        <v>302</v>
      </c>
      <c r="B303" s="137"/>
      <c r="C303" s="153">
        <f t="shared" si="14"/>
        <v>23.348799999999997</v>
      </c>
      <c r="D303" s="142"/>
      <c r="E303" s="143">
        <v>10351</v>
      </c>
      <c r="F303" s="132">
        <f t="shared" si="12"/>
        <v>7354</v>
      </c>
      <c r="G303" s="182">
        <f t="shared" si="13"/>
        <v>5320</v>
      </c>
      <c r="H303" s="143">
        <v>66</v>
      </c>
    </row>
    <row r="304" spans="1:8" ht="12.75">
      <c r="A304" s="139">
        <v>303</v>
      </c>
      <c r="B304" s="137"/>
      <c r="C304" s="153">
        <f t="shared" si="14"/>
        <v>23.090500000000006</v>
      </c>
      <c r="D304" s="142"/>
      <c r="E304" s="143">
        <v>10351</v>
      </c>
      <c r="F304" s="132">
        <f t="shared" si="12"/>
        <v>7436</v>
      </c>
      <c r="G304" s="182">
        <f t="shared" si="13"/>
        <v>5379</v>
      </c>
      <c r="H304" s="143">
        <v>66</v>
      </c>
    </row>
    <row r="305" spans="1:8" ht="12.75">
      <c r="A305" s="139">
        <v>304</v>
      </c>
      <c r="B305" s="137"/>
      <c r="C305" s="153">
        <f t="shared" si="14"/>
        <v>22.83040000000001</v>
      </c>
      <c r="D305" s="142"/>
      <c r="E305" s="143">
        <v>10351</v>
      </c>
      <c r="F305" s="132">
        <f t="shared" si="12"/>
        <v>7520</v>
      </c>
      <c r="G305" s="182">
        <f t="shared" si="13"/>
        <v>5441</v>
      </c>
      <c r="H305" s="143">
        <v>66</v>
      </c>
    </row>
    <row r="306" spans="1:8" ht="12.75">
      <c r="A306" s="139">
        <v>305</v>
      </c>
      <c r="B306" s="137"/>
      <c r="C306" s="153">
        <f t="shared" si="14"/>
        <v>22.5685</v>
      </c>
      <c r="D306" s="142"/>
      <c r="E306" s="143">
        <v>10351</v>
      </c>
      <c r="F306" s="132">
        <f t="shared" si="12"/>
        <v>7606</v>
      </c>
      <c r="G306" s="182">
        <f t="shared" si="13"/>
        <v>5504</v>
      </c>
      <c r="H306" s="143">
        <v>66</v>
      </c>
    </row>
    <row r="307" spans="1:8" ht="12.75">
      <c r="A307" s="139">
        <v>306</v>
      </c>
      <c r="B307" s="137"/>
      <c r="C307" s="153">
        <f t="shared" si="14"/>
        <v>22.3048</v>
      </c>
      <c r="D307" s="142"/>
      <c r="E307" s="143">
        <v>10351</v>
      </c>
      <c r="F307" s="132">
        <f t="shared" si="12"/>
        <v>7695</v>
      </c>
      <c r="G307" s="182">
        <f t="shared" si="13"/>
        <v>5569</v>
      </c>
      <c r="H307" s="143">
        <v>66</v>
      </c>
    </row>
    <row r="308" spans="1:8" ht="12.75">
      <c r="A308" s="139">
        <v>307</v>
      </c>
      <c r="B308" s="137"/>
      <c r="C308" s="153">
        <f t="shared" si="14"/>
        <v>22.039299999999997</v>
      </c>
      <c r="D308" s="142"/>
      <c r="E308" s="143">
        <v>10351</v>
      </c>
      <c r="F308" s="132">
        <f t="shared" si="12"/>
        <v>7787</v>
      </c>
      <c r="G308" s="182">
        <f t="shared" si="13"/>
        <v>5636</v>
      </c>
      <c r="H308" s="143">
        <v>66</v>
      </c>
    </row>
    <row r="309" spans="1:8" ht="12.75">
      <c r="A309" s="139">
        <v>308</v>
      </c>
      <c r="B309" s="137"/>
      <c r="C309" s="153">
        <f t="shared" si="14"/>
        <v>21.772000000000006</v>
      </c>
      <c r="D309" s="142"/>
      <c r="E309" s="143">
        <v>10351</v>
      </c>
      <c r="F309" s="132">
        <f t="shared" si="12"/>
        <v>7882</v>
      </c>
      <c r="G309" s="182">
        <f t="shared" si="13"/>
        <v>5705</v>
      </c>
      <c r="H309" s="143">
        <v>66</v>
      </c>
    </row>
    <row r="310" spans="1:8" ht="12.75">
      <c r="A310" s="139">
        <v>309</v>
      </c>
      <c r="B310" s="137"/>
      <c r="C310" s="153">
        <f t="shared" si="14"/>
        <v>21.502899999999997</v>
      </c>
      <c r="D310" s="142"/>
      <c r="E310" s="143">
        <v>10351</v>
      </c>
      <c r="F310" s="132">
        <f t="shared" si="12"/>
        <v>7980</v>
      </c>
      <c r="G310" s="182">
        <f t="shared" si="13"/>
        <v>5777</v>
      </c>
      <c r="H310" s="143">
        <v>66</v>
      </c>
    </row>
    <row r="311" spans="1:8" ht="12.75">
      <c r="A311" s="139">
        <v>310</v>
      </c>
      <c r="B311" s="137"/>
      <c r="C311" s="153">
        <f t="shared" si="14"/>
        <v>21.232000000000014</v>
      </c>
      <c r="D311" s="142"/>
      <c r="E311" s="143">
        <v>10351</v>
      </c>
      <c r="F311" s="132">
        <f t="shared" si="12"/>
        <v>8081</v>
      </c>
      <c r="G311" s="182">
        <f t="shared" si="13"/>
        <v>5850</v>
      </c>
      <c r="H311" s="143">
        <v>66</v>
      </c>
    </row>
    <row r="312" spans="1:8" ht="12.75">
      <c r="A312" s="139">
        <v>311</v>
      </c>
      <c r="B312" s="137"/>
      <c r="C312" s="153">
        <f t="shared" si="14"/>
        <v>20.9593</v>
      </c>
      <c r="D312" s="142"/>
      <c r="E312" s="143">
        <v>10351</v>
      </c>
      <c r="F312" s="132">
        <f t="shared" si="12"/>
        <v>8185</v>
      </c>
      <c r="G312" s="182">
        <f t="shared" si="13"/>
        <v>5926</v>
      </c>
      <c r="H312" s="143">
        <v>66</v>
      </c>
    </row>
    <row r="313" spans="1:8" ht="12.75">
      <c r="A313" s="139">
        <v>312</v>
      </c>
      <c r="B313" s="137"/>
      <c r="C313" s="153">
        <f t="shared" si="14"/>
        <v>20.684799999999996</v>
      </c>
      <c r="D313" s="142"/>
      <c r="E313" s="143">
        <v>10351</v>
      </c>
      <c r="F313" s="132">
        <f t="shared" si="12"/>
        <v>8293</v>
      </c>
      <c r="G313" s="182">
        <f t="shared" si="13"/>
        <v>6005</v>
      </c>
      <c r="H313" s="143">
        <v>66</v>
      </c>
    </row>
    <row r="314" spans="1:8" ht="12.75">
      <c r="A314" s="139">
        <v>313</v>
      </c>
      <c r="B314" s="137"/>
      <c r="C314" s="153">
        <f t="shared" si="14"/>
        <v>20.408500000000004</v>
      </c>
      <c r="D314" s="142"/>
      <c r="E314" s="143">
        <v>10351</v>
      </c>
      <c r="F314" s="132">
        <f t="shared" si="12"/>
        <v>8404</v>
      </c>
      <c r="G314" s="182">
        <f t="shared" si="13"/>
        <v>6086</v>
      </c>
      <c r="H314" s="143">
        <v>66</v>
      </c>
    </row>
    <row r="315" spans="1:8" ht="12.75">
      <c r="A315" s="139">
        <v>314</v>
      </c>
      <c r="B315" s="137"/>
      <c r="C315" s="153">
        <f t="shared" si="14"/>
        <v>20.130399999999995</v>
      </c>
      <c r="D315" s="142"/>
      <c r="E315" s="143">
        <v>10351</v>
      </c>
      <c r="F315" s="132">
        <f t="shared" si="12"/>
        <v>8519</v>
      </c>
      <c r="G315" s="182">
        <f t="shared" si="13"/>
        <v>6170</v>
      </c>
      <c r="H315" s="143">
        <v>66</v>
      </c>
    </row>
    <row r="316" spans="1:8" ht="12.75">
      <c r="A316" s="139">
        <v>315</v>
      </c>
      <c r="B316" s="137"/>
      <c r="C316" s="153">
        <f t="shared" si="14"/>
        <v>19.85050000000001</v>
      </c>
      <c r="D316" s="142"/>
      <c r="E316" s="143">
        <v>10351</v>
      </c>
      <c r="F316" s="132">
        <f t="shared" si="12"/>
        <v>8639</v>
      </c>
      <c r="G316" s="182">
        <f t="shared" si="13"/>
        <v>6257</v>
      </c>
      <c r="H316" s="143">
        <v>66</v>
      </c>
    </row>
    <row r="317" spans="1:8" ht="12.75">
      <c r="A317" s="139">
        <v>316</v>
      </c>
      <c r="B317" s="137"/>
      <c r="C317" s="153">
        <f t="shared" si="14"/>
        <v>19.568799999999996</v>
      </c>
      <c r="D317" s="142"/>
      <c r="E317" s="143">
        <v>10351</v>
      </c>
      <c r="F317" s="132">
        <f t="shared" si="12"/>
        <v>8762</v>
      </c>
      <c r="G317" s="182">
        <f t="shared" si="13"/>
        <v>6347</v>
      </c>
      <c r="H317" s="143">
        <v>66</v>
      </c>
    </row>
    <row r="318" spans="1:8" ht="12.75">
      <c r="A318" s="139">
        <v>317</v>
      </c>
      <c r="B318" s="137"/>
      <c r="C318" s="153">
        <f t="shared" si="14"/>
        <v>19.285300000000007</v>
      </c>
      <c r="D318" s="142"/>
      <c r="E318" s="143">
        <v>10351</v>
      </c>
      <c r="F318" s="132">
        <f t="shared" si="12"/>
        <v>8890</v>
      </c>
      <c r="G318" s="182">
        <f t="shared" si="13"/>
        <v>6441</v>
      </c>
      <c r="H318" s="143">
        <v>66</v>
      </c>
    </row>
    <row r="319" spans="1:8" ht="12.75">
      <c r="A319" s="139">
        <v>318</v>
      </c>
      <c r="B319" s="137"/>
      <c r="C319" s="153">
        <f t="shared" si="14"/>
        <v>19</v>
      </c>
      <c r="D319" s="142"/>
      <c r="E319" s="143">
        <v>10351</v>
      </c>
      <c r="F319" s="132">
        <f t="shared" si="12"/>
        <v>9022</v>
      </c>
      <c r="G319" s="182">
        <f t="shared" si="13"/>
        <v>6537</v>
      </c>
      <c r="H319" s="143">
        <v>66</v>
      </c>
    </row>
    <row r="320" spans="1:8" ht="12.75">
      <c r="A320" s="139">
        <v>319</v>
      </c>
      <c r="B320" s="137"/>
      <c r="C320" s="153">
        <f t="shared" si="14"/>
        <v>18.71290000000002</v>
      </c>
      <c r="D320" s="142"/>
      <c r="E320" s="143">
        <v>10351</v>
      </c>
      <c r="F320" s="132">
        <f t="shared" si="12"/>
        <v>9160</v>
      </c>
      <c r="G320" s="182">
        <f t="shared" si="13"/>
        <v>6638</v>
      </c>
      <c r="H320" s="143">
        <v>66</v>
      </c>
    </row>
    <row r="321" spans="1:8" ht="12.75">
      <c r="A321" s="139">
        <v>320</v>
      </c>
      <c r="B321" s="137"/>
      <c r="C321" s="153">
        <f t="shared" si="14"/>
        <v>18.424000000000007</v>
      </c>
      <c r="D321" s="142"/>
      <c r="E321" s="143">
        <v>10351</v>
      </c>
      <c r="F321" s="132">
        <f t="shared" si="12"/>
        <v>9302</v>
      </c>
      <c r="G321" s="182">
        <f t="shared" si="13"/>
        <v>6742</v>
      </c>
      <c r="H321" s="143">
        <v>66</v>
      </c>
    </row>
    <row r="322" spans="1:8" ht="12.75">
      <c r="A322" s="139">
        <v>321</v>
      </c>
      <c r="B322" s="137"/>
      <c r="C322" s="153">
        <f t="shared" si="14"/>
        <v>18.133300000000006</v>
      </c>
      <c r="D322" s="142"/>
      <c r="E322" s="143">
        <v>10351</v>
      </c>
      <c r="F322" s="132">
        <f t="shared" si="12"/>
        <v>9450</v>
      </c>
      <c r="G322" s="182">
        <f t="shared" si="13"/>
        <v>6850</v>
      </c>
      <c r="H322" s="143">
        <v>66</v>
      </c>
    </row>
    <row r="323" spans="1:8" ht="12.75">
      <c r="A323" s="139">
        <v>322</v>
      </c>
      <c r="B323" s="137"/>
      <c r="C323" s="153">
        <f t="shared" si="14"/>
        <v>17.8408</v>
      </c>
      <c r="D323" s="142"/>
      <c r="E323" s="143">
        <v>10351</v>
      </c>
      <c r="F323" s="132">
        <f t="shared" si="12"/>
        <v>9604</v>
      </c>
      <c r="G323" s="182">
        <f t="shared" si="13"/>
        <v>6962</v>
      </c>
      <c r="H323" s="143">
        <v>66</v>
      </c>
    </row>
    <row r="324" spans="1:8" ht="12.75">
      <c r="A324" s="139">
        <v>323</v>
      </c>
      <c r="B324" s="137"/>
      <c r="C324" s="153">
        <f t="shared" si="14"/>
        <v>17.546499999999995</v>
      </c>
      <c r="D324" s="142"/>
      <c r="E324" s="143">
        <v>10351</v>
      </c>
      <c r="F324" s="132">
        <f t="shared" si="12"/>
        <v>9764</v>
      </c>
      <c r="G324" s="182">
        <f t="shared" si="13"/>
        <v>7079</v>
      </c>
      <c r="H324" s="143">
        <v>66</v>
      </c>
    </row>
    <row r="325" spans="1:8" ht="12.75">
      <c r="A325" s="139">
        <v>324</v>
      </c>
      <c r="B325" s="137"/>
      <c r="C325" s="153">
        <f t="shared" si="14"/>
        <v>17.250400000000013</v>
      </c>
      <c r="D325" s="142"/>
      <c r="E325" s="143">
        <v>10351</v>
      </c>
      <c r="F325" s="132">
        <f t="shared" si="12"/>
        <v>9931</v>
      </c>
      <c r="G325" s="182">
        <f t="shared" si="13"/>
        <v>7201</v>
      </c>
      <c r="H325" s="143">
        <v>66</v>
      </c>
    </row>
    <row r="326" spans="1:8" ht="12.75">
      <c r="A326" s="139">
        <v>325</v>
      </c>
      <c r="B326" s="137"/>
      <c r="C326" s="153">
        <f t="shared" si="14"/>
        <v>16.9525</v>
      </c>
      <c r="D326" s="142"/>
      <c r="E326" s="143">
        <v>10351</v>
      </c>
      <c r="F326" s="132">
        <f t="shared" si="12"/>
        <v>10104</v>
      </c>
      <c r="G326" s="182">
        <f t="shared" si="13"/>
        <v>7327</v>
      </c>
      <c r="H326" s="143">
        <v>66</v>
      </c>
    </row>
    <row r="327" spans="1:8" ht="12.75">
      <c r="A327" s="139">
        <v>326</v>
      </c>
      <c r="B327" s="137"/>
      <c r="C327" s="153">
        <f t="shared" si="14"/>
        <v>16.652800000000013</v>
      </c>
      <c r="D327" s="142"/>
      <c r="E327" s="143">
        <v>10351</v>
      </c>
      <c r="F327" s="132">
        <f t="shared" si="12"/>
        <v>10285</v>
      </c>
      <c r="G327" s="182">
        <f t="shared" si="13"/>
        <v>7459</v>
      </c>
      <c r="H327" s="143">
        <v>66</v>
      </c>
    </row>
    <row r="328" spans="1:8" ht="12.75">
      <c r="A328" s="139">
        <v>327</v>
      </c>
      <c r="B328" s="137"/>
      <c r="C328" s="153">
        <f t="shared" si="14"/>
        <v>16.35130000000001</v>
      </c>
      <c r="D328" s="142"/>
      <c r="E328" s="143">
        <v>10351</v>
      </c>
      <c r="F328" s="132">
        <f t="shared" si="12"/>
        <v>10473</v>
      </c>
      <c r="G328" s="182">
        <f t="shared" si="13"/>
        <v>7596</v>
      </c>
      <c r="H328" s="143">
        <v>66</v>
      </c>
    </row>
    <row r="329" spans="1:8" ht="12.75">
      <c r="A329" s="139">
        <v>328</v>
      </c>
      <c r="B329" s="137"/>
      <c r="C329" s="153">
        <f t="shared" si="14"/>
        <v>16.048000000000016</v>
      </c>
      <c r="D329" s="142"/>
      <c r="E329" s="143">
        <v>10351</v>
      </c>
      <c r="F329" s="132">
        <f t="shared" si="12"/>
        <v>10670</v>
      </c>
      <c r="G329" s="182">
        <f t="shared" si="13"/>
        <v>7740</v>
      </c>
      <c r="H329" s="143">
        <v>66</v>
      </c>
    </row>
    <row r="330" spans="1:8" ht="12.75">
      <c r="A330" s="139">
        <v>329</v>
      </c>
      <c r="B330" s="137"/>
      <c r="C330" s="153">
        <f t="shared" si="14"/>
        <v>15.742900000000006</v>
      </c>
      <c r="D330" s="142"/>
      <c r="E330" s="143">
        <v>10351</v>
      </c>
      <c r="F330" s="132">
        <f t="shared" si="12"/>
        <v>10875</v>
      </c>
      <c r="G330" s="182">
        <f t="shared" si="13"/>
        <v>7890</v>
      </c>
      <c r="H330" s="143">
        <v>66</v>
      </c>
    </row>
    <row r="331" spans="1:8" ht="12.75">
      <c r="A331" s="139">
        <v>330</v>
      </c>
      <c r="B331" s="137"/>
      <c r="C331" s="153">
        <f t="shared" si="14"/>
        <v>15.436000000000007</v>
      </c>
      <c r="D331" s="142"/>
      <c r="E331" s="143">
        <v>10351</v>
      </c>
      <c r="F331" s="132">
        <f t="shared" si="12"/>
        <v>11090</v>
      </c>
      <c r="G331" s="182">
        <f t="shared" si="13"/>
        <v>8047</v>
      </c>
      <c r="H331" s="143">
        <v>66</v>
      </c>
    </row>
    <row r="332" spans="1:8" ht="12.75">
      <c r="A332" s="139">
        <v>331</v>
      </c>
      <c r="B332" s="137"/>
      <c r="C332" s="153">
        <f t="shared" si="14"/>
        <v>15.127300000000005</v>
      </c>
      <c r="D332" s="142"/>
      <c r="E332" s="143">
        <v>10351</v>
      </c>
      <c r="F332" s="132">
        <f t="shared" si="12"/>
        <v>11315</v>
      </c>
      <c r="G332" s="182">
        <f t="shared" si="13"/>
        <v>8211</v>
      </c>
      <c r="H332" s="143">
        <v>66</v>
      </c>
    </row>
    <row r="333" spans="1:8" ht="12.75">
      <c r="A333" s="139">
        <v>332</v>
      </c>
      <c r="B333" s="137"/>
      <c r="C333" s="153">
        <f t="shared" si="14"/>
        <v>14.8168</v>
      </c>
      <c r="D333" s="142"/>
      <c r="E333" s="143">
        <v>10351</v>
      </c>
      <c r="F333" s="132">
        <f aca="true" t="shared" si="15" ref="F333:F396">ROUND(12*1.37*(1/C333*E333)+H333,0)</f>
        <v>11551</v>
      </c>
      <c r="G333" s="182">
        <f t="shared" si="13"/>
        <v>8383</v>
      </c>
      <c r="H333" s="143">
        <v>66</v>
      </c>
    </row>
    <row r="334" spans="1:8" ht="12.75">
      <c r="A334" s="139">
        <v>333</v>
      </c>
      <c r="B334" s="137"/>
      <c r="C334" s="153">
        <f t="shared" si="14"/>
        <v>14.504500000000007</v>
      </c>
      <c r="D334" s="142"/>
      <c r="E334" s="143">
        <v>10351</v>
      </c>
      <c r="F334" s="132">
        <f t="shared" si="15"/>
        <v>11798</v>
      </c>
      <c r="G334" s="182">
        <f aca="true" t="shared" si="16" ref="G334:G397">ROUND(12*(1/C334*E334),0)</f>
        <v>8564</v>
      </c>
      <c r="H334" s="143">
        <v>66</v>
      </c>
    </row>
    <row r="335" spans="1:8" ht="12.75">
      <c r="A335" s="139">
        <v>334</v>
      </c>
      <c r="B335" s="137"/>
      <c r="C335" s="153">
        <f aca="true" t="shared" si="17" ref="C335:C398">-0.0009*POWER(A335,2)+0.2862*A335+19</f>
        <v>14.190400000000011</v>
      </c>
      <c r="D335" s="142"/>
      <c r="E335" s="143">
        <v>10351</v>
      </c>
      <c r="F335" s="132">
        <f t="shared" si="15"/>
        <v>12058</v>
      </c>
      <c r="G335" s="182">
        <f t="shared" si="16"/>
        <v>8753</v>
      </c>
      <c r="H335" s="143">
        <v>66</v>
      </c>
    </row>
    <row r="336" spans="1:8" ht="12.75">
      <c r="A336" s="139">
        <v>335</v>
      </c>
      <c r="B336" s="137"/>
      <c r="C336" s="153">
        <f t="shared" si="17"/>
        <v>13.874500000000012</v>
      </c>
      <c r="D336" s="142"/>
      <c r="E336" s="143">
        <v>10351</v>
      </c>
      <c r="F336" s="132">
        <f t="shared" si="15"/>
        <v>12331</v>
      </c>
      <c r="G336" s="182">
        <f t="shared" si="16"/>
        <v>8953</v>
      </c>
      <c r="H336" s="143">
        <v>66</v>
      </c>
    </row>
    <row r="337" spans="1:8" ht="12.75">
      <c r="A337" s="139">
        <v>336</v>
      </c>
      <c r="B337" s="137"/>
      <c r="C337" s="153">
        <f t="shared" si="17"/>
        <v>13.55680000000001</v>
      </c>
      <c r="D337" s="142"/>
      <c r="E337" s="143">
        <v>10351</v>
      </c>
      <c r="F337" s="132">
        <f t="shared" si="15"/>
        <v>12618</v>
      </c>
      <c r="G337" s="182">
        <f t="shared" si="16"/>
        <v>9162</v>
      </c>
      <c r="H337" s="143">
        <v>66</v>
      </c>
    </row>
    <row r="338" spans="1:8" ht="12.75">
      <c r="A338" s="139">
        <v>337</v>
      </c>
      <c r="B338" s="137"/>
      <c r="C338" s="153">
        <f t="shared" si="17"/>
        <v>13.237300000000005</v>
      </c>
      <c r="D338" s="142"/>
      <c r="E338" s="143">
        <v>10351</v>
      </c>
      <c r="F338" s="132">
        <f t="shared" si="15"/>
        <v>12921</v>
      </c>
      <c r="G338" s="182">
        <f t="shared" si="16"/>
        <v>9383</v>
      </c>
      <c r="H338" s="143">
        <v>66</v>
      </c>
    </row>
    <row r="339" spans="1:8" ht="12.75">
      <c r="A339" s="139">
        <v>338</v>
      </c>
      <c r="B339" s="137"/>
      <c r="C339" s="153">
        <f t="shared" si="17"/>
        <v>12.916000000000011</v>
      </c>
      <c r="D339" s="142"/>
      <c r="E339" s="143">
        <v>10351</v>
      </c>
      <c r="F339" s="132">
        <f t="shared" si="15"/>
        <v>13241</v>
      </c>
      <c r="G339" s="182">
        <f t="shared" si="16"/>
        <v>9617</v>
      </c>
      <c r="H339" s="143">
        <v>66</v>
      </c>
    </row>
    <row r="340" spans="1:8" ht="12.75">
      <c r="A340" s="139">
        <v>339</v>
      </c>
      <c r="B340" s="137"/>
      <c r="C340" s="153">
        <f t="shared" si="17"/>
        <v>12.5929</v>
      </c>
      <c r="D340" s="142"/>
      <c r="E340" s="143">
        <v>10351</v>
      </c>
      <c r="F340" s="132">
        <f t="shared" si="15"/>
        <v>13579</v>
      </c>
      <c r="G340" s="182">
        <f t="shared" si="16"/>
        <v>9864</v>
      </c>
      <c r="H340" s="143">
        <v>66</v>
      </c>
    </row>
    <row r="341" spans="1:8" ht="12.75">
      <c r="A341" s="139">
        <v>340</v>
      </c>
      <c r="B341" s="137"/>
      <c r="C341" s="153">
        <f t="shared" si="17"/>
        <v>12.268000000000015</v>
      </c>
      <c r="D341" s="142"/>
      <c r="E341" s="143">
        <v>10351</v>
      </c>
      <c r="F341" s="132">
        <f t="shared" si="15"/>
        <v>13937</v>
      </c>
      <c r="G341" s="182">
        <f t="shared" si="16"/>
        <v>10125</v>
      </c>
      <c r="H341" s="143">
        <v>66</v>
      </c>
    </row>
    <row r="342" spans="1:8" ht="12.75">
      <c r="A342" s="139">
        <v>341</v>
      </c>
      <c r="B342" s="137"/>
      <c r="C342" s="153">
        <f t="shared" si="17"/>
        <v>11.941299999999998</v>
      </c>
      <c r="D342" s="142"/>
      <c r="E342" s="143">
        <v>10351</v>
      </c>
      <c r="F342" s="132">
        <f t="shared" si="15"/>
        <v>14317</v>
      </c>
      <c r="G342" s="182">
        <f t="shared" si="16"/>
        <v>10402</v>
      </c>
      <c r="H342" s="143">
        <v>66</v>
      </c>
    </row>
    <row r="343" spans="1:8" ht="12.75">
      <c r="A343" s="139">
        <v>342</v>
      </c>
      <c r="B343" s="137"/>
      <c r="C343" s="153">
        <f t="shared" si="17"/>
        <v>11.612800000000007</v>
      </c>
      <c r="D343" s="142"/>
      <c r="E343" s="143">
        <v>10351</v>
      </c>
      <c r="F343" s="132">
        <f t="shared" si="15"/>
        <v>14720</v>
      </c>
      <c r="G343" s="182">
        <f t="shared" si="16"/>
        <v>10696</v>
      </c>
      <c r="H343" s="143">
        <v>66</v>
      </c>
    </row>
    <row r="344" spans="1:8" ht="12.75">
      <c r="A344" s="139">
        <v>343</v>
      </c>
      <c r="B344" s="137"/>
      <c r="C344" s="153">
        <f t="shared" si="17"/>
        <v>11.282499999999999</v>
      </c>
      <c r="D344" s="142"/>
      <c r="E344" s="143">
        <v>10351</v>
      </c>
      <c r="F344" s="132">
        <f t="shared" si="15"/>
        <v>15149</v>
      </c>
      <c r="G344" s="182">
        <f t="shared" si="16"/>
        <v>11009</v>
      </c>
      <c r="H344" s="143">
        <v>66</v>
      </c>
    </row>
    <row r="345" spans="1:8" ht="12.75">
      <c r="A345" s="139">
        <v>344</v>
      </c>
      <c r="B345" s="137"/>
      <c r="C345" s="153">
        <f t="shared" si="17"/>
        <v>10.950400000000002</v>
      </c>
      <c r="D345" s="142"/>
      <c r="E345" s="143">
        <v>10351</v>
      </c>
      <c r="F345" s="132">
        <f t="shared" si="15"/>
        <v>15606</v>
      </c>
      <c r="G345" s="182">
        <f t="shared" si="16"/>
        <v>11343</v>
      </c>
      <c r="H345" s="143">
        <v>66</v>
      </c>
    </row>
    <row r="346" spans="1:8" ht="12.75">
      <c r="A346" s="139">
        <v>345</v>
      </c>
      <c r="B346" s="137"/>
      <c r="C346" s="153">
        <f t="shared" si="17"/>
        <v>10.616500000000002</v>
      </c>
      <c r="D346" s="142"/>
      <c r="E346" s="143">
        <v>10351</v>
      </c>
      <c r="F346" s="132">
        <f t="shared" si="15"/>
        <v>16095</v>
      </c>
      <c r="G346" s="182">
        <f t="shared" si="16"/>
        <v>11700</v>
      </c>
      <c r="H346" s="143">
        <v>66</v>
      </c>
    </row>
    <row r="347" spans="1:8" ht="12.75">
      <c r="A347" s="139">
        <v>346</v>
      </c>
      <c r="B347" s="137"/>
      <c r="C347" s="153">
        <f t="shared" si="17"/>
        <v>10.2808</v>
      </c>
      <c r="D347" s="142"/>
      <c r="E347" s="143">
        <v>10351</v>
      </c>
      <c r="F347" s="132">
        <f t="shared" si="15"/>
        <v>16618</v>
      </c>
      <c r="G347" s="182">
        <f t="shared" si="16"/>
        <v>12082</v>
      </c>
      <c r="H347" s="143">
        <v>66</v>
      </c>
    </row>
    <row r="348" spans="1:8" ht="12.75">
      <c r="A348" s="139">
        <v>347</v>
      </c>
      <c r="B348" s="137"/>
      <c r="C348" s="153">
        <f t="shared" si="17"/>
        <v>9.943300000000008</v>
      </c>
      <c r="D348" s="142"/>
      <c r="E348" s="143">
        <v>10351</v>
      </c>
      <c r="F348" s="132">
        <f t="shared" si="15"/>
        <v>17180</v>
      </c>
      <c r="G348" s="182">
        <f t="shared" si="16"/>
        <v>12492</v>
      </c>
      <c r="H348" s="143">
        <v>66</v>
      </c>
    </row>
    <row r="349" spans="1:8" ht="12.75">
      <c r="A349" s="139">
        <v>348</v>
      </c>
      <c r="B349" s="137"/>
      <c r="C349" s="153">
        <f t="shared" si="17"/>
        <v>9.604</v>
      </c>
      <c r="D349" s="142"/>
      <c r="E349" s="143">
        <v>10351</v>
      </c>
      <c r="F349" s="132">
        <f t="shared" si="15"/>
        <v>17785</v>
      </c>
      <c r="G349" s="182">
        <f t="shared" si="16"/>
        <v>12933</v>
      </c>
      <c r="H349" s="143">
        <v>66</v>
      </c>
    </row>
    <row r="350" spans="1:8" ht="12.75">
      <c r="A350" s="139">
        <v>349</v>
      </c>
      <c r="B350" s="137"/>
      <c r="C350" s="153">
        <f t="shared" si="17"/>
        <v>9.262900000000016</v>
      </c>
      <c r="D350" s="142"/>
      <c r="E350" s="143">
        <v>10351</v>
      </c>
      <c r="F350" s="132">
        <f t="shared" si="15"/>
        <v>18437</v>
      </c>
      <c r="G350" s="182">
        <f t="shared" si="16"/>
        <v>13410</v>
      </c>
      <c r="H350" s="143">
        <v>66</v>
      </c>
    </row>
    <row r="351" spans="1:8" ht="12.75">
      <c r="A351" s="139">
        <v>350</v>
      </c>
      <c r="B351" s="137"/>
      <c r="C351" s="153">
        <f t="shared" si="17"/>
        <v>8.920000000000002</v>
      </c>
      <c r="D351" s="142"/>
      <c r="E351" s="143">
        <v>10351</v>
      </c>
      <c r="F351" s="132">
        <f t="shared" si="15"/>
        <v>19143</v>
      </c>
      <c r="G351" s="182">
        <f t="shared" si="16"/>
        <v>13925</v>
      </c>
      <c r="H351" s="143">
        <v>66</v>
      </c>
    </row>
    <row r="352" spans="1:8" ht="12.75">
      <c r="A352" s="139">
        <v>351</v>
      </c>
      <c r="B352" s="137"/>
      <c r="C352" s="153">
        <f t="shared" si="17"/>
        <v>8.575300000000013</v>
      </c>
      <c r="D352" s="142"/>
      <c r="E352" s="143">
        <v>10351</v>
      </c>
      <c r="F352" s="132">
        <f t="shared" si="15"/>
        <v>19910</v>
      </c>
      <c r="G352" s="182">
        <f t="shared" si="16"/>
        <v>14485</v>
      </c>
      <c r="H352" s="143">
        <v>66</v>
      </c>
    </row>
    <row r="353" spans="1:8" ht="12.75">
      <c r="A353" s="139">
        <v>352</v>
      </c>
      <c r="B353" s="137"/>
      <c r="C353" s="153">
        <f t="shared" si="17"/>
        <v>8.228800000000007</v>
      </c>
      <c r="D353" s="142"/>
      <c r="E353" s="143">
        <v>10351</v>
      </c>
      <c r="F353" s="132">
        <f t="shared" si="15"/>
        <v>20746</v>
      </c>
      <c r="G353" s="182">
        <f t="shared" si="16"/>
        <v>15095</v>
      </c>
      <c r="H353" s="143">
        <v>66</v>
      </c>
    </row>
    <row r="354" spans="1:8" ht="12.75">
      <c r="A354" s="139">
        <v>353</v>
      </c>
      <c r="B354" s="137"/>
      <c r="C354" s="153">
        <f t="shared" si="17"/>
        <v>7.880499999999998</v>
      </c>
      <c r="D354" s="142"/>
      <c r="E354" s="143">
        <v>10351</v>
      </c>
      <c r="F354" s="132">
        <f t="shared" si="15"/>
        <v>21660</v>
      </c>
      <c r="G354" s="182">
        <f t="shared" si="16"/>
        <v>15762</v>
      </c>
      <c r="H354" s="143">
        <v>66</v>
      </c>
    </row>
    <row r="355" spans="1:8" ht="12.75">
      <c r="A355" s="139">
        <v>354</v>
      </c>
      <c r="B355" s="137"/>
      <c r="C355" s="153">
        <f t="shared" si="17"/>
        <v>7.530400000000014</v>
      </c>
      <c r="D355" s="142"/>
      <c r="E355" s="143">
        <v>10351</v>
      </c>
      <c r="F355" s="132">
        <f t="shared" si="15"/>
        <v>22664</v>
      </c>
      <c r="G355" s="182">
        <f t="shared" si="16"/>
        <v>16495</v>
      </c>
      <c r="H355" s="143">
        <v>66</v>
      </c>
    </row>
    <row r="356" spans="1:8" ht="12.75">
      <c r="A356" s="139">
        <v>355</v>
      </c>
      <c r="B356" s="137"/>
      <c r="C356" s="153">
        <f t="shared" si="17"/>
        <v>7.1785</v>
      </c>
      <c r="D356" s="142"/>
      <c r="E356" s="143">
        <v>10351</v>
      </c>
      <c r="F356" s="132">
        <f t="shared" si="15"/>
        <v>23772</v>
      </c>
      <c r="G356" s="182">
        <f t="shared" si="16"/>
        <v>17303</v>
      </c>
      <c r="H356" s="143">
        <v>66</v>
      </c>
    </row>
    <row r="357" spans="1:8" ht="12.75">
      <c r="A357" s="139">
        <v>356</v>
      </c>
      <c r="B357" s="137"/>
      <c r="C357" s="153">
        <f t="shared" si="17"/>
        <v>6.82480000000001</v>
      </c>
      <c r="D357" s="142"/>
      <c r="E357" s="143">
        <v>10351</v>
      </c>
      <c r="F357" s="132">
        <f t="shared" si="15"/>
        <v>25000</v>
      </c>
      <c r="G357" s="182">
        <f t="shared" si="16"/>
        <v>18200</v>
      </c>
      <c r="H357" s="143">
        <v>66</v>
      </c>
    </row>
    <row r="358" spans="1:8" ht="12.75">
      <c r="A358" s="139">
        <v>357</v>
      </c>
      <c r="B358" s="137"/>
      <c r="C358" s="153">
        <f t="shared" si="17"/>
        <v>6.469300000000004</v>
      </c>
      <c r="D358" s="142"/>
      <c r="E358" s="143">
        <v>10351</v>
      </c>
      <c r="F358" s="132">
        <f t="shared" si="15"/>
        <v>26370</v>
      </c>
      <c r="G358" s="182">
        <f t="shared" si="16"/>
        <v>19200</v>
      </c>
      <c r="H358" s="143">
        <v>66</v>
      </c>
    </row>
    <row r="359" spans="1:8" ht="12.75">
      <c r="A359" s="139">
        <v>358</v>
      </c>
      <c r="B359" s="137"/>
      <c r="C359" s="153">
        <f t="shared" si="17"/>
        <v>6.112000000000009</v>
      </c>
      <c r="D359" s="142"/>
      <c r="E359" s="143">
        <v>10351</v>
      </c>
      <c r="F359" s="132">
        <f t="shared" si="15"/>
        <v>27908</v>
      </c>
      <c r="G359" s="182">
        <f t="shared" si="16"/>
        <v>20323</v>
      </c>
      <c r="H359" s="143">
        <v>66</v>
      </c>
    </row>
    <row r="360" spans="1:8" ht="12.75">
      <c r="A360" s="139">
        <v>359</v>
      </c>
      <c r="B360" s="137"/>
      <c r="C360" s="153">
        <f t="shared" si="17"/>
        <v>5.752900000000011</v>
      </c>
      <c r="D360" s="142"/>
      <c r="E360" s="143">
        <v>10351</v>
      </c>
      <c r="F360" s="132">
        <f t="shared" si="15"/>
        <v>29646</v>
      </c>
      <c r="G360" s="182">
        <f t="shared" si="16"/>
        <v>21591</v>
      </c>
      <c r="H360" s="143">
        <v>66</v>
      </c>
    </row>
    <row r="361" spans="1:8" ht="12.75">
      <c r="A361" s="139">
        <v>360</v>
      </c>
      <c r="B361" s="137"/>
      <c r="C361" s="153">
        <f t="shared" si="17"/>
        <v>5.39200000000001</v>
      </c>
      <c r="D361" s="142"/>
      <c r="E361" s="143">
        <v>10351</v>
      </c>
      <c r="F361" s="132">
        <f t="shared" si="15"/>
        <v>31626</v>
      </c>
      <c r="G361" s="182">
        <f t="shared" si="16"/>
        <v>23036</v>
      </c>
      <c r="H361" s="143">
        <v>66</v>
      </c>
    </row>
    <row r="362" spans="1:8" ht="12.75">
      <c r="A362" s="139">
        <v>361</v>
      </c>
      <c r="B362" s="137"/>
      <c r="C362" s="153">
        <f t="shared" si="17"/>
        <v>5.029300000000006</v>
      </c>
      <c r="D362" s="142"/>
      <c r="E362" s="143">
        <v>10351</v>
      </c>
      <c r="F362" s="132">
        <f t="shared" si="15"/>
        <v>33902</v>
      </c>
      <c r="G362" s="182">
        <f t="shared" si="16"/>
        <v>24698</v>
      </c>
      <c r="H362" s="143">
        <v>66</v>
      </c>
    </row>
    <row r="363" spans="1:8" ht="12.75">
      <c r="A363" s="139">
        <v>362</v>
      </c>
      <c r="B363" s="137"/>
      <c r="C363" s="153">
        <f t="shared" si="17"/>
        <v>4.6648</v>
      </c>
      <c r="D363" s="142"/>
      <c r="E363" s="143">
        <v>10351</v>
      </c>
      <c r="F363" s="132">
        <f t="shared" si="15"/>
        <v>36546</v>
      </c>
      <c r="G363" s="182">
        <f t="shared" si="16"/>
        <v>26628</v>
      </c>
      <c r="H363" s="143">
        <v>66</v>
      </c>
    </row>
    <row r="364" spans="1:8" ht="12.75">
      <c r="A364" s="139">
        <v>363</v>
      </c>
      <c r="B364" s="137"/>
      <c r="C364" s="153">
        <f t="shared" si="17"/>
        <v>4.298500000000004</v>
      </c>
      <c r="D364" s="142"/>
      <c r="E364" s="143">
        <v>10351</v>
      </c>
      <c r="F364" s="132">
        <f t="shared" si="15"/>
        <v>39654</v>
      </c>
      <c r="G364" s="182">
        <f t="shared" si="16"/>
        <v>28897</v>
      </c>
      <c r="H364" s="143">
        <v>66</v>
      </c>
    </row>
    <row r="365" spans="1:8" ht="12.75">
      <c r="A365" s="139">
        <v>364</v>
      </c>
      <c r="B365" s="137"/>
      <c r="C365" s="153">
        <f t="shared" si="17"/>
        <v>3.930400000000006</v>
      </c>
      <c r="D365" s="142"/>
      <c r="E365" s="143">
        <v>10351</v>
      </c>
      <c r="F365" s="132">
        <f t="shared" si="15"/>
        <v>43362</v>
      </c>
      <c r="G365" s="182">
        <f t="shared" si="16"/>
        <v>31603</v>
      </c>
      <c r="H365" s="143">
        <v>66</v>
      </c>
    </row>
    <row r="366" spans="1:8" ht="12.75">
      <c r="A366" s="139">
        <v>365</v>
      </c>
      <c r="B366" s="137"/>
      <c r="C366" s="153">
        <f t="shared" si="17"/>
        <v>3.5605000000000047</v>
      </c>
      <c r="D366" s="142"/>
      <c r="E366" s="143">
        <v>10351</v>
      </c>
      <c r="F366" s="132">
        <f t="shared" si="15"/>
        <v>47860</v>
      </c>
      <c r="G366" s="182">
        <f t="shared" si="16"/>
        <v>34886</v>
      </c>
      <c r="H366" s="143">
        <v>66</v>
      </c>
    </row>
    <row r="367" spans="1:8" ht="12.75">
      <c r="A367" s="139">
        <v>366</v>
      </c>
      <c r="B367" s="137"/>
      <c r="C367" s="153">
        <f t="shared" si="17"/>
        <v>3.1888000000000005</v>
      </c>
      <c r="D367" s="142"/>
      <c r="E367" s="143">
        <v>10351</v>
      </c>
      <c r="F367" s="132">
        <f t="shared" si="15"/>
        <v>53431</v>
      </c>
      <c r="G367" s="182">
        <f t="shared" si="16"/>
        <v>38953</v>
      </c>
      <c r="H367" s="143">
        <v>66</v>
      </c>
    </row>
    <row r="368" spans="1:8" ht="12.75">
      <c r="A368" s="139">
        <v>367</v>
      </c>
      <c r="B368" s="137"/>
      <c r="C368" s="153">
        <f t="shared" si="17"/>
        <v>2.8153000000000077</v>
      </c>
      <c r="D368" s="142"/>
      <c r="E368" s="143">
        <v>10351</v>
      </c>
      <c r="F368" s="132">
        <f t="shared" si="15"/>
        <v>60511</v>
      </c>
      <c r="G368" s="182">
        <f t="shared" si="16"/>
        <v>44120</v>
      </c>
      <c r="H368" s="143">
        <v>66</v>
      </c>
    </row>
    <row r="369" spans="1:8" ht="12.75">
      <c r="A369" s="139">
        <v>368</v>
      </c>
      <c r="B369" s="137"/>
      <c r="C369" s="153">
        <f t="shared" si="17"/>
        <v>2.440000000000012</v>
      </c>
      <c r="D369" s="142"/>
      <c r="E369" s="143">
        <v>10351</v>
      </c>
      <c r="F369" s="132">
        <f t="shared" si="15"/>
        <v>69808</v>
      </c>
      <c r="G369" s="182">
        <f t="shared" si="16"/>
        <v>50907</v>
      </c>
      <c r="H369" s="143">
        <v>66</v>
      </c>
    </row>
    <row r="370" spans="1:8" ht="12.75">
      <c r="A370" s="139">
        <v>369</v>
      </c>
      <c r="B370" s="137"/>
      <c r="C370" s="153">
        <f t="shared" si="17"/>
        <v>2.062899999999999</v>
      </c>
      <c r="D370" s="142"/>
      <c r="E370" s="143">
        <v>10351</v>
      </c>
      <c r="F370" s="132">
        <f t="shared" si="15"/>
        <v>82557</v>
      </c>
      <c r="G370" s="182">
        <f t="shared" si="16"/>
        <v>60212</v>
      </c>
      <c r="H370" s="143">
        <v>66</v>
      </c>
    </row>
    <row r="371" spans="1:8" ht="12.75">
      <c r="A371" s="139">
        <v>370</v>
      </c>
      <c r="B371" s="137"/>
      <c r="C371" s="153">
        <f t="shared" si="17"/>
        <v>1.6840000000000117</v>
      </c>
      <c r="D371" s="142"/>
      <c r="E371" s="143">
        <v>10351</v>
      </c>
      <c r="F371" s="132">
        <f t="shared" si="15"/>
        <v>101117</v>
      </c>
      <c r="G371" s="182">
        <f t="shared" si="16"/>
        <v>73760</v>
      </c>
      <c r="H371" s="143">
        <v>66</v>
      </c>
    </row>
    <row r="372" spans="1:8" ht="12.75">
      <c r="A372" s="139">
        <v>371</v>
      </c>
      <c r="B372" s="137"/>
      <c r="C372" s="153">
        <f t="shared" si="17"/>
        <v>1.3033000000000072</v>
      </c>
      <c r="D372" s="142"/>
      <c r="E372" s="143">
        <v>10351</v>
      </c>
      <c r="F372" s="132">
        <f t="shared" si="15"/>
        <v>130635</v>
      </c>
      <c r="G372" s="182">
        <f t="shared" si="16"/>
        <v>95306</v>
      </c>
      <c r="H372" s="143">
        <v>66</v>
      </c>
    </row>
    <row r="373" spans="1:8" ht="12.75">
      <c r="A373" s="139">
        <v>372</v>
      </c>
      <c r="B373" s="137"/>
      <c r="C373" s="153">
        <f t="shared" si="17"/>
        <v>0.920800000000014</v>
      </c>
      <c r="D373" s="142"/>
      <c r="E373" s="143">
        <v>10351</v>
      </c>
      <c r="F373" s="132">
        <f t="shared" si="15"/>
        <v>184873</v>
      </c>
      <c r="G373" s="182">
        <f t="shared" si="16"/>
        <v>134896</v>
      </c>
      <c r="H373" s="143">
        <v>66</v>
      </c>
    </row>
    <row r="374" spans="1:8" ht="12.75">
      <c r="A374" s="139">
        <v>373</v>
      </c>
      <c r="B374" s="137"/>
      <c r="C374" s="153">
        <f t="shared" si="17"/>
        <v>0.5365000000000038</v>
      </c>
      <c r="D374" s="142"/>
      <c r="E374" s="143">
        <v>10351</v>
      </c>
      <c r="F374" s="132">
        <f t="shared" si="15"/>
        <v>317252</v>
      </c>
      <c r="G374" s="182">
        <f t="shared" si="16"/>
        <v>231523</v>
      </c>
      <c r="H374" s="143">
        <v>66</v>
      </c>
    </row>
    <row r="375" spans="1:8" ht="12.75">
      <c r="A375" s="139">
        <v>374</v>
      </c>
      <c r="B375" s="137"/>
      <c r="C375" s="153">
        <f t="shared" si="17"/>
        <v>0.15040000000001896</v>
      </c>
      <c r="D375" s="142"/>
      <c r="E375" s="143">
        <v>10351</v>
      </c>
      <c r="F375" s="132">
        <f t="shared" si="15"/>
        <v>1131518</v>
      </c>
      <c r="G375" s="182">
        <f t="shared" si="16"/>
        <v>825878</v>
      </c>
      <c r="H375" s="143">
        <v>66</v>
      </c>
    </row>
    <row r="376" spans="1:8" ht="12.75">
      <c r="A376" s="139">
        <v>375</v>
      </c>
      <c r="B376" s="137"/>
      <c r="C376" s="153">
        <f t="shared" si="17"/>
        <v>-0.23749999999999716</v>
      </c>
      <c r="D376" s="142"/>
      <c r="E376" s="143">
        <v>10351</v>
      </c>
      <c r="F376" s="132">
        <f t="shared" si="15"/>
        <v>-716441</v>
      </c>
      <c r="G376" s="182">
        <f t="shared" si="16"/>
        <v>-522998</v>
      </c>
      <c r="H376" s="143">
        <v>66</v>
      </c>
    </row>
    <row r="377" spans="1:8" ht="12.75">
      <c r="A377" s="139">
        <v>376</v>
      </c>
      <c r="B377" s="137"/>
      <c r="C377" s="153">
        <f t="shared" si="17"/>
        <v>-0.627200000000002</v>
      </c>
      <c r="D377" s="142"/>
      <c r="E377" s="143">
        <v>10351</v>
      </c>
      <c r="F377" s="132">
        <f t="shared" si="15"/>
        <v>-271252</v>
      </c>
      <c r="G377" s="182">
        <f t="shared" si="16"/>
        <v>-198042</v>
      </c>
      <c r="H377" s="143">
        <v>66</v>
      </c>
    </row>
    <row r="378" spans="1:8" ht="12.75">
      <c r="A378" s="139">
        <v>377</v>
      </c>
      <c r="B378" s="137"/>
      <c r="C378" s="153">
        <f t="shared" si="17"/>
        <v>-1.0186999999999955</v>
      </c>
      <c r="D378" s="142"/>
      <c r="E378" s="143">
        <v>10351</v>
      </c>
      <c r="F378" s="132">
        <f t="shared" si="15"/>
        <v>-166981</v>
      </c>
      <c r="G378" s="182">
        <f t="shared" si="16"/>
        <v>-121932</v>
      </c>
      <c r="H378" s="143">
        <v>66</v>
      </c>
    </row>
    <row r="379" spans="1:8" ht="12.75">
      <c r="A379" s="139">
        <v>378</v>
      </c>
      <c r="B379" s="137"/>
      <c r="C379" s="153">
        <f t="shared" si="17"/>
        <v>-1.411999999999992</v>
      </c>
      <c r="D379" s="142"/>
      <c r="E379" s="143">
        <v>10351</v>
      </c>
      <c r="F379" s="132">
        <f t="shared" si="15"/>
        <v>-120451</v>
      </c>
      <c r="G379" s="182">
        <f t="shared" si="16"/>
        <v>-87969</v>
      </c>
      <c r="H379" s="143">
        <v>66</v>
      </c>
    </row>
    <row r="380" spans="1:8" ht="12.75">
      <c r="A380" s="139">
        <v>379</v>
      </c>
      <c r="B380" s="137"/>
      <c r="C380" s="153">
        <f t="shared" si="17"/>
        <v>-1.807099999999977</v>
      </c>
      <c r="D380" s="142"/>
      <c r="E380" s="143">
        <v>10351</v>
      </c>
      <c r="F380" s="132">
        <f t="shared" si="15"/>
        <v>-94102</v>
      </c>
      <c r="G380" s="182">
        <f t="shared" si="16"/>
        <v>-68736</v>
      </c>
      <c r="H380" s="143">
        <v>66</v>
      </c>
    </row>
    <row r="381" spans="1:8" ht="12.75">
      <c r="A381" s="139">
        <v>380</v>
      </c>
      <c r="B381" s="137"/>
      <c r="C381" s="153">
        <f t="shared" si="17"/>
        <v>-2.2040000000000077</v>
      </c>
      <c r="D381" s="142"/>
      <c r="E381" s="143">
        <v>10351</v>
      </c>
      <c r="F381" s="132">
        <f t="shared" si="15"/>
        <v>-77144</v>
      </c>
      <c r="G381" s="182">
        <f t="shared" si="16"/>
        <v>-56358</v>
      </c>
      <c r="H381" s="143">
        <v>66</v>
      </c>
    </row>
    <row r="382" spans="1:8" ht="12.75">
      <c r="A382" s="139">
        <v>381</v>
      </c>
      <c r="B382" s="137"/>
      <c r="C382" s="153">
        <f t="shared" si="17"/>
        <v>-2.6026999999999987</v>
      </c>
      <c r="D382" s="142"/>
      <c r="E382" s="143">
        <v>10351</v>
      </c>
      <c r="F382" s="132">
        <f t="shared" si="15"/>
        <v>-65316</v>
      </c>
      <c r="G382" s="182">
        <f t="shared" si="16"/>
        <v>-47724</v>
      </c>
      <c r="H382" s="143">
        <v>66</v>
      </c>
    </row>
    <row r="383" spans="1:8" ht="12.75">
      <c r="A383" s="139">
        <v>382</v>
      </c>
      <c r="B383" s="137"/>
      <c r="C383" s="153">
        <f t="shared" si="17"/>
        <v>-3.0032000000000068</v>
      </c>
      <c r="D383" s="142"/>
      <c r="E383" s="143">
        <v>10351</v>
      </c>
      <c r="F383" s="132">
        <f t="shared" si="15"/>
        <v>-56597</v>
      </c>
      <c r="G383" s="182">
        <f t="shared" si="16"/>
        <v>-41360</v>
      </c>
      <c r="H383" s="143">
        <v>66</v>
      </c>
    </row>
    <row r="384" spans="1:8" ht="12.75">
      <c r="A384" s="139">
        <v>383</v>
      </c>
      <c r="B384" s="137"/>
      <c r="C384" s="153">
        <f t="shared" si="17"/>
        <v>-3.405499999999975</v>
      </c>
      <c r="D384" s="142"/>
      <c r="E384" s="143">
        <v>10351</v>
      </c>
      <c r="F384" s="132">
        <f t="shared" si="15"/>
        <v>-49903</v>
      </c>
      <c r="G384" s="182">
        <f t="shared" si="16"/>
        <v>-36474</v>
      </c>
      <c r="H384" s="143">
        <v>66</v>
      </c>
    </row>
    <row r="385" spans="1:8" ht="12.75">
      <c r="A385" s="139">
        <v>384</v>
      </c>
      <c r="B385" s="137"/>
      <c r="C385" s="153">
        <f t="shared" si="17"/>
        <v>-3.809599999999989</v>
      </c>
      <c r="D385" s="142"/>
      <c r="E385" s="143">
        <v>10351</v>
      </c>
      <c r="F385" s="132">
        <f t="shared" si="15"/>
        <v>-44603</v>
      </c>
      <c r="G385" s="182">
        <f t="shared" si="16"/>
        <v>-32605</v>
      </c>
      <c r="H385" s="143">
        <v>66</v>
      </c>
    </row>
    <row r="386" spans="1:8" ht="12.75">
      <c r="A386" s="139">
        <v>385</v>
      </c>
      <c r="B386" s="137"/>
      <c r="C386" s="153">
        <f t="shared" si="17"/>
        <v>-4.215500000000006</v>
      </c>
      <c r="D386" s="142"/>
      <c r="E386" s="143">
        <v>10351</v>
      </c>
      <c r="F386" s="132">
        <f t="shared" si="15"/>
        <v>-40302</v>
      </c>
      <c r="G386" s="182">
        <f t="shared" si="16"/>
        <v>-29466</v>
      </c>
      <c r="H386" s="143">
        <v>66</v>
      </c>
    </row>
    <row r="387" spans="1:8" ht="12.75">
      <c r="A387" s="139">
        <v>386</v>
      </c>
      <c r="B387" s="137"/>
      <c r="C387" s="153">
        <f t="shared" si="17"/>
        <v>-4.623199999999983</v>
      </c>
      <c r="D387" s="142"/>
      <c r="E387" s="143">
        <v>10351</v>
      </c>
      <c r="F387" s="132">
        <f t="shared" si="15"/>
        <v>-36742</v>
      </c>
      <c r="G387" s="182">
        <f t="shared" si="16"/>
        <v>-26867</v>
      </c>
      <c r="H387" s="143">
        <v>66</v>
      </c>
    </row>
    <row r="388" spans="1:8" ht="12.75">
      <c r="A388" s="139">
        <v>387</v>
      </c>
      <c r="B388" s="137"/>
      <c r="C388" s="153">
        <f t="shared" si="17"/>
        <v>-5.0327000000000055</v>
      </c>
      <c r="D388" s="142"/>
      <c r="E388" s="143">
        <v>10351</v>
      </c>
      <c r="F388" s="132">
        <f t="shared" si="15"/>
        <v>-33747</v>
      </c>
      <c r="G388" s="182">
        <f t="shared" si="16"/>
        <v>-24681</v>
      </c>
      <c r="H388" s="143">
        <v>66</v>
      </c>
    </row>
    <row r="389" spans="1:8" ht="12.75">
      <c r="A389" s="139">
        <v>388</v>
      </c>
      <c r="B389" s="137"/>
      <c r="C389" s="153">
        <f t="shared" si="17"/>
        <v>-5.443999999999988</v>
      </c>
      <c r="D389" s="142"/>
      <c r="E389" s="143">
        <v>10351</v>
      </c>
      <c r="F389" s="132">
        <f t="shared" si="15"/>
        <v>-31192</v>
      </c>
      <c r="G389" s="182">
        <f t="shared" si="16"/>
        <v>-22816</v>
      </c>
      <c r="H389" s="143">
        <v>66</v>
      </c>
    </row>
    <row r="390" spans="1:8" ht="12.75">
      <c r="A390" s="139">
        <v>389</v>
      </c>
      <c r="B390" s="137"/>
      <c r="C390" s="153">
        <f t="shared" si="17"/>
        <v>-5.857099999999988</v>
      </c>
      <c r="D390" s="142"/>
      <c r="E390" s="143">
        <v>10351</v>
      </c>
      <c r="F390" s="132">
        <f t="shared" si="15"/>
        <v>-28988</v>
      </c>
      <c r="G390" s="182">
        <f t="shared" si="16"/>
        <v>-21207</v>
      </c>
      <c r="H390" s="143">
        <v>66</v>
      </c>
    </row>
    <row r="391" spans="1:8" ht="12.75">
      <c r="A391" s="139">
        <v>390</v>
      </c>
      <c r="B391" s="137"/>
      <c r="C391" s="153">
        <f t="shared" si="17"/>
        <v>-6.271999999999977</v>
      </c>
      <c r="D391" s="142"/>
      <c r="E391" s="143">
        <v>10351</v>
      </c>
      <c r="F391" s="132">
        <f t="shared" si="15"/>
        <v>-27066</v>
      </c>
      <c r="G391" s="182">
        <f t="shared" si="16"/>
        <v>-19804</v>
      </c>
      <c r="H391" s="143">
        <v>66</v>
      </c>
    </row>
    <row r="392" spans="1:8" ht="12.75">
      <c r="A392" s="139">
        <v>391</v>
      </c>
      <c r="B392" s="137"/>
      <c r="C392" s="153">
        <f t="shared" si="17"/>
        <v>-6.688699999999983</v>
      </c>
      <c r="D392" s="142"/>
      <c r="E392" s="143">
        <v>10351</v>
      </c>
      <c r="F392" s="132">
        <f t="shared" si="15"/>
        <v>-25375</v>
      </c>
      <c r="G392" s="182">
        <f t="shared" si="16"/>
        <v>-18570</v>
      </c>
      <c r="H392" s="143">
        <v>66</v>
      </c>
    </row>
    <row r="393" spans="1:8" ht="12.75">
      <c r="A393" s="139">
        <v>392</v>
      </c>
      <c r="B393" s="137"/>
      <c r="C393" s="153">
        <f t="shared" si="17"/>
        <v>-7.1071999999999775</v>
      </c>
      <c r="D393" s="142"/>
      <c r="E393" s="143">
        <v>10351</v>
      </c>
      <c r="F393" s="132">
        <f t="shared" si="15"/>
        <v>-23877</v>
      </c>
      <c r="G393" s="182">
        <f t="shared" si="16"/>
        <v>-17477</v>
      </c>
      <c r="H393" s="143">
        <v>66</v>
      </c>
    </row>
    <row r="394" spans="1:8" ht="12.75">
      <c r="A394" s="139">
        <v>393</v>
      </c>
      <c r="B394" s="137"/>
      <c r="C394" s="153">
        <f t="shared" si="17"/>
        <v>-7.527499999999989</v>
      </c>
      <c r="D394" s="142"/>
      <c r="E394" s="143">
        <v>10351</v>
      </c>
      <c r="F394" s="132">
        <f t="shared" si="15"/>
        <v>-22541</v>
      </c>
      <c r="G394" s="182">
        <f t="shared" si="16"/>
        <v>-16501</v>
      </c>
      <c r="H394" s="143">
        <v>66</v>
      </c>
    </row>
    <row r="395" spans="1:8" ht="12.75">
      <c r="A395" s="139">
        <v>394</v>
      </c>
      <c r="B395" s="137"/>
      <c r="C395" s="153">
        <f t="shared" si="17"/>
        <v>-7.949600000000004</v>
      </c>
      <c r="D395" s="142"/>
      <c r="E395" s="143">
        <v>10351</v>
      </c>
      <c r="F395" s="132">
        <f t="shared" si="15"/>
        <v>-21340</v>
      </c>
      <c r="G395" s="182">
        <f t="shared" si="16"/>
        <v>-15625</v>
      </c>
      <c r="H395" s="143">
        <v>66</v>
      </c>
    </row>
    <row r="396" spans="1:8" ht="12.75">
      <c r="A396" s="139">
        <v>395</v>
      </c>
      <c r="B396" s="137"/>
      <c r="C396" s="153">
        <f t="shared" si="17"/>
        <v>-8.373499999999979</v>
      </c>
      <c r="D396" s="142"/>
      <c r="E396" s="143">
        <v>10351</v>
      </c>
      <c r="F396" s="132">
        <f t="shared" si="15"/>
        <v>-20256</v>
      </c>
      <c r="G396" s="182">
        <f t="shared" si="16"/>
        <v>-14834</v>
      </c>
      <c r="H396" s="143">
        <v>66</v>
      </c>
    </row>
    <row r="397" spans="1:8" ht="12.75">
      <c r="A397" s="139">
        <v>396</v>
      </c>
      <c r="B397" s="137"/>
      <c r="C397" s="153">
        <f t="shared" si="17"/>
        <v>-8.799199999999999</v>
      </c>
      <c r="D397" s="142"/>
      <c r="E397" s="143">
        <v>10351</v>
      </c>
      <c r="F397" s="132">
        <f aca="true" t="shared" si="18" ref="F397:F428">ROUND(12*1.37*(1/C397*E397)+H397,0)</f>
        <v>-19273</v>
      </c>
      <c r="G397" s="182">
        <f t="shared" si="16"/>
        <v>-14116</v>
      </c>
      <c r="H397" s="143">
        <v>66</v>
      </c>
    </row>
    <row r="398" spans="1:8" ht="12.75">
      <c r="A398" s="139">
        <v>397</v>
      </c>
      <c r="B398" s="137"/>
      <c r="C398" s="153">
        <f t="shared" si="17"/>
        <v>-9.22669999999998</v>
      </c>
      <c r="D398" s="142"/>
      <c r="E398" s="143">
        <v>10351</v>
      </c>
      <c r="F398" s="132">
        <f t="shared" si="18"/>
        <v>-18377</v>
      </c>
      <c r="G398" s="182">
        <f aca="true" t="shared" si="19" ref="G398:G428">ROUND(12*(1/C398*E398),0)</f>
        <v>-13462</v>
      </c>
      <c r="H398" s="143">
        <v>66</v>
      </c>
    </row>
    <row r="399" spans="1:8" ht="12.75">
      <c r="A399" s="139">
        <v>398</v>
      </c>
      <c r="B399" s="137"/>
      <c r="C399" s="153">
        <f aca="true" t="shared" si="20" ref="C399:C428">-0.0009*POWER(A399,2)+0.2862*A399+19</f>
        <v>-9.656000000000006</v>
      </c>
      <c r="D399" s="142"/>
      <c r="E399" s="143">
        <v>10351</v>
      </c>
      <c r="F399" s="132">
        <f t="shared" si="18"/>
        <v>-17557</v>
      </c>
      <c r="G399" s="182">
        <f t="shared" si="19"/>
        <v>-12864</v>
      </c>
      <c r="H399" s="143">
        <v>66</v>
      </c>
    </row>
    <row r="400" spans="1:8" ht="12.75">
      <c r="A400" s="139">
        <v>399</v>
      </c>
      <c r="B400" s="137"/>
      <c r="C400" s="153">
        <f t="shared" si="20"/>
        <v>-10.087099999999992</v>
      </c>
      <c r="D400" s="142"/>
      <c r="E400" s="143">
        <v>10351</v>
      </c>
      <c r="F400" s="132">
        <f t="shared" si="18"/>
        <v>-16804</v>
      </c>
      <c r="G400" s="182">
        <f t="shared" si="19"/>
        <v>-12314</v>
      </c>
      <c r="H400" s="143">
        <v>66</v>
      </c>
    </row>
    <row r="401" spans="1:8" ht="12.75">
      <c r="A401" s="139">
        <v>400</v>
      </c>
      <c r="B401" s="137"/>
      <c r="C401" s="153">
        <f t="shared" si="20"/>
        <v>-10.519999999999996</v>
      </c>
      <c r="D401" s="142"/>
      <c r="E401" s="143">
        <v>10351</v>
      </c>
      <c r="F401" s="132">
        <f t="shared" si="18"/>
        <v>-16110</v>
      </c>
      <c r="G401" s="182">
        <f t="shared" si="19"/>
        <v>-11807</v>
      </c>
      <c r="H401" s="143">
        <v>66</v>
      </c>
    </row>
    <row r="402" spans="1:8" ht="12.75">
      <c r="A402" s="139">
        <v>401</v>
      </c>
      <c r="B402" s="137"/>
      <c r="C402" s="153">
        <f t="shared" si="20"/>
        <v>-10.954700000000003</v>
      </c>
      <c r="D402" s="142"/>
      <c r="E402" s="143">
        <v>10351</v>
      </c>
      <c r="F402" s="132">
        <f t="shared" si="18"/>
        <v>-15468</v>
      </c>
      <c r="G402" s="182">
        <f t="shared" si="19"/>
        <v>-11339</v>
      </c>
      <c r="H402" s="143">
        <v>66</v>
      </c>
    </row>
    <row r="403" spans="1:8" ht="12.75">
      <c r="A403" s="139">
        <v>402</v>
      </c>
      <c r="B403" s="137"/>
      <c r="C403" s="153">
        <f t="shared" si="20"/>
        <v>-11.391199999999998</v>
      </c>
      <c r="D403" s="142"/>
      <c r="E403" s="143">
        <v>10351</v>
      </c>
      <c r="F403" s="132">
        <f t="shared" si="18"/>
        <v>-14873</v>
      </c>
      <c r="G403" s="182">
        <f t="shared" si="19"/>
        <v>-10904</v>
      </c>
      <c r="H403" s="143">
        <v>66</v>
      </c>
    </row>
    <row r="404" spans="1:8" ht="12.75">
      <c r="A404" s="139">
        <v>403</v>
      </c>
      <c r="B404" s="137"/>
      <c r="C404" s="153">
        <f t="shared" si="20"/>
        <v>-11.82950000000001</v>
      </c>
      <c r="D404" s="142"/>
      <c r="E404" s="143">
        <v>10351</v>
      </c>
      <c r="F404" s="132">
        <f t="shared" si="18"/>
        <v>-14319</v>
      </c>
      <c r="G404" s="182">
        <f t="shared" si="19"/>
        <v>-10500</v>
      </c>
      <c r="H404" s="143">
        <v>66</v>
      </c>
    </row>
    <row r="405" spans="1:8" ht="12.75">
      <c r="A405" s="139">
        <v>404</v>
      </c>
      <c r="B405" s="137"/>
      <c r="C405" s="153">
        <f t="shared" si="20"/>
        <v>-12.269599999999983</v>
      </c>
      <c r="D405" s="142"/>
      <c r="E405" s="143">
        <v>10351</v>
      </c>
      <c r="F405" s="132">
        <f t="shared" si="18"/>
        <v>-13803</v>
      </c>
      <c r="G405" s="182">
        <f t="shared" si="19"/>
        <v>-10124</v>
      </c>
      <c r="H405" s="143">
        <v>66</v>
      </c>
    </row>
    <row r="406" spans="1:8" ht="12.75">
      <c r="A406" s="139">
        <v>405</v>
      </c>
      <c r="B406" s="137"/>
      <c r="C406" s="153">
        <f t="shared" si="20"/>
        <v>-12.711500000000001</v>
      </c>
      <c r="D406" s="142"/>
      <c r="E406" s="143">
        <v>10351</v>
      </c>
      <c r="F406" s="132">
        <f t="shared" si="18"/>
        <v>-13321</v>
      </c>
      <c r="G406" s="182">
        <f t="shared" si="19"/>
        <v>-9772</v>
      </c>
      <c r="H406" s="143">
        <v>66</v>
      </c>
    </row>
    <row r="407" spans="1:8" ht="12.75">
      <c r="A407" s="139">
        <v>406</v>
      </c>
      <c r="B407" s="137"/>
      <c r="C407" s="153">
        <f t="shared" si="20"/>
        <v>-13.15519999999998</v>
      </c>
      <c r="D407" s="142"/>
      <c r="E407" s="143">
        <v>10351</v>
      </c>
      <c r="F407" s="132">
        <f t="shared" si="18"/>
        <v>-12870</v>
      </c>
      <c r="G407" s="182">
        <f t="shared" si="19"/>
        <v>-9442</v>
      </c>
      <c r="H407" s="143">
        <v>66</v>
      </c>
    </row>
    <row r="408" spans="1:8" ht="12.75">
      <c r="A408" s="139">
        <v>407</v>
      </c>
      <c r="B408" s="137"/>
      <c r="C408" s="153">
        <f t="shared" si="20"/>
        <v>-13.600700000000003</v>
      </c>
      <c r="D408" s="142"/>
      <c r="E408" s="143">
        <v>10351</v>
      </c>
      <c r="F408" s="132">
        <f t="shared" si="18"/>
        <v>-12446</v>
      </c>
      <c r="G408" s="182">
        <f t="shared" si="19"/>
        <v>-9133</v>
      </c>
      <c r="H408" s="143">
        <v>66</v>
      </c>
    </row>
    <row r="409" spans="1:8" ht="12.75">
      <c r="A409" s="139">
        <v>408</v>
      </c>
      <c r="B409" s="137"/>
      <c r="C409" s="153">
        <f t="shared" si="20"/>
        <v>-14.048000000000002</v>
      </c>
      <c r="D409" s="142"/>
      <c r="E409" s="143">
        <v>10351</v>
      </c>
      <c r="F409" s="132">
        <f t="shared" si="18"/>
        <v>-12047</v>
      </c>
      <c r="G409" s="182">
        <f t="shared" si="19"/>
        <v>-8842</v>
      </c>
      <c r="H409" s="143">
        <v>66</v>
      </c>
    </row>
    <row r="410" spans="1:8" ht="12.75">
      <c r="A410" s="139">
        <v>409</v>
      </c>
      <c r="B410" s="137"/>
      <c r="C410" s="153">
        <f t="shared" si="20"/>
        <v>-14.497099999999989</v>
      </c>
      <c r="D410" s="142"/>
      <c r="E410" s="143">
        <v>10351</v>
      </c>
      <c r="F410" s="132">
        <f t="shared" si="18"/>
        <v>-11672</v>
      </c>
      <c r="G410" s="182">
        <f t="shared" si="19"/>
        <v>-8568</v>
      </c>
      <c r="H410" s="143">
        <v>66</v>
      </c>
    </row>
    <row r="411" spans="1:8" ht="12.75">
      <c r="A411" s="139">
        <v>410</v>
      </c>
      <c r="B411" s="137"/>
      <c r="C411" s="153">
        <f t="shared" si="20"/>
        <v>-14.947999999999993</v>
      </c>
      <c r="D411" s="142"/>
      <c r="E411" s="143">
        <v>10351</v>
      </c>
      <c r="F411" s="132">
        <f t="shared" si="18"/>
        <v>-11318</v>
      </c>
      <c r="G411" s="182">
        <f t="shared" si="19"/>
        <v>-8310</v>
      </c>
      <c r="H411" s="143">
        <v>66</v>
      </c>
    </row>
    <row r="412" spans="1:8" ht="12.75">
      <c r="A412" s="139">
        <v>411</v>
      </c>
      <c r="B412" s="137"/>
      <c r="C412" s="153">
        <f t="shared" si="20"/>
        <v>-15.400699999999986</v>
      </c>
      <c r="D412" s="142"/>
      <c r="E412" s="143">
        <v>10351</v>
      </c>
      <c r="F412" s="132">
        <f t="shared" si="18"/>
        <v>-10984</v>
      </c>
      <c r="G412" s="182">
        <f t="shared" si="19"/>
        <v>-8065</v>
      </c>
      <c r="H412" s="143">
        <v>66</v>
      </c>
    </row>
    <row r="413" spans="1:8" ht="12.75">
      <c r="A413" s="139">
        <v>412</v>
      </c>
      <c r="B413" s="137"/>
      <c r="C413" s="153">
        <f t="shared" si="20"/>
        <v>-15.855199999999996</v>
      </c>
      <c r="D413" s="142"/>
      <c r="E413" s="143">
        <v>10351</v>
      </c>
      <c r="F413" s="132">
        <f t="shared" si="18"/>
        <v>-10667</v>
      </c>
      <c r="G413" s="182">
        <f t="shared" si="19"/>
        <v>-7834</v>
      </c>
      <c r="H413" s="143">
        <v>66</v>
      </c>
    </row>
    <row r="414" spans="1:8" ht="12.75">
      <c r="A414" s="139">
        <v>413</v>
      </c>
      <c r="B414" s="137"/>
      <c r="C414" s="153">
        <f t="shared" si="20"/>
        <v>-16.311499999999995</v>
      </c>
      <c r="D414" s="142"/>
      <c r="E414" s="143">
        <v>10351</v>
      </c>
      <c r="F414" s="132">
        <f t="shared" si="18"/>
        <v>-10367</v>
      </c>
      <c r="G414" s="182">
        <f t="shared" si="19"/>
        <v>-7615</v>
      </c>
      <c r="H414" s="143">
        <v>66</v>
      </c>
    </row>
    <row r="415" spans="1:8" ht="12.75">
      <c r="A415" s="139">
        <v>414</v>
      </c>
      <c r="B415" s="137"/>
      <c r="C415" s="153">
        <f t="shared" si="20"/>
        <v>-16.769599999999983</v>
      </c>
      <c r="D415" s="142"/>
      <c r="E415" s="143">
        <v>10351</v>
      </c>
      <c r="F415" s="132">
        <f t="shared" si="18"/>
        <v>-10082</v>
      </c>
      <c r="G415" s="182">
        <f t="shared" si="19"/>
        <v>-7407</v>
      </c>
      <c r="H415" s="143">
        <v>66</v>
      </c>
    </row>
    <row r="416" spans="1:8" ht="12.75">
      <c r="A416" s="139">
        <v>415</v>
      </c>
      <c r="B416" s="137"/>
      <c r="C416" s="153">
        <f t="shared" si="20"/>
        <v>-17.229499999999987</v>
      </c>
      <c r="D416" s="142"/>
      <c r="E416" s="143">
        <v>10351</v>
      </c>
      <c r="F416" s="132">
        <f t="shared" si="18"/>
        <v>-9811</v>
      </c>
      <c r="G416" s="182">
        <f t="shared" si="19"/>
        <v>-7209</v>
      </c>
      <c r="H416" s="143">
        <v>66</v>
      </c>
    </row>
    <row r="417" spans="1:8" ht="12.75">
      <c r="A417" s="139">
        <v>416</v>
      </c>
      <c r="B417" s="137"/>
      <c r="C417" s="153">
        <f t="shared" si="20"/>
        <v>-17.69119999999998</v>
      </c>
      <c r="D417" s="142"/>
      <c r="E417" s="143">
        <v>10351</v>
      </c>
      <c r="F417" s="132">
        <f t="shared" si="18"/>
        <v>-9553</v>
      </c>
      <c r="G417" s="182">
        <f t="shared" si="19"/>
        <v>-7021</v>
      </c>
      <c r="H417" s="143">
        <v>66</v>
      </c>
    </row>
    <row r="418" spans="1:8" ht="12.75">
      <c r="A418" s="139">
        <v>417</v>
      </c>
      <c r="B418" s="137"/>
      <c r="C418" s="153">
        <f t="shared" si="20"/>
        <v>-18.154700000000005</v>
      </c>
      <c r="D418" s="142"/>
      <c r="E418" s="143">
        <v>10351</v>
      </c>
      <c r="F418" s="132">
        <f t="shared" si="18"/>
        <v>-9307</v>
      </c>
      <c r="G418" s="182">
        <f t="shared" si="19"/>
        <v>-6842</v>
      </c>
      <c r="H418" s="143">
        <v>66</v>
      </c>
    </row>
    <row r="419" spans="1:8" ht="12.75">
      <c r="A419" s="139">
        <v>418</v>
      </c>
      <c r="B419" s="137"/>
      <c r="C419" s="153">
        <f t="shared" si="20"/>
        <v>-18.61999999999999</v>
      </c>
      <c r="D419" s="142"/>
      <c r="E419" s="143">
        <v>10351</v>
      </c>
      <c r="F419" s="132">
        <f t="shared" si="18"/>
        <v>-9073</v>
      </c>
      <c r="G419" s="182">
        <f t="shared" si="19"/>
        <v>-6671</v>
      </c>
      <c r="H419" s="143">
        <v>66</v>
      </c>
    </row>
    <row r="420" spans="1:8" ht="12.75">
      <c r="A420" s="139">
        <v>419</v>
      </c>
      <c r="B420" s="137"/>
      <c r="C420" s="153">
        <f t="shared" si="20"/>
        <v>-19.087099999999992</v>
      </c>
      <c r="D420" s="142"/>
      <c r="E420" s="143">
        <v>10351</v>
      </c>
      <c r="F420" s="132">
        <f t="shared" si="18"/>
        <v>-8849</v>
      </c>
      <c r="G420" s="182">
        <f t="shared" si="19"/>
        <v>-6508</v>
      </c>
      <c r="H420" s="143">
        <v>66</v>
      </c>
    </row>
    <row r="421" spans="1:8" ht="12.75">
      <c r="A421" s="139">
        <v>420</v>
      </c>
      <c r="B421" s="137"/>
      <c r="C421" s="153">
        <f t="shared" si="20"/>
        <v>-19.555999999999983</v>
      </c>
      <c r="D421" s="142"/>
      <c r="E421" s="143">
        <v>10351</v>
      </c>
      <c r="F421" s="132">
        <f t="shared" si="18"/>
        <v>-8636</v>
      </c>
      <c r="G421" s="182">
        <f t="shared" si="19"/>
        <v>-6352</v>
      </c>
      <c r="H421" s="143">
        <v>66</v>
      </c>
    </row>
    <row r="422" spans="1:8" ht="12.75">
      <c r="A422" s="139">
        <v>421</v>
      </c>
      <c r="B422" s="137"/>
      <c r="C422" s="153">
        <f t="shared" si="20"/>
        <v>-20.02669999999999</v>
      </c>
      <c r="D422" s="142"/>
      <c r="E422" s="143">
        <v>10351</v>
      </c>
      <c r="F422" s="132">
        <f t="shared" si="18"/>
        <v>-8431</v>
      </c>
      <c r="G422" s="182">
        <f t="shared" si="19"/>
        <v>-6202</v>
      </c>
      <c r="H422" s="143">
        <v>66</v>
      </c>
    </row>
    <row r="423" spans="1:8" ht="12.75">
      <c r="A423" s="139">
        <v>422</v>
      </c>
      <c r="B423" s="137"/>
      <c r="C423" s="153">
        <f t="shared" si="20"/>
        <v>-20.499199999999988</v>
      </c>
      <c r="D423" s="142"/>
      <c r="E423" s="143">
        <v>10351</v>
      </c>
      <c r="F423" s="132">
        <f t="shared" si="18"/>
        <v>-8235</v>
      </c>
      <c r="G423" s="182">
        <f t="shared" si="19"/>
        <v>-6059</v>
      </c>
      <c r="H423" s="143">
        <v>66</v>
      </c>
    </row>
    <row r="424" spans="1:8" ht="12.75">
      <c r="A424" s="139">
        <v>423</v>
      </c>
      <c r="B424" s="137"/>
      <c r="C424" s="153">
        <f t="shared" si="20"/>
        <v>-20.9735</v>
      </c>
      <c r="D424" s="142"/>
      <c r="E424" s="143">
        <v>10351</v>
      </c>
      <c r="F424" s="132">
        <f t="shared" si="18"/>
        <v>-8048</v>
      </c>
      <c r="G424" s="182">
        <f t="shared" si="19"/>
        <v>-5922</v>
      </c>
      <c r="H424" s="143">
        <v>66</v>
      </c>
    </row>
    <row r="425" spans="1:8" ht="12.75">
      <c r="A425" s="139">
        <v>424</v>
      </c>
      <c r="B425" s="137"/>
      <c r="C425" s="153">
        <f t="shared" si="20"/>
        <v>-21.449599999999975</v>
      </c>
      <c r="D425" s="142"/>
      <c r="E425" s="143">
        <v>10351</v>
      </c>
      <c r="F425" s="132">
        <f t="shared" si="18"/>
        <v>-7868</v>
      </c>
      <c r="G425" s="182">
        <f t="shared" si="19"/>
        <v>-5791</v>
      </c>
      <c r="H425" s="143">
        <v>66</v>
      </c>
    </row>
    <row r="426" spans="1:8" ht="12.75">
      <c r="A426" s="139">
        <v>425</v>
      </c>
      <c r="B426" s="137"/>
      <c r="C426" s="153">
        <f t="shared" si="20"/>
        <v>-21.927499999999995</v>
      </c>
      <c r="D426" s="142"/>
      <c r="E426" s="143">
        <v>10351</v>
      </c>
      <c r="F426" s="132">
        <f t="shared" si="18"/>
        <v>-7695</v>
      </c>
      <c r="G426" s="182">
        <f t="shared" si="19"/>
        <v>-5665</v>
      </c>
      <c r="H426" s="143">
        <v>66</v>
      </c>
    </row>
    <row r="427" spans="1:8" ht="12.75">
      <c r="A427" s="139">
        <v>426</v>
      </c>
      <c r="B427" s="137"/>
      <c r="C427" s="153">
        <f t="shared" si="20"/>
        <v>-22.40719999999999</v>
      </c>
      <c r="D427" s="142"/>
      <c r="E427" s="143">
        <v>10351</v>
      </c>
      <c r="F427" s="132">
        <f t="shared" si="18"/>
        <v>-7528</v>
      </c>
      <c r="G427" s="182">
        <f t="shared" si="19"/>
        <v>-5543</v>
      </c>
      <c r="H427" s="143">
        <v>66</v>
      </c>
    </row>
    <row r="428" spans="1:8" ht="13.5" thickBot="1">
      <c r="A428" s="139">
        <v>427</v>
      </c>
      <c r="B428" s="158"/>
      <c r="C428" s="153">
        <f t="shared" si="20"/>
        <v>-22.8887</v>
      </c>
      <c r="D428" s="156"/>
      <c r="E428" s="143">
        <v>10351</v>
      </c>
      <c r="F428" s="132">
        <f t="shared" si="18"/>
        <v>-7369</v>
      </c>
      <c r="G428" s="182">
        <f t="shared" si="19"/>
        <v>-5427</v>
      </c>
      <c r="H428" s="143">
        <v>66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G1" sqref="G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429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430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E6" s="112" t="s">
        <v>4</v>
      </c>
      <c r="I6" s="4"/>
    </row>
    <row r="7" spans="1:9" ht="15.75">
      <c r="A7" s="113" t="s">
        <v>426</v>
      </c>
      <c r="B7" s="110"/>
      <c r="C7" s="149"/>
      <c r="D7" s="119"/>
      <c r="E7" s="149">
        <v>18.61</v>
      </c>
      <c r="I7" s="4"/>
    </row>
    <row r="8" spans="1:9" ht="15.75">
      <c r="A8" s="113" t="s">
        <v>427</v>
      </c>
      <c r="B8" s="110"/>
      <c r="C8" s="149"/>
      <c r="D8" s="119"/>
      <c r="E8" s="149" t="s">
        <v>333</v>
      </c>
      <c r="I8" s="4"/>
    </row>
    <row r="9" spans="1:9" ht="15.75">
      <c r="A9" s="113"/>
      <c r="B9" s="110"/>
      <c r="C9" s="149"/>
      <c r="D9" s="119"/>
      <c r="E9" s="149"/>
      <c r="I9" s="4"/>
    </row>
    <row r="10" spans="1:9" ht="6" customHeight="1" thickBot="1">
      <c r="A10" s="166"/>
      <c r="B10" s="166"/>
      <c r="C10" s="114"/>
      <c r="D10" s="115"/>
      <c r="E10" s="116"/>
      <c r="F10" s="116"/>
      <c r="G10" s="116"/>
      <c r="I10" s="4"/>
    </row>
    <row r="11" spans="1:8" ht="15.75">
      <c r="A11" s="5"/>
      <c r="B11" s="129" t="s">
        <v>349</v>
      </c>
      <c r="C11" s="130"/>
      <c r="D11" s="129" t="s">
        <v>350</v>
      </c>
      <c r="E11" s="130"/>
      <c r="F11" s="131" t="s">
        <v>351</v>
      </c>
      <c r="G11" s="183" t="s">
        <v>442</v>
      </c>
      <c r="H11" s="130"/>
    </row>
    <row r="12" spans="1:8" ht="45.75" thickBot="1">
      <c r="A12" s="144" t="s">
        <v>366</v>
      </c>
      <c r="B12" s="145" t="s">
        <v>3</v>
      </c>
      <c r="C12" s="146" t="s">
        <v>4</v>
      </c>
      <c r="D12" s="147" t="s">
        <v>5</v>
      </c>
      <c r="E12" s="148" t="s">
        <v>6</v>
      </c>
      <c r="F12" s="147" t="s">
        <v>351</v>
      </c>
      <c r="G12" s="181" t="s">
        <v>443</v>
      </c>
      <c r="H12" s="148" t="s">
        <v>7</v>
      </c>
    </row>
    <row r="13" spans="1:8" ht="12.75">
      <c r="A13" s="139" t="s">
        <v>421</v>
      </c>
      <c r="B13" s="160"/>
      <c r="C13" s="141">
        <v>18.61</v>
      </c>
      <c r="D13" s="142"/>
      <c r="E13" s="143">
        <v>10351</v>
      </c>
      <c r="F13" s="132">
        <f aca="true" t="shared" si="0" ref="F13:F76">ROUND(12*1.37*(1/C13*E13)+H13,0)</f>
        <v>9218</v>
      </c>
      <c r="G13" s="182">
        <f>ROUND(12*(1/C13*E13),0)</f>
        <v>6674</v>
      </c>
      <c r="H13" s="143">
        <v>74</v>
      </c>
    </row>
    <row r="14" spans="1:8" ht="12.75">
      <c r="A14" s="139">
        <v>30</v>
      </c>
      <c r="B14" s="137"/>
      <c r="C14" s="153">
        <f>ROUND((10.899*LN(A14)+A14/200)*0.5,2)</f>
        <v>18.61</v>
      </c>
      <c r="D14" s="142"/>
      <c r="E14" s="143">
        <v>10351</v>
      </c>
      <c r="F14" s="132">
        <f t="shared" si="0"/>
        <v>9144</v>
      </c>
      <c r="G14" s="182">
        <f aca="true" t="shared" si="1" ref="G14:G77">ROUND(12*(1/C14*E14),0)</f>
        <v>6674</v>
      </c>
      <c r="H14" s="143"/>
    </row>
    <row r="15" spans="1:8" ht="12.75">
      <c r="A15" s="139">
        <v>31</v>
      </c>
      <c r="B15" s="137"/>
      <c r="C15" s="153">
        <f aca="true" t="shared" si="2" ref="C15:C78">ROUND((10.899*LN(A15)+A15/200)*0.5,2)</f>
        <v>18.79</v>
      </c>
      <c r="D15" s="142"/>
      <c r="E15" s="143">
        <v>10351</v>
      </c>
      <c r="F15" s="132">
        <f t="shared" si="0"/>
        <v>9123</v>
      </c>
      <c r="G15" s="182">
        <f t="shared" si="1"/>
        <v>6611</v>
      </c>
      <c r="H15" s="143">
        <v>67</v>
      </c>
    </row>
    <row r="16" spans="1:8" ht="12.75">
      <c r="A16" s="139">
        <v>32</v>
      </c>
      <c r="B16" s="137"/>
      <c r="C16" s="153">
        <f t="shared" si="2"/>
        <v>18.97</v>
      </c>
      <c r="D16" s="142"/>
      <c r="E16" s="143">
        <v>10351</v>
      </c>
      <c r="F16" s="132">
        <f t="shared" si="0"/>
        <v>9038</v>
      </c>
      <c r="G16" s="182">
        <f t="shared" si="1"/>
        <v>6548</v>
      </c>
      <c r="H16" s="143">
        <v>67</v>
      </c>
    </row>
    <row r="17" spans="1:8" ht="12.75">
      <c r="A17" s="139">
        <v>33</v>
      </c>
      <c r="B17" s="137"/>
      <c r="C17" s="153">
        <f t="shared" si="2"/>
        <v>19.14</v>
      </c>
      <c r="D17" s="142"/>
      <c r="E17" s="143">
        <v>10351</v>
      </c>
      <c r="F17" s="132">
        <f t="shared" si="0"/>
        <v>8958</v>
      </c>
      <c r="G17" s="182">
        <f t="shared" si="1"/>
        <v>6490</v>
      </c>
      <c r="H17" s="143">
        <v>67</v>
      </c>
    </row>
    <row r="18" spans="1:8" ht="12.75">
      <c r="A18" s="139">
        <v>34</v>
      </c>
      <c r="B18" s="137"/>
      <c r="C18" s="153">
        <f t="shared" si="2"/>
        <v>19.3</v>
      </c>
      <c r="D18" s="142"/>
      <c r="E18" s="143">
        <v>10351</v>
      </c>
      <c r="F18" s="132">
        <f t="shared" si="0"/>
        <v>8884</v>
      </c>
      <c r="G18" s="182">
        <f t="shared" si="1"/>
        <v>6436</v>
      </c>
      <c r="H18" s="143">
        <v>67</v>
      </c>
    </row>
    <row r="19" spans="1:8" ht="12.75">
      <c r="A19" s="139">
        <v>35</v>
      </c>
      <c r="B19" s="137"/>
      <c r="C19" s="153">
        <f t="shared" si="2"/>
        <v>19.46</v>
      </c>
      <c r="D19" s="142"/>
      <c r="E19" s="143">
        <v>10351</v>
      </c>
      <c r="F19" s="132">
        <f t="shared" si="0"/>
        <v>8812</v>
      </c>
      <c r="G19" s="182">
        <f t="shared" si="1"/>
        <v>6383</v>
      </c>
      <c r="H19" s="143">
        <v>67</v>
      </c>
    </row>
    <row r="20" spans="1:8" ht="12.75">
      <c r="A20" s="139">
        <v>36</v>
      </c>
      <c r="B20" s="137"/>
      <c r="C20" s="153">
        <f t="shared" si="2"/>
        <v>19.62</v>
      </c>
      <c r="D20" s="142"/>
      <c r="E20" s="143">
        <v>10351</v>
      </c>
      <c r="F20" s="132">
        <f t="shared" si="0"/>
        <v>8740</v>
      </c>
      <c r="G20" s="182">
        <f t="shared" si="1"/>
        <v>6331</v>
      </c>
      <c r="H20" s="143">
        <v>67</v>
      </c>
    </row>
    <row r="21" spans="1:8" ht="12.75">
      <c r="A21" s="139">
        <v>37</v>
      </c>
      <c r="B21" s="137"/>
      <c r="C21" s="153">
        <f t="shared" si="2"/>
        <v>19.77</v>
      </c>
      <c r="D21" s="142"/>
      <c r="E21" s="143">
        <v>10351</v>
      </c>
      <c r="F21" s="132">
        <f t="shared" si="0"/>
        <v>8675</v>
      </c>
      <c r="G21" s="182">
        <f t="shared" si="1"/>
        <v>6283</v>
      </c>
      <c r="H21" s="143">
        <v>67</v>
      </c>
    </row>
    <row r="22" spans="1:8" ht="12.75">
      <c r="A22" s="139">
        <v>38</v>
      </c>
      <c r="B22" s="137"/>
      <c r="C22" s="153">
        <f t="shared" si="2"/>
        <v>19.92</v>
      </c>
      <c r="D22" s="142"/>
      <c r="E22" s="143">
        <v>10351</v>
      </c>
      <c r="F22" s="132">
        <f t="shared" si="0"/>
        <v>8610</v>
      </c>
      <c r="G22" s="182">
        <f t="shared" si="1"/>
        <v>6236</v>
      </c>
      <c r="H22" s="143">
        <v>67</v>
      </c>
    </row>
    <row r="23" spans="1:8" ht="12.75">
      <c r="A23" s="139">
        <v>39</v>
      </c>
      <c r="B23" s="137"/>
      <c r="C23" s="153">
        <f t="shared" si="2"/>
        <v>20.06</v>
      </c>
      <c r="D23" s="142"/>
      <c r="E23" s="143">
        <v>10351</v>
      </c>
      <c r="F23" s="132">
        <f t="shared" si="0"/>
        <v>8550</v>
      </c>
      <c r="G23" s="182">
        <f t="shared" si="1"/>
        <v>6192</v>
      </c>
      <c r="H23" s="143">
        <v>67</v>
      </c>
    </row>
    <row r="24" spans="1:8" ht="12.75">
      <c r="A24" s="139">
        <v>40</v>
      </c>
      <c r="B24" s="137"/>
      <c r="C24" s="153">
        <f t="shared" si="2"/>
        <v>20.2</v>
      </c>
      <c r="D24" s="142"/>
      <c r="E24" s="143">
        <v>10351</v>
      </c>
      <c r="F24" s="132">
        <f t="shared" si="0"/>
        <v>8491</v>
      </c>
      <c r="G24" s="182">
        <f t="shared" si="1"/>
        <v>6149</v>
      </c>
      <c r="H24" s="143">
        <v>67</v>
      </c>
    </row>
    <row r="25" spans="1:8" ht="12.75">
      <c r="A25" s="139">
        <v>41</v>
      </c>
      <c r="B25" s="137"/>
      <c r="C25" s="153">
        <f t="shared" si="2"/>
        <v>20.34</v>
      </c>
      <c r="D25" s="142"/>
      <c r="E25" s="143">
        <v>10351</v>
      </c>
      <c r="F25" s="132">
        <f t="shared" si="0"/>
        <v>8433</v>
      </c>
      <c r="G25" s="182">
        <f t="shared" si="1"/>
        <v>6107</v>
      </c>
      <c r="H25" s="143">
        <v>67</v>
      </c>
    </row>
    <row r="26" spans="1:8" ht="12.75">
      <c r="A26" s="139">
        <v>42</v>
      </c>
      <c r="B26" s="137"/>
      <c r="C26" s="153">
        <f t="shared" si="2"/>
        <v>20.47</v>
      </c>
      <c r="D26" s="142"/>
      <c r="E26" s="143">
        <v>10351</v>
      </c>
      <c r="F26" s="132">
        <f t="shared" si="0"/>
        <v>8380</v>
      </c>
      <c r="G26" s="182">
        <f t="shared" si="1"/>
        <v>6068</v>
      </c>
      <c r="H26" s="143">
        <v>67</v>
      </c>
    </row>
    <row r="27" spans="1:8" ht="12.75">
      <c r="A27" s="139">
        <v>43</v>
      </c>
      <c r="B27" s="137"/>
      <c r="C27" s="153">
        <f t="shared" si="2"/>
        <v>20.6</v>
      </c>
      <c r="D27" s="142"/>
      <c r="E27" s="143">
        <v>10351</v>
      </c>
      <c r="F27" s="132">
        <f t="shared" si="0"/>
        <v>8328</v>
      </c>
      <c r="G27" s="182">
        <f t="shared" si="1"/>
        <v>6030</v>
      </c>
      <c r="H27" s="143">
        <v>67</v>
      </c>
    </row>
    <row r="28" spans="1:8" ht="12.75">
      <c r="A28" s="139">
        <v>44</v>
      </c>
      <c r="B28" s="137"/>
      <c r="C28" s="153">
        <f t="shared" si="2"/>
        <v>20.73</v>
      </c>
      <c r="D28" s="142"/>
      <c r="E28" s="143">
        <v>10351</v>
      </c>
      <c r="F28" s="132">
        <f t="shared" si="0"/>
        <v>8276</v>
      </c>
      <c r="G28" s="182">
        <f t="shared" si="1"/>
        <v>5992</v>
      </c>
      <c r="H28" s="143">
        <v>67</v>
      </c>
    </row>
    <row r="29" spans="1:8" ht="12.75">
      <c r="A29" s="139">
        <v>45</v>
      </c>
      <c r="B29" s="137"/>
      <c r="C29" s="153">
        <f t="shared" si="2"/>
        <v>20.86</v>
      </c>
      <c r="D29" s="142"/>
      <c r="E29" s="143">
        <v>10351</v>
      </c>
      <c r="F29" s="132">
        <f t="shared" si="0"/>
        <v>8225</v>
      </c>
      <c r="G29" s="182">
        <f t="shared" si="1"/>
        <v>5955</v>
      </c>
      <c r="H29" s="143">
        <v>67</v>
      </c>
    </row>
    <row r="30" spans="1:8" ht="12.75">
      <c r="A30" s="139">
        <v>46</v>
      </c>
      <c r="B30" s="137"/>
      <c r="C30" s="153">
        <f t="shared" si="2"/>
        <v>20.98</v>
      </c>
      <c r="D30" s="142"/>
      <c r="E30" s="143">
        <v>10351</v>
      </c>
      <c r="F30" s="132">
        <f t="shared" si="0"/>
        <v>8178</v>
      </c>
      <c r="G30" s="182">
        <f t="shared" si="1"/>
        <v>5920</v>
      </c>
      <c r="H30" s="143">
        <v>67</v>
      </c>
    </row>
    <row r="31" spans="1:8" ht="12.75">
      <c r="A31" s="139">
        <v>47</v>
      </c>
      <c r="B31" s="137"/>
      <c r="C31" s="153">
        <f t="shared" si="2"/>
        <v>21.1</v>
      </c>
      <c r="D31" s="142"/>
      <c r="E31" s="143">
        <v>10351</v>
      </c>
      <c r="F31" s="132">
        <f t="shared" si="0"/>
        <v>8132</v>
      </c>
      <c r="G31" s="182">
        <f t="shared" si="1"/>
        <v>5887</v>
      </c>
      <c r="H31" s="143">
        <v>67</v>
      </c>
    </row>
    <row r="32" spans="1:8" ht="12.75">
      <c r="A32" s="139">
        <v>48</v>
      </c>
      <c r="B32" s="137"/>
      <c r="C32" s="153">
        <f t="shared" si="2"/>
        <v>21.22</v>
      </c>
      <c r="D32" s="142"/>
      <c r="E32" s="143">
        <v>10351</v>
      </c>
      <c r="F32" s="132">
        <f t="shared" si="0"/>
        <v>8086</v>
      </c>
      <c r="G32" s="182">
        <f t="shared" si="1"/>
        <v>5854</v>
      </c>
      <c r="H32" s="143">
        <v>67</v>
      </c>
    </row>
    <row r="33" spans="1:8" ht="12.75">
      <c r="A33" s="139">
        <v>49</v>
      </c>
      <c r="B33" s="137"/>
      <c r="C33" s="153">
        <f t="shared" si="2"/>
        <v>21.33</v>
      </c>
      <c r="D33" s="142"/>
      <c r="E33" s="143">
        <v>10351</v>
      </c>
      <c r="F33" s="132">
        <f t="shared" si="0"/>
        <v>8045</v>
      </c>
      <c r="G33" s="182">
        <f t="shared" si="1"/>
        <v>5823</v>
      </c>
      <c r="H33" s="143">
        <v>67</v>
      </c>
    </row>
    <row r="34" spans="1:8" ht="12.75">
      <c r="A34" s="139">
        <v>50</v>
      </c>
      <c r="B34" s="137"/>
      <c r="C34" s="153">
        <f t="shared" si="2"/>
        <v>21.44</v>
      </c>
      <c r="D34" s="142"/>
      <c r="E34" s="143">
        <v>10351</v>
      </c>
      <c r="F34" s="132">
        <f t="shared" si="0"/>
        <v>8004</v>
      </c>
      <c r="G34" s="182">
        <f t="shared" si="1"/>
        <v>5793</v>
      </c>
      <c r="H34" s="143">
        <v>67</v>
      </c>
    </row>
    <row r="35" spans="1:8" ht="12.75">
      <c r="A35" s="139">
        <v>51</v>
      </c>
      <c r="B35" s="137"/>
      <c r="C35" s="153">
        <f t="shared" si="2"/>
        <v>21.55</v>
      </c>
      <c r="D35" s="142"/>
      <c r="E35" s="143">
        <v>10351</v>
      </c>
      <c r="F35" s="132">
        <f t="shared" si="0"/>
        <v>7964</v>
      </c>
      <c r="G35" s="182">
        <f t="shared" si="1"/>
        <v>5764</v>
      </c>
      <c r="H35" s="143">
        <v>67</v>
      </c>
    </row>
    <row r="36" spans="1:8" ht="12.75">
      <c r="A36" s="139">
        <v>52</v>
      </c>
      <c r="B36" s="137"/>
      <c r="C36" s="153">
        <f t="shared" si="2"/>
        <v>21.66</v>
      </c>
      <c r="D36" s="142"/>
      <c r="E36" s="143">
        <v>10351</v>
      </c>
      <c r="F36" s="132">
        <f t="shared" si="0"/>
        <v>7923</v>
      </c>
      <c r="G36" s="182">
        <f t="shared" si="1"/>
        <v>5735</v>
      </c>
      <c r="H36" s="143">
        <v>67</v>
      </c>
    </row>
    <row r="37" spans="1:8" ht="12.75">
      <c r="A37" s="139">
        <v>53</v>
      </c>
      <c r="B37" s="137"/>
      <c r="C37" s="153">
        <f t="shared" si="2"/>
        <v>21.77</v>
      </c>
      <c r="D37" s="142"/>
      <c r="E37" s="143">
        <v>10351</v>
      </c>
      <c r="F37" s="132">
        <f t="shared" si="0"/>
        <v>7884</v>
      </c>
      <c r="G37" s="182">
        <f t="shared" si="1"/>
        <v>5706</v>
      </c>
      <c r="H37" s="143">
        <v>67</v>
      </c>
    </row>
    <row r="38" spans="1:8" ht="12.75">
      <c r="A38" s="139">
        <v>54</v>
      </c>
      <c r="B38" s="137"/>
      <c r="C38" s="153">
        <f t="shared" si="2"/>
        <v>21.87</v>
      </c>
      <c r="D38" s="142"/>
      <c r="E38" s="143">
        <v>10351</v>
      </c>
      <c r="F38" s="132">
        <f t="shared" si="0"/>
        <v>7848</v>
      </c>
      <c r="G38" s="182">
        <f t="shared" si="1"/>
        <v>5680</v>
      </c>
      <c r="H38" s="143">
        <v>67</v>
      </c>
    </row>
    <row r="39" spans="1:8" ht="12.75">
      <c r="A39" s="139">
        <v>55</v>
      </c>
      <c r="B39" s="137"/>
      <c r="C39" s="153">
        <f t="shared" si="2"/>
        <v>21.98</v>
      </c>
      <c r="D39" s="142"/>
      <c r="E39" s="143">
        <v>10351</v>
      </c>
      <c r="F39" s="132">
        <f t="shared" si="0"/>
        <v>7809</v>
      </c>
      <c r="G39" s="182">
        <f t="shared" si="1"/>
        <v>5651</v>
      </c>
      <c r="H39" s="143">
        <v>67</v>
      </c>
    </row>
    <row r="40" spans="1:8" ht="12.75">
      <c r="A40" s="139">
        <v>56</v>
      </c>
      <c r="B40" s="137"/>
      <c r="C40" s="153">
        <f t="shared" si="2"/>
        <v>22.08</v>
      </c>
      <c r="D40" s="142"/>
      <c r="E40" s="143">
        <v>10351</v>
      </c>
      <c r="F40" s="132">
        <f t="shared" si="0"/>
        <v>7774</v>
      </c>
      <c r="G40" s="182">
        <f t="shared" si="1"/>
        <v>5626</v>
      </c>
      <c r="H40" s="143">
        <v>67</v>
      </c>
    </row>
    <row r="41" spans="1:8" ht="12.75">
      <c r="A41" s="139">
        <v>57</v>
      </c>
      <c r="B41" s="137"/>
      <c r="C41" s="153">
        <f t="shared" si="2"/>
        <v>22.18</v>
      </c>
      <c r="D41" s="142"/>
      <c r="E41" s="143">
        <v>10351</v>
      </c>
      <c r="F41" s="132">
        <f t="shared" si="0"/>
        <v>7739</v>
      </c>
      <c r="G41" s="182">
        <f t="shared" si="1"/>
        <v>5600</v>
      </c>
      <c r="H41" s="143">
        <v>67</v>
      </c>
    </row>
    <row r="42" spans="1:8" ht="12.75">
      <c r="A42" s="139">
        <v>58</v>
      </c>
      <c r="B42" s="137"/>
      <c r="C42" s="153">
        <f t="shared" si="2"/>
        <v>22.27</v>
      </c>
      <c r="D42" s="142"/>
      <c r="E42" s="143">
        <v>10351</v>
      </c>
      <c r="F42" s="132">
        <f t="shared" si="0"/>
        <v>7708</v>
      </c>
      <c r="G42" s="182">
        <f t="shared" si="1"/>
        <v>5578</v>
      </c>
      <c r="H42" s="143">
        <v>67</v>
      </c>
    </row>
    <row r="43" spans="1:8" ht="12.75">
      <c r="A43" s="139">
        <v>59</v>
      </c>
      <c r="B43" s="137"/>
      <c r="C43" s="153">
        <f t="shared" si="2"/>
        <v>22.37</v>
      </c>
      <c r="D43" s="142"/>
      <c r="E43" s="143">
        <v>10351</v>
      </c>
      <c r="F43" s="132">
        <f t="shared" si="0"/>
        <v>7674</v>
      </c>
      <c r="G43" s="182">
        <f t="shared" si="1"/>
        <v>5553</v>
      </c>
      <c r="H43" s="143">
        <v>67</v>
      </c>
    </row>
    <row r="44" spans="1:8" ht="12.75">
      <c r="A44" s="139">
        <v>60</v>
      </c>
      <c r="B44" s="137"/>
      <c r="C44" s="153">
        <f t="shared" si="2"/>
        <v>22.46</v>
      </c>
      <c r="D44" s="142"/>
      <c r="E44" s="143">
        <v>10351</v>
      </c>
      <c r="F44" s="132">
        <f t="shared" si="0"/>
        <v>7644</v>
      </c>
      <c r="G44" s="182">
        <f t="shared" si="1"/>
        <v>5530</v>
      </c>
      <c r="H44" s="143">
        <v>67</v>
      </c>
    </row>
    <row r="45" spans="1:8" ht="12.75">
      <c r="A45" s="139">
        <v>61</v>
      </c>
      <c r="B45" s="137"/>
      <c r="C45" s="153">
        <f t="shared" si="2"/>
        <v>22.55</v>
      </c>
      <c r="D45" s="142"/>
      <c r="E45" s="143">
        <v>10351</v>
      </c>
      <c r="F45" s="132">
        <f t="shared" si="0"/>
        <v>7613</v>
      </c>
      <c r="G45" s="182">
        <f t="shared" si="1"/>
        <v>5508</v>
      </c>
      <c r="H45" s="143">
        <v>67</v>
      </c>
    </row>
    <row r="46" spans="1:8" ht="12.75">
      <c r="A46" s="139">
        <v>62</v>
      </c>
      <c r="B46" s="137"/>
      <c r="C46" s="153">
        <f t="shared" si="2"/>
        <v>22.65</v>
      </c>
      <c r="D46" s="142"/>
      <c r="E46" s="143">
        <v>10351</v>
      </c>
      <c r="F46" s="132">
        <f t="shared" si="0"/>
        <v>7580</v>
      </c>
      <c r="G46" s="182">
        <f t="shared" si="1"/>
        <v>5484</v>
      </c>
      <c r="H46" s="143">
        <v>67</v>
      </c>
    </row>
    <row r="47" spans="1:8" ht="12.75">
      <c r="A47" s="139">
        <v>63</v>
      </c>
      <c r="B47" s="137"/>
      <c r="C47" s="153">
        <f t="shared" si="2"/>
        <v>22.74</v>
      </c>
      <c r="D47" s="142"/>
      <c r="E47" s="143">
        <v>10351</v>
      </c>
      <c r="F47" s="132">
        <f t="shared" si="0"/>
        <v>7550</v>
      </c>
      <c r="G47" s="182">
        <f t="shared" si="1"/>
        <v>5462</v>
      </c>
      <c r="H47" s="143">
        <v>67</v>
      </c>
    </row>
    <row r="48" spans="1:8" ht="12.75">
      <c r="A48" s="139">
        <v>64</v>
      </c>
      <c r="B48" s="137"/>
      <c r="C48" s="153">
        <f t="shared" si="2"/>
        <v>22.82</v>
      </c>
      <c r="D48" s="142"/>
      <c r="E48" s="143">
        <v>10351</v>
      </c>
      <c r="F48" s="132">
        <f t="shared" si="0"/>
        <v>7524</v>
      </c>
      <c r="G48" s="182">
        <f t="shared" si="1"/>
        <v>5443</v>
      </c>
      <c r="H48" s="143">
        <v>67</v>
      </c>
    </row>
    <row r="49" spans="1:8" ht="12.75">
      <c r="A49" s="139">
        <v>65</v>
      </c>
      <c r="B49" s="137"/>
      <c r="C49" s="153">
        <f t="shared" si="2"/>
        <v>22.91</v>
      </c>
      <c r="D49" s="142"/>
      <c r="E49" s="143">
        <v>10351</v>
      </c>
      <c r="F49" s="132">
        <f t="shared" si="0"/>
        <v>7495</v>
      </c>
      <c r="G49" s="182">
        <f t="shared" si="1"/>
        <v>5422</v>
      </c>
      <c r="H49" s="143">
        <v>67</v>
      </c>
    </row>
    <row r="50" spans="1:8" ht="12.75">
      <c r="A50" s="139">
        <v>66</v>
      </c>
      <c r="B50" s="137"/>
      <c r="C50" s="153">
        <f t="shared" si="2"/>
        <v>23</v>
      </c>
      <c r="D50" s="142"/>
      <c r="E50" s="143">
        <v>10351</v>
      </c>
      <c r="F50" s="132">
        <f t="shared" si="0"/>
        <v>7466</v>
      </c>
      <c r="G50" s="182">
        <f t="shared" si="1"/>
        <v>5401</v>
      </c>
      <c r="H50" s="143">
        <v>67</v>
      </c>
    </row>
    <row r="51" spans="1:8" ht="12.75">
      <c r="A51" s="139">
        <v>67</v>
      </c>
      <c r="B51" s="137"/>
      <c r="C51" s="153">
        <f t="shared" si="2"/>
        <v>23.08</v>
      </c>
      <c r="D51" s="142"/>
      <c r="E51" s="143">
        <v>10351</v>
      </c>
      <c r="F51" s="132">
        <f t="shared" si="0"/>
        <v>7440</v>
      </c>
      <c r="G51" s="182">
        <f t="shared" si="1"/>
        <v>5382</v>
      </c>
      <c r="H51" s="143">
        <v>67</v>
      </c>
    </row>
    <row r="52" spans="1:8" ht="12.75">
      <c r="A52" s="139">
        <v>68</v>
      </c>
      <c r="B52" s="137"/>
      <c r="C52" s="153">
        <f t="shared" si="2"/>
        <v>23.16</v>
      </c>
      <c r="D52" s="142"/>
      <c r="E52" s="143">
        <v>10351</v>
      </c>
      <c r="F52" s="132">
        <f t="shared" si="0"/>
        <v>7415</v>
      </c>
      <c r="G52" s="182">
        <f t="shared" si="1"/>
        <v>5363</v>
      </c>
      <c r="H52" s="143">
        <v>67</v>
      </c>
    </row>
    <row r="53" spans="1:8" ht="12.75">
      <c r="A53" s="139">
        <v>69</v>
      </c>
      <c r="B53" s="137"/>
      <c r="C53" s="153">
        <f t="shared" si="2"/>
        <v>23.25</v>
      </c>
      <c r="D53" s="142"/>
      <c r="E53" s="143">
        <v>10351</v>
      </c>
      <c r="F53" s="132">
        <f t="shared" si="0"/>
        <v>7386</v>
      </c>
      <c r="G53" s="182">
        <f t="shared" si="1"/>
        <v>5342</v>
      </c>
      <c r="H53" s="143">
        <v>67</v>
      </c>
    </row>
    <row r="54" spans="1:8" ht="12.75">
      <c r="A54" s="139">
        <v>70</v>
      </c>
      <c r="B54" s="137"/>
      <c r="C54" s="153">
        <f t="shared" si="2"/>
        <v>23.33</v>
      </c>
      <c r="D54" s="142"/>
      <c r="E54" s="143">
        <v>10351</v>
      </c>
      <c r="F54" s="132">
        <f t="shared" si="0"/>
        <v>7361</v>
      </c>
      <c r="G54" s="182">
        <f t="shared" si="1"/>
        <v>5324</v>
      </c>
      <c r="H54" s="143">
        <v>67</v>
      </c>
    </row>
    <row r="55" spans="1:8" ht="12.75">
      <c r="A55" s="139">
        <v>71</v>
      </c>
      <c r="B55" s="137"/>
      <c r="C55" s="153">
        <f t="shared" si="2"/>
        <v>23.41</v>
      </c>
      <c r="D55" s="142"/>
      <c r="E55" s="143">
        <v>10351</v>
      </c>
      <c r="F55" s="132">
        <f t="shared" si="0"/>
        <v>7336</v>
      </c>
      <c r="G55" s="182">
        <f t="shared" si="1"/>
        <v>5306</v>
      </c>
      <c r="H55" s="143">
        <v>67</v>
      </c>
    </row>
    <row r="56" spans="1:8" ht="12.75">
      <c r="A56" s="139">
        <v>72</v>
      </c>
      <c r="B56" s="137"/>
      <c r="C56" s="153">
        <f t="shared" si="2"/>
        <v>23.49</v>
      </c>
      <c r="D56" s="142"/>
      <c r="E56" s="143">
        <v>10351</v>
      </c>
      <c r="F56" s="132">
        <f t="shared" si="0"/>
        <v>7311</v>
      </c>
      <c r="G56" s="182">
        <f t="shared" si="1"/>
        <v>5288</v>
      </c>
      <c r="H56" s="143">
        <v>67</v>
      </c>
    </row>
    <row r="57" spans="1:8" ht="12.75">
      <c r="A57" s="139">
        <v>73</v>
      </c>
      <c r="B57" s="137"/>
      <c r="C57" s="153">
        <f t="shared" si="2"/>
        <v>23.56</v>
      </c>
      <c r="D57" s="142"/>
      <c r="E57" s="143">
        <v>10351</v>
      </c>
      <c r="F57" s="132">
        <f t="shared" si="0"/>
        <v>7290</v>
      </c>
      <c r="G57" s="182">
        <f t="shared" si="1"/>
        <v>5272</v>
      </c>
      <c r="H57" s="143">
        <v>67</v>
      </c>
    </row>
    <row r="58" spans="1:8" ht="12.75">
      <c r="A58" s="139">
        <v>74</v>
      </c>
      <c r="B58" s="137"/>
      <c r="C58" s="153">
        <f t="shared" si="2"/>
        <v>23.64</v>
      </c>
      <c r="D58" s="142"/>
      <c r="E58" s="143">
        <v>10351</v>
      </c>
      <c r="F58" s="132">
        <f t="shared" si="0"/>
        <v>7265</v>
      </c>
      <c r="G58" s="182">
        <f t="shared" si="1"/>
        <v>5254</v>
      </c>
      <c r="H58" s="143">
        <v>67</v>
      </c>
    </row>
    <row r="59" spans="1:8" ht="12.75">
      <c r="A59" s="139">
        <v>75</v>
      </c>
      <c r="B59" s="137"/>
      <c r="C59" s="153">
        <f t="shared" si="2"/>
        <v>23.72</v>
      </c>
      <c r="D59" s="142"/>
      <c r="E59" s="143">
        <v>10351</v>
      </c>
      <c r="F59" s="132">
        <f t="shared" si="0"/>
        <v>7241</v>
      </c>
      <c r="G59" s="182">
        <f t="shared" si="1"/>
        <v>5237</v>
      </c>
      <c r="H59" s="143">
        <v>67</v>
      </c>
    </row>
    <row r="60" spans="1:8" ht="12.75">
      <c r="A60" s="139">
        <v>76</v>
      </c>
      <c r="B60" s="137"/>
      <c r="C60" s="153">
        <f t="shared" si="2"/>
        <v>23.79</v>
      </c>
      <c r="D60" s="142"/>
      <c r="E60" s="143">
        <v>10351</v>
      </c>
      <c r="F60" s="132">
        <f t="shared" si="0"/>
        <v>7220</v>
      </c>
      <c r="G60" s="182">
        <f t="shared" si="1"/>
        <v>5221</v>
      </c>
      <c r="H60" s="143">
        <v>67</v>
      </c>
    </row>
    <row r="61" spans="1:8" ht="12.75">
      <c r="A61" s="139">
        <v>77</v>
      </c>
      <c r="B61" s="137"/>
      <c r="C61" s="153">
        <f t="shared" si="2"/>
        <v>23.86</v>
      </c>
      <c r="D61" s="142"/>
      <c r="E61" s="143">
        <v>10351</v>
      </c>
      <c r="F61" s="132">
        <f t="shared" si="0"/>
        <v>7199</v>
      </c>
      <c r="G61" s="182">
        <f t="shared" si="1"/>
        <v>5206</v>
      </c>
      <c r="H61" s="143">
        <v>67</v>
      </c>
    </row>
    <row r="62" spans="1:8" ht="12.75">
      <c r="A62" s="139">
        <v>78</v>
      </c>
      <c r="B62" s="137"/>
      <c r="C62" s="153">
        <f t="shared" si="2"/>
        <v>23.94</v>
      </c>
      <c r="D62" s="142"/>
      <c r="E62" s="143">
        <v>10351</v>
      </c>
      <c r="F62" s="132">
        <f t="shared" si="0"/>
        <v>7175</v>
      </c>
      <c r="G62" s="182">
        <f t="shared" si="1"/>
        <v>5188</v>
      </c>
      <c r="H62" s="143">
        <v>67</v>
      </c>
    </row>
    <row r="63" spans="1:8" ht="12.75">
      <c r="A63" s="139">
        <v>79</v>
      </c>
      <c r="B63" s="137"/>
      <c r="C63" s="153">
        <f t="shared" si="2"/>
        <v>24.01</v>
      </c>
      <c r="D63" s="142"/>
      <c r="E63" s="143">
        <v>10351</v>
      </c>
      <c r="F63" s="132">
        <f t="shared" si="0"/>
        <v>7154</v>
      </c>
      <c r="G63" s="182">
        <f t="shared" si="1"/>
        <v>5173</v>
      </c>
      <c r="H63" s="143">
        <v>67</v>
      </c>
    </row>
    <row r="64" spans="1:8" ht="12.75">
      <c r="A64" s="139">
        <v>80</v>
      </c>
      <c r="B64" s="137"/>
      <c r="C64" s="153">
        <f t="shared" si="2"/>
        <v>24.08</v>
      </c>
      <c r="D64" s="142"/>
      <c r="E64" s="143">
        <v>10351</v>
      </c>
      <c r="F64" s="132">
        <f t="shared" si="0"/>
        <v>7134</v>
      </c>
      <c r="G64" s="182">
        <f t="shared" si="1"/>
        <v>5158</v>
      </c>
      <c r="H64" s="143">
        <v>67</v>
      </c>
    </row>
    <row r="65" spans="1:8" ht="12.75">
      <c r="A65" s="139">
        <v>81</v>
      </c>
      <c r="B65" s="137"/>
      <c r="C65" s="153">
        <f t="shared" si="2"/>
        <v>24.15</v>
      </c>
      <c r="D65" s="142"/>
      <c r="E65" s="143">
        <v>10351</v>
      </c>
      <c r="F65" s="132">
        <f t="shared" si="0"/>
        <v>7113</v>
      </c>
      <c r="G65" s="182">
        <f t="shared" si="1"/>
        <v>5143</v>
      </c>
      <c r="H65" s="143">
        <v>67</v>
      </c>
    </row>
    <row r="66" spans="1:8" ht="12.75">
      <c r="A66" s="139">
        <v>82</v>
      </c>
      <c r="B66" s="137"/>
      <c r="C66" s="153">
        <f t="shared" si="2"/>
        <v>24.22</v>
      </c>
      <c r="D66" s="142"/>
      <c r="E66" s="143">
        <v>10351</v>
      </c>
      <c r="F66" s="132">
        <f t="shared" si="0"/>
        <v>7093</v>
      </c>
      <c r="G66" s="182">
        <f t="shared" si="1"/>
        <v>5128</v>
      </c>
      <c r="H66" s="143">
        <v>67</v>
      </c>
    </row>
    <row r="67" spans="1:8" ht="12.75">
      <c r="A67" s="139">
        <v>83</v>
      </c>
      <c r="B67" s="137"/>
      <c r="C67" s="153">
        <f t="shared" si="2"/>
        <v>24.29</v>
      </c>
      <c r="D67" s="142"/>
      <c r="E67" s="143">
        <v>10351</v>
      </c>
      <c r="F67" s="132">
        <f t="shared" si="0"/>
        <v>7073</v>
      </c>
      <c r="G67" s="182">
        <f t="shared" si="1"/>
        <v>5114</v>
      </c>
      <c r="H67" s="143">
        <v>67</v>
      </c>
    </row>
    <row r="68" spans="1:8" ht="12.75">
      <c r="A68" s="139">
        <v>84</v>
      </c>
      <c r="B68" s="137"/>
      <c r="C68" s="153">
        <f t="shared" si="2"/>
        <v>24.36</v>
      </c>
      <c r="D68" s="142"/>
      <c r="E68" s="143">
        <v>10351</v>
      </c>
      <c r="F68" s="132">
        <f t="shared" si="0"/>
        <v>7053</v>
      </c>
      <c r="G68" s="182">
        <f t="shared" si="1"/>
        <v>5099</v>
      </c>
      <c r="H68" s="143">
        <v>67</v>
      </c>
    </row>
    <row r="69" spans="1:8" ht="12.75">
      <c r="A69" s="139">
        <v>85</v>
      </c>
      <c r="B69" s="137"/>
      <c r="C69" s="153">
        <f t="shared" si="2"/>
        <v>24.42</v>
      </c>
      <c r="D69" s="142"/>
      <c r="E69" s="143">
        <v>10351</v>
      </c>
      <c r="F69" s="132">
        <f t="shared" si="0"/>
        <v>7035</v>
      </c>
      <c r="G69" s="182">
        <f t="shared" si="1"/>
        <v>5086</v>
      </c>
      <c r="H69" s="143">
        <v>67</v>
      </c>
    </row>
    <row r="70" spans="1:8" ht="12.75">
      <c r="A70" s="139">
        <v>86</v>
      </c>
      <c r="B70" s="137"/>
      <c r="C70" s="153">
        <f t="shared" si="2"/>
        <v>24.49</v>
      </c>
      <c r="D70" s="142"/>
      <c r="E70" s="143">
        <v>10351</v>
      </c>
      <c r="F70" s="132">
        <f t="shared" si="0"/>
        <v>7016</v>
      </c>
      <c r="G70" s="182">
        <f t="shared" si="1"/>
        <v>5072</v>
      </c>
      <c r="H70" s="143">
        <v>67</v>
      </c>
    </row>
    <row r="71" spans="1:8" ht="12.75">
      <c r="A71" s="139">
        <v>87</v>
      </c>
      <c r="B71" s="137"/>
      <c r="C71" s="153">
        <f t="shared" si="2"/>
        <v>24.55</v>
      </c>
      <c r="D71" s="142"/>
      <c r="E71" s="143">
        <v>10351</v>
      </c>
      <c r="F71" s="132">
        <f t="shared" si="0"/>
        <v>6999</v>
      </c>
      <c r="G71" s="182">
        <f t="shared" si="1"/>
        <v>5060</v>
      </c>
      <c r="H71" s="143">
        <v>67</v>
      </c>
    </row>
    <row r="72" spans="1:8" ht="12.75">
      <c r="A72" s="139">
        <v>88</v>
      </c>
      <c r="B72" s="137"/>
      <c r="C72" s="153">
        <f t="shared" si="2"/>
        <v>24.62</v>
      </c>
      <c r="D72" s="142"/>
      <c r="E72" s="143">
        <v>10351</v>
      </c>
      <c r="F72" s="132">
        <f t="shared" si="0"/>
        <v>6979</v>
      </c>
      <c r="G72" s="182">
        <f t="shared" si="1"/>
        <v>5045</v>
      </c>
      <c r="H72" s="143">
        <v>67</v>
      </c>
    </row>
    <row r="73" spans="1:8" ht="12.75">
      <c r="A73" s="139">
        <v>89</v>
      </c>
      <c r="B73" s="137"/>
      <c r="C73" s="153">
        <f t="shared" si="2"/>
        <v>24.68</v>
      </c>
      <c r="D73" s="142"/>
      <c r="E73" s="143">
        <v>10351</v>
      </c>
      <c r="F73" s="132">
        <f t="shared" si="0"/>
        <v>6962</v>
      </c>
      <c r="G73" s="182">
        <f t="shared" si="1"/>
        <v>5033</v>
      </c>
      <c r="H73" s="143">
        <v>67</v>
      </c>
    </row>
    <row r="74" spans="1:8" ht="12.75">
      <c r="A74" s="139">
        <v>90</v>
      </c>
      <c r="B74" s="137"/>
      <c r="C74" s="153">
        <f t="shared" si="2"/>
        <v>24.75</v>
      </c>
      <c r="D74" s="142"/>
      <c r="E74" s="143">
        <v>10351</v>
      </c>
      <c r="F74" s="132">
        <f t="shared" si="0"/>
        <v>6943</v>
      </c>
      <c r="G74" s="182">
        <f t="shared" si="1"/>
        <v>5019</v>
      </c>
      <c r="H74" s="143">
        <v>67</v>
      </c>
    </row>
    <row r="75" spans="1:8" ht="12.75">
      <c r="A75" s="139">
        <v>91</v>
      </c>
      <c r="B75" s="137"/>
      <c r="C75" s="153">
        <f t="shared" si="2"/>
        <v>24.81</v>
      </c>
      <c r="D75" s="142"/>
      <c r="E75" s="143">
        <v>10351</v>
      </c>
      <c r="F75" s="132">
        <f t="shared" si="0"/>
        <v>6926</v>
      </c>
      <c r="G75" s="182">
        <f t="shared" si="1"/>
        <v>5007</v>
      </c>
      <c r="H75" s="143">
        <v>67</v>
      </c>
    </row>
    <row r="76" spans="1:8" ht="12.75">
      <c r="A76" s="139">
        <v>92</v>
      </c>
      <c r="B76" s="137"/>
      <c r="C76" s="153">
        <f t="shared" si="2"/>
        <v>24.87</v>
      </c>
      <c r="D76" s="142"/>
      <c r="E76" s="143">
        <v>10351</v>
      </c>
      <c r="F76" s="132">
        <f t="shared" si="0"/>
        <v>6909</v>
      </c>
      <c r="G76" s="182">
        <f t="shared" si="1"/>
        <v>4994</v>
      </c>
      <c r="H76" s="143">
        <v>67</v>
      </c>
    </row>
    <row r="77" spans="1:8" ht="12.75">
      <c r="A77" s="139">
        <v>93</v>
      </c>
      <c r="B77" s="137"/>
      <c r="C77" s="153">
        <f t="shared" si="2"/>
        <v>24.93</v>
      </c>
      <c r="D77" s="142"/>
      <c r="E77" s="143">
        <v>10351</v>
      </c>
      <c r="F77" s="132">
        <f aca="true" t="shared" si="3" ref="F77:F140">ROUND(12*1.37*(1/C77*E77)+H77,0)</f>
        <v>6893</v>
      </c>
      <c r="G77" s="182">
        <f t="shared" si="1"/>
        <v>4982</v>
      </c>
      <c r="H77" s="143">
        <v>67</v>
      </c>
    </row>
    <row r="78" spans="1:8" ht="12.75">
      <c r="A78" s="139">
        <v>94</v>
      </c>
      <c r="B78" s="137"/>
      <c r="C78" s="153">
        <f t="shared" si="2"/>
        <v>24.99</v>
      </c>
      <c r="D78" s="142"/>
      <c r="E78" s="143">
        <v>10351</v>
      </c>
      <c r="F78" s="132">
        <f t="shared" si="3"/>
        <v>6877</v>
      </c>
      <c r="G78" s="182">
        <f aca="true" t="shared" si="4" ref="G78:G141">ROUND(12*(1/C78*E78),0)</f>
        <v>4970</v>
      </c>
      <c r="H78" s="143">
        <v>67</v>
      </c>
    </row>
    <row r="79" spans="1:8" ht="12.75">
      <c r="A79" s="139">
        <v>95</v>
      </c>
      <c r="B79" s="137"/>
      <c r="C79" s="153">
        <f aca="true" t="shared" si="5" ref="C79:C142">ROUND((10.899*LN(A79)+A79/200)*0.5,2)</f>
        <v>25.05</v>
      </c>
      <c r="D79" s="142"/>
      <c r="E79" s="143">
        <v>10351</v>
      </c>
      <c r="F79" s="132">
        <f t="shared" si="3"/>
        <v>6860</v>
      </c>
      <c r="G79" s="182">
        <f t="shared" si="4"/>
        <v>4959</v>
      </c>
      <c r="H79" s="143">
        <v>67</v>
      </c>
    </row>
    <row r="80" spans="1:8" ht="12.75">
      <c r="A80" s="139">
        <v>96</v>
      </c>
      <c r="B80" s="137"/>
      <c r="C80" s="153">
        <f t="shared" si="5"/>
        <v>25.11</v>
      </c>
      <c r="D80" s="142"/>
      <c r="E80" s="143">
        <v>10351</v>
      </c>
      <c r="F80" s="132">
        <f t="shared" si="3"/>
        <v>6844</v>
      </c>
      <c r="G80" s="182">
        <f t="shared" si="4"/>
        <v>4947</v>
      </c>
      <c r="H80" s="143">
        <v>67</v>
      </c>
    </row>
    <row r="81" spans="1:8" ht="12.75">
      <c r="A81" s="139">
        <v>97</v>
      </c>
      <c r="B81" s="137"/>
      <c r="C81" s="153">
        <f t="shared" si="5"/>
        <v>25.17</v>
      </c>
      <c r="D81" s="142"/>
      <c r="E81" s="143">
        <v>10351</v>
      </c>
      <c r="F81" s="132">
        <f t="shared" si="3"/>
        <v>6828</v>
      </c>
      <c r="G81" s="182">
        <f t="shared" si="4"/>
        <v>4935</v>
      </c>
      <c r="H81" s="143">
        <v>67</v>
      </c>
    </row>
    <row r="82" spans="1:8" ht="12.75">
      <c r="A82" s="139">
        <v>98</v>
      </c>
      <c r="B82" s="137"/>
      <c r="C82" s="153">
        <f t="shared" si="5"/>
        <v>25.23</v>
      </c>
      <c r="D82" s="142"/>
      <c r="E82" s="143">
        <v>10351</v>
      </c>
      <c r="F82" s="132">
        <f t="shared" si="3"/>
        <v>6812</v>
      </c>
      <c r="G82" s="182">
        <f t="shared" si="4"/>
        <v>4923</v>
      </c>
      <c r="H82" s="143">
        <v>67</v>
      </c>
    </row>
    <row r="83" spans="1:8" ht="12.75">
      <c r="A83" s="139">
        <v>99</v>
      </c>
      <c r="B83" s="137"/>
      <c r="C83" s="153">
        <f t="shared" si="5"/>
        <v>25.29</v>
      </c>
      <c r="D83" s="142"/>
      <c r="E83" s="143">
        <v>10351</v>
      </c>
      <c r="F83" s="132">
        <f t="shared" si="3"/>
        <v>6796</v>
      </c>
      <c r="G83" s="182">
        <f t="shared" si="4"/>
        <v>4912</v>
      </c>
      <c r="H83" s="143">
        <v>67</v>
      </c>
    </row>
    <row r="84" spans="1:8" ht="12.75">
      <c r="A84" s="139">
        <v>100</v>
      </c>
      <c r="B84" s="137"/>
      <c r="C84" s="153">
        <f t="shared" si="5"/>
        <v>25.35</v>
      </c>
      <c r="D84" s="142"/>
      <c r="E84" s="143">
        <v>10351</v>
      </c>
      <c r="F84" s="132">
        <f t="shared" si="3"/>
        <v>6780</v>
      </c>
      <c r="G84" s="182">
        <f t="shared" si="4"/>
        <v>4900</v>
      </c>
      <c r="H84" s="143">
        <v>67</v>
      </c>
    </row>
    <row r="85" spans="1:8" ht="12.75">
      <c r="A85" s="139">
        <v>101</v>
      </c>
      <c r="B85" s="137"/>
      <c r="C85" s="153">
        <f t="shared" si="5"/>
        <v>25.4</v>
      </c>
      <c r="D85" s="142"/>
      <c r="E85" s="143">
        <v>10351</v>
      </c>
      <c r="F85" s="132">
        <f t="shared" si="3"/>
        <v>6767</v>
      </c>
      <c r="G85" s="182">
        <f t="shared" si="4"/>
        <v>4890</v>
      </c>
      <c r="H85" s="143">
        <v>67</v>
      </c>
    </row>
    <row r="86" spans="1:8" ht="12.75">
      <c r="A86" s="139">
        <v>102</v>
      </c>
      <c r="B86" s="137"/>
      <c r="C86" s="153">
        <f t="shared" si="5"/>
        <v>25.46</v>
      </c>
      <c r="D86" s="142"/>
      <c r="E86" s="143">
        <v>10351</v>
      </c>
      <c r="F86" s="132">
        <f t="shared" si="3"/>
        <v>6751</v>
      </c>
      <c r="G86" s="182">
        <f t="shared" si="4"/>
        <v>4879</v>
      </c>
      <c r="H86" s="143">
        <v>67</v>
      </c>
    </row>
    <row r="87" spans="1:8" ht="12.75">
      <c r="A87" s="139">
        <v>103</v>
      </c>
      <c r="B87" s="137"/>
      <c r="C87" s="153">
        <f t="shared" si="5"/>
        <v>25.51</v>
      </c>
      <c r="D87" s="142"/>
      <c r="E87" s="143">
        <v>10351</v>
      </c>
      <c r="F87" s="132">
        <f t="shared" si="3"/>
        <v>6738</v>
      </c>
      <c r="G87" s="182">
        <f t="shared" si="4"/>
        <v>4869</v>
      </c>
      <c r="H87" s="143">
        <v>67</v>
      </c>
    </row>
    <row r="88" spans="1:8" ht="12.75">
      <c r="A88" s="139">
        <v>104</v>
      </c>
      <c r="B88" s="137"/>
      <c r="C88" s="153">
        <f t="shared" si="5"/>
        <v>25.57</v>
      </c>
      <c r="D88" s="142"/>
      <c r="E88" s="143">
        <v>10351</v>
      </c>
      <c r="F88" s="132">
        <f t="shared" si="3"/>
        <v>6722</v>
      </c>
      <c r="G88" s="182">
        <f t="shared" si="4"/>
        <v>4858</v>
      </c>
      <c r="H88" s="143">
        <v>67</v>
      </c>
    </row>
    <row r="89" spans="1:8" ht="12.75">
      <c r="A89" s="139">
        <v>105</v>
      </c>
      <c r="B89" s="137"/>
      <c r="C89" s="153">
        <f t="shared" si="5"/>
        <v>25.62</v>
      </c>
      <c r="D89" s="142"/>
      <c r="E89" s="143">
        <v>10351</v>
      </c>
      <c r="F89" s="132">
        <f t="shared" si="3"/>
        <v>6709</v>
      </c>
      <c r="G89" s="182">
        <f t="shared" si="4"/>
        <v>4848</v>
      </c>
      <c r="H89" s="143">
        <v>67</v>
      </c>
    </row>
    <row r="90" spans="1:8" ht="12.75">
      <c r="A90" s="139">
        <v>106</v>
      </c>
      <c r="B90" s="137"/>
      <c r="C90" s="153">
        <f t="shared" si="5"/>
        <v>25.68</v>
      </c>
      <c r="D90" s="142"/>
      <c r="E90" s="143">
        <v>10351</v>
      </c>
      <c r="F90" s="132">
        <f t="shared" si="3"/>
        <v>6694</v>
      </c>
      <c r="G90" s="182">
        <f t="shared" si="4"/>
        <v>4837</v>
      </c>
      <c r="H90" s="143">
        <v>67</v>
      </c>
    </row>
    <row r="91" spans="1:8" ht="12.75">
      <c r="A91" s="139">
        <v>107</v>
      </c>
      <c r="B91" s="137"/>
      <c r="C91" s="153">
        <f t="shared" si="5"/>
        <v>25.73</v>
      </c>
      <c r="D91" s="142"/>
      <c r="E91" s="143">
        <v>10351</v>
      </c>
      <c r="F91" s="132">
        <f t="shared" si="3"/>
        <v>6681</v>
      </c>
      <c r="G91" s="182">
        <f t="shared" si="4"/>
        <v>4828</v>
      </c>
      <c r="H91" s="143">
        <v>67</v>
      </c>
    </row>
    <row r="92" spans="1:8" ht="12.75">
      <c r="A92" s="139">
        <v>108</v>
      </c>
      <c r="B92" s="137"/>
      <c r="C92" s="153">
        <f t="shared" si="5"/>
        <v>25.79</v>
      </c>
      <c r="D92" s="142"/>
      <c r="E92" s="143">
        <v>10351</v>
      </c>
      <c r="F92" s="132">
        <f t="shared" si="3"/>
        <v>6665</v>
      </c>
      <c r="G92" s="182">
        <f t="shared" si="4"/>
        <v>4816</v>
      </c>
      <c r="H92" s="143">
        <v>67</v>
      </c>
    </row>
    <row r="93" spans="1:8" ht="12.75">
      <c r="A93" s="139">
        <v>109</v>
      </c>
      <c r="B93" s="137"/>
      <c r="C93" s="153">
        <f t="shared" si="5"/>
        <v>25.84</v>
      </c>
      <c r="D93" s="142"/>
      <c r="E93" s="143">
        <v>10351</v>
      </c>
      <c r="F93" s="132">
        <f t="shared" si="3"/>
        <v>6653</v>
      </c>
      <c r="G93" s="182">
        <f t="shared" si="4"/>
        <v>4807</v>
      </c>
      <c r="H93" s="143">
        <v>67</v>
      </c>
    </row>
    <row r="94" spans="1:8" ht="12.75">
      <c r="A94" s="139">
        <v>110</v>
      </c>
      <c r="B94" s="137"/>
      <c r="C94" s="153">
        <f t="shared" si="5"/>
        <v>25.89</v>
      </c>
      <c r="D94" s="142"/>
      <c r="E94" s="143">
        <v>10351</v>
      </c>
      <c r="F94" s="132">
        <f t="shared" si="3"/>
        <v>6640</v>
      </c>
      <c r="G94" s="182">
        <f t="shared" si="4"/>
        <v>4798</v>
      </c>
      <c r="H94" s="143">
        <v>67</v>
      </c>
    </row>
    <row r="95" spans="1:8" ht="12.75">
      <c r="A95" s="139">
        <v>111</v>
      </c>
      <c r="B95" s="137"/>
      <c r="C95" s="153">
        <f t="shared" si="5"/>
        <v>25.94</v>
      </c>
      <c r="D95" s="142"/>
      <c r="E95" s="143">
        <v>10351</v>
      </c>
      <c r="F95" s="132">
        <f t="shared" si="3"/>
        <v>6627</v>
      </c>
      <c r="G95" s="182">
        <f t="shared" si="4"/>
        <v>4788</v>
      </c>
      <c r="H95" s="143">
        <v>67</v>
      </c>
    </row>
    <row r="96" spans="1:8" ht="12.75">
      <c r="A96" s="139">
        <v>112</v>
      </c>
      <c r="B96" s="137"/>
      <c r="C96" s="153">
        <f t="shared" si="5"/>
        <v>25.99</v>
      </c>
      <c r="D96" s="142"/>
      <c r="E96" s="143">
        <v>10351</v>
      </c>
      <c r="F96" s="132">
        <f t="shared" si="3"/>
        <v>6615</v>
      </c>
      <c r="G96" s="182">
        <f t="shared" si="4"/>
        <v>4779</v>
      </c>
      <c r="H96" s="143">
        <v>67</v>
      </c>
    </row>
    <row r="97" spans="1:8" ht="12.75">
      <c r="A97" s="139">
        <v>113</v>
      </c>
      <c r="B97" s="137"/>
      <c r="C97" s="153">
        <f t="shared" si="5"/>
        <v>26.04</v>
      </c>
      <c r="D97" s="142"/>
      <c r="E97" s="143">
        <v>10351</v>
      </c>
      <c r="F97" s="132">
        <f t="shared" si="3"/>
        <v>6602</v>
      </c>
      <c r="G97" s="182">
        <f t="shared" si="4"/>
        <v>4770</v>
      </c>
      <c r="H97" s="143">
        <v>67</v>
      </c>
    </row>
    <row r="98" spans="1:8" ht="12.75">
      <c r="A98" s="139">
        <v>114</v>
      </c>
      <c r="B98" s="137"/>
      <c r="C98" s="153">
        <f t="shared" si="5"/>
        <v>26.09</v>
      </c>
      <c r="D98" s="142"/>
      <c r="E98" s="143">
        <v>10351</v>
      </c>
      <c r="F98" s="132">
        <f t="shared" si="3"/>
        <v>6589</v>
      </c>
      <c r="G98" s="182">
        <f t="shared" si="4"/>
        <v>4761</v>
      </c>
      <c r="H98" s="143">
        <v>67</v>
      </c>
    </row>
    <row r="99" spans="1:8" ht="12.75">
      <c r="A99" s="139">
        <v>115</v>
      </c>
      <c r="B99" s="137"/>
      <c r="C99" s="153">
        <f t="shared" si="5"/>
        <v>26.15</v>
      </c>
      <c r="D99" s="142"/>
      <c r="E99" s="143">
        <v>10351</v>
      </c>
      <c r="F99" s="132">
        <f t="shared" si="3"/>
        <v>6574</v>
      </c>
      <c r="G99" s="182">
        <f t="shared" si="4"/>
        <v>4750</v>
      </c>
      <c r="H99" s="143">
        <v>67</v>
      </c>
    </row>
    <row r="100" spans="1:8" ht="12.75">
      <c r="A100" s="139">
        <v>116</v>
      </c>
      <c r="B100" s="137"/>
      <c r="C100" s="153">
        <f t="shared" si="5"/>
        <v>26.19</v>
      </c>
      <c r="D100" s="142"/>
      <c r="E100" s="143">
        <v>10351</v>
      </c>
      <c r="F100" s="132">
        <f t="shared" si="3"/>
        <v>6565</v>
      </c>
      <c r="G100" s="182">
        <f t="shared" si="4"/>
        <v>4743</v>
      </c>
      <c r="H100" s="143">
        <v>67</v>
      </c>
    </row>
    <row r="101" spans="1:8" ht="12.75">
      <c r="A101" s="139">
        <v>117</v>
      </c>
      <c r="B101" s="137"/>
      <c r="C101" s="153">
        <f t="shared" si="5"/>
        <v>26.24</v>
      </c>
      <c r="D101" s="142"/>
      <c r="E101" s="143">
        <v>10351</v>
      </c>
      <c r="F101" s="132">
        <f t="shared" si="3"/>
        <v>6552</v>
      </c>
      <c r="G101" s="182">
        <f t="shared" si="4"/>
        <v>4734</v>
      </c>
      <c r="H101" s="143">
        <v>67</v>
      </c>
    </row>
    <row r="102" spans="1:8" ht="12.75">
      <c r="A102" s="139">
        <v>118</v>
      </c>
      <c r="B102" s="137"/>
      <c r="C102" s="153">
        <f t="shared" si="5"/>
        <v>26.29</v>
      </c>
      <c r="D102" s="142"/>
      <c r="E102" s="143">
        <v>10351</v>
      </c>
      <c r="F102" s="132">
        <f t="shared" si="3"/>
        <v>6540</v>
      </c>
      <c r="G102" s="182">
        <f t="shared" si="4"/>
        <v>4725</v>
      </c>
      <c r="H102" s="143">
        <v>67</v>
      </c>
    </row>
    <row r="103" spans="1:8" ht="12.75">
      <c r="A103" s="139">
        <v>119</v>
      </c>
      <c r="B103" s="137"/>
      <c r="C103" s="153">
        <f t="shared" si="5"/>
        <v>26.34</v>
      </c>
      <c r="D103" s="142"/>
      <c r="E103" s="143">
        <v>10351</v>
      </c>
      <c r="F103" s="132">
        <f t="shared" si="3"/>
        <v>6528</v>
      </c>
      <c r="G103" s="182">
        <f t="shared" si="4"/>
        <v>4716</v>
      </c>
      <c r="H103" s="143">
        <v>67</v>
      </c>
    </row>
    <row r="104" spans="1:8" ht="12.75">
      <c r="A104" s="139">
        <v>120</v>
      </c>
      <c r="B104" s="137"/>
      <c r="C104" s="153">
        <f t="shared" si="5"/>
        <v>26.39</v>
      </c>
      <c r="D104" s="142"/>
      <c r="E104" s="143">
        <v>10351</v>
      </c>
      <c r="F104" s="132">
        <f t="shared" si="3"/>
        <v>6515</v>
      </c>
      <c r="G104" s="182">
        <f t="shared" si="4"/>
        <v>4707</v>
      </c>
      <c r="H104" s="143">
        <v>67</v>
      </c>
    </row>
    <row r="105" spans="1:8" ht="12.75">
      <c r="A105" s="139">
        <v>121</v>
      </c>
      <c r="B105" s="137"/>
      <c r="C105" s="153">
        <f t="shared" si="5"/>
        <v>26.44</v>
      </c>
      <c r="D105" s="142"/>
      <c r="E105" s="143">
        <v>10351</v>
      </c>
      <c r="F105" s="132">
        <f t="shared" si="3"/>
        <v>6503</v>
      </c>
      <c r="G105" s="182">
        <f t="shared" si="4"/>
        <v>4698</v>
      </c>
      <c r="H105" s="143">
        <v>67</v>
      </c>
    </row>
    <row r="106" spans="1:8" ht="12.75">
      <c r="A106" s="139">
        <v>122</v>
      </c>
      <c r="B106" s="137"/>
      <c r="C106" s="153">
        <f t="shared" si="5"/>
        <v>26.48</v>
      </c>
      <c r="D106" s="142"/>
      <c r="E106" s="143">
        <v>10351</v>
      </c>
      <c r="F106" s="132">
        <f t="shared" si="3"/>
        <v>6493</v>
      </c>
      <c r="G106" s="182">
        <f t="shared" si="4"/>
        <v>4691</v>
      </c>
      <c r="H106" s="143">
        <v>67</v>
      </c>
    </row>
    <row r="107" spans="1:8" ht="12.75">
      <c r="A107" s="139">
        <v>123</v>
      </c>
      <c r="B107" s="137"/>
      <c r="C107" s="153">
        <f t="shared" si="5"/>
        <v>26.53</v>
      </c>
      <c r="D107" s="142"/>
      <c r="E107" s="143">
        <v>10351</v>
      </c>
      <c r="F107" s="132">
        <f t="shared" si="3"/>
        <v>6481</v>
      </c>
      <c r="G107" s="182">
        <f t="shared" si="4"/>
        <v>4682</v>
      </c>
      <c r="H107" s="143">
        <v>67</v>
      </c>
    </row>
    <row r="108" spans="1:8" ht="12.75">
      <c r="A108" s="139">
        <v>124</v>
      </c>
      <c r="B108" s="137"/>
      <c r="C108" s="153">
        <f t="shared" si="5"/>
        <v>26.58</v>
      </c>
      <c r="D108" s="142"/>
      <c r="E108" s="143">
        <v>10351</v>
      </c>
      <c r="F108" s="132">
        <f t="shared" si="3"/>
        <v>6469</v>
      </c>
      <c r="G108" s="182">
        <f t="shared" si="4"/>
        <v>4673</v>
      </c>
      <c r="H108" s="143">
        <v>67</v>
      </c>
    </row>
    <row r="109" spans="1:8" ht="12.75">
      <c r="A109" s="139">
        <v>125</v>
      </c>
      <c r="B109" s="137"/>
      <c r="C109" s="153">
        <f t="shared" si="5"/>
        <v>26.62</v>
      </c>
      <c r="D109" s="142"/>
      <c r="E109" s="143">
        <v>10351</v>
      </c>
      <c r="F109" s="132">
        <f t="shared" si="3"/>
        <v>6460</v>
      </c>
      <c r="G109" s="182">
        <f t="shared" si="4"/>
        <v>4666</v>
      </c>
      <c r="H109" s="143">
        <v>67</v>
      </c>
    </row>
    <row r="110" spans="1:8" ht="12.75">
      <c r="A110" s="139">
        <v>126</v>
      </c>
      <c r="B110" s="137"/>
      <c r="C110" s="153">
        <f t="shared" si="5"/>
        <v>26.67</v>
      </c>
      <c r="D110" s="142"/>
      <c r="E110" s="143">
        <v>10351</v>
      </c>
      <c r="F110" s="132">
        <f t="shared" si="3"/>
        <v>6448</v>
      </c>
      <c r="G110" s="182">
        <f t="shared" si="4"/>
        <v>4657</v>
      </c>
      <c r="H110" s="143">
        <v>67</v>
      </c>
    </row>
    <row r="111" spans="1:8" ht="12.75">
      <c r="A111" s="139">
        <v>127</v>
      </c>
      <c r="B111" s="137"/>
      <c r="C111" s="153">
        <f t="shared" si="5"/>
        <v>26.72</v>
      </c>
      <c r="D111" s="142"/>
      <c r="E111" s="143">
        <v>10351</v>
      </c>
      <c r="F111" s="132">
        <f t="shared" si="3"/>
        <v>6436</v>
      </c>
      <c r="G111" s="182">
        <f t="shared" si="4"/>
        <v>4649</v>
      </c>
      <c r="H111" s="143">
        <v>67</v>
      </c>
    </row>
    <row r="112" spans="1:8" ht="12.75">
      <c r="A112" s="139">
        <v>128</v>
      </c>
      <c r="B112" s="137"/>
      <c r="C112" s="153">
        <f t="shared" si="5"/>
        <v>26.76</v>
      </c>
      <c r="D112" s="142"/>
      <c r="E112" s="143">
        <v>10351</v>
      </c>
      <c r="F112" s="132">
        <f t="shared" si="3"/>
        <v>6426</v>
      </c>
      <c r="G112" s="182">
        <f t="shared" si="4"/>
        <v>4642</v>
      </c>
      <c r="H112" s="143">
        <v>67</v>
      </c>
    </row>
    <row r="113" spans="1:8" ht="12.75">
      <c r="A113" s="139">
        <v>129</v>
      </c>
      <c r="B113" s="137"/>
      <c r="C113" s="153">
        <f t="shared" si="5"/>
        <v>26.81</v>
      </c>
      <c r="D113" s="142"/>
      <c r="E113" s="143">
        <v>10351</v>
      </c>
      <c r="F113" s="132">
        <f t="shared" si="3"/>
        <v>6414</v>
      </c>
      <c r="G113" s="182">
        <f t="shared" si="4"/>
        <v>4633</v>
      </c>
      <c r="H113" s="143">
        <v>67</v>
      </c>
    </row>
    <row r="114" spans="1:8" ht="12.75">
      <c r="A114" s="139">
        <v>130</v>
      </c>
      <c r="B114" s="137"/>
      <c r="C114" s="153">
        <f t="shared" si="5"/>
        <v>26.85</v>
      </c>
      <c r="D114" s="142"/>
      <c r="E114" s="143">
        <v>10351</v>
      </c>
      <c r="F114" s="132">
        <f t="shared" si="3"/>
        <v>6405</v>
      </c>
      <c r="G114" s="182">
        <f t="shared" si="4"/>
        <v>4626</v>
      </c>
      <c r="H114" s="143">
        <v>67</v>
      </c>
    </row>
    <row r="115" spans="1:8" ht="12.75">
      <c r="A115" s="139">
        <v>131</v>
      </c>
      <c r="B115" s="137"/>
      <c r="C115" s="153">
        <f t="shared" si="5"/>
        <v>26.89</v>
      </c>
      <c r="D115" s="142"/>
      <c r="E115" s="143">
        <v>10351</v>
      </c>
      <c r="F115" s="132">
        <f t="shared" si="3"/>
        <v>6395</v>
      </c>
      <c r="G115" s="182">
        <f t="shared" si="4"/>
        <v>4619</v>
      </c>
      <c r="H115" s="143">
        <v>67</v>
      </c>
    </row>
    <row r="116" spans="1:8" ht="12.75">
      <c r="A116" s="139">
        <v>132</v>
      </c>
      <c r="B116" s="137"/>
      <c r="C116" s="153">
        <f t="shared" si="5"/>
        <v>26.94</v>
      </c>
      <c r="D116" s="142"/>
      <c r="E116" s="143">
        <v>10351</v>
      </c>
      <c r="F116" s="132">
        <f t="shared" si="3"/>
        <v>6384</v>
      </c>
      <c r="G116" s="182">
        <f t="shared" si="4"/>
        <v>4611</v>
      </c>
      <c r="H116" s="143">
        <v>67</v>
      </c>
    </row>
    <row r="117" spans="1:8" ht="12.75">
      <c r="A117" s="139">
        <v>133</v>
      </c>
      <c r="B117" s="137"/>
      <c r="C117" s="153">
        <f t="shared" si="5"/>
        <v>26.98</v>
      </c>
      <c r="D117" s="142"/>
      <c r="E117" s="143">
        <v>10351</v>
      </c>
      <c r="F117" s="132">
        <f t="shared" si="3"/>
        <v>6374</v>
      </c>
      <c r="G117" s="182">
        <f t="shared" si="4"/>
        <v>4604</v>
      </c>
      <c r="H117" s="143">
        <v>67</v>
      </c>
    </row>
    <row r="118" spans="1:8" ht="12.75">
      <c r="A118" s="139">
        <v>134</v>
      </c>
      <c r="B118" s="137"/>
      <c r="C118" s="153">
        <f t="shared" si="5"/>
        <v>27.03</v>
      </c>
      <c r="D118" s="142"/>
      <c r="E118" s="143">
        <v>10351</v>
      </c>
      <c r="F118" s="132">
        <f t="shared" si="3"/>
        <v>6363</v>
      </c>
      <c r="G118" s="182">
        <f t="shared" si="4"/>
        <v>4595</v>
      </c>
      <c r="H118" s="143">
        <v>67</v>
      </c>
    </row>
    <row r="119" spans="1:8" ht="12.75">
      <c r="A119" s="139">
        <v>135</v>
      </c>
      <c r="B119" s="137"/>
      <c r="C119" s="153">
        <f t="shared" si="5"/>
        <v>27.07</v>
      </c>
      <c r="D119" s="142"/>
      <c r="E119" s="143">
        <v>10351</v>
      </c>
      <c r="F119" s="132">
        <f t="shared" si="3"/>
        <v>6353</v>
      </c>
      <c r="G119" s="182">
        <f t="shared" si="4"/>
        <v>4589</v>
      </c>
      <c r="H119" s="143">
        <v>67</v>
      </c>
    </row>
    <row r="120" spans="1:8" ht="12.75">
      <c r="A120" s="139">
        <v>136</v>
      </c>
      <c r="B120" s="137"/>
      <c r="C120" s="153">
        <f t="shared" si="5"/>
        <v>27.11</v>
      </c>
      <c r="D120" s="142"/>
      <c r="E120" s="143">
        <v>10351</v>
      </c>
      <c r="F120" s="132">
        <f t="shared" si="3"/>
        <v>6344</v>
      </c>
      <c r="G120" s="182">
        <f t="shared" si="4"/>
        <v>4582</v>
      </c>
      <c r="H120" s="143">
        <v>67</v>
      </c>
    </row>
    <row r="121" spans="1:8" ht="12.75">
      <c r="A121" s="139">
        <v>137</v>
      </c>
      <c r="B121" s="137"/>
      <c r="C121" s="153">
        <f t="shared" si="5"/>
        <v>27.15</v>
      </c>
      <c r="D121" s="142"/>
      <c r="E121" s="143">
        <v>10351</v>
      </c>
      <c r="F121" s="132">
        <f t="shared" si="3"/>
        <v>6335</v>
      </c>
      <c r="G121" s="182">
        <f t="shared" si="4"/>
        <v>4575</v>
      </c>
      <c r="H121" s="143">
        <v>67</v>
      </c>
    </row>
    <row r="122" spans="1:8" ht="12.75">
      <c r="A122" s="139">
        <v>138</v>
      </c>
      <c r="B122" s="137"/>
      <c r="C122" s="153">
        <f t="shared" si="5"/>
        <v>27.2</v>
      </c>
      <c r="D122" s="142"/>
      <c r="E122" s="143">
        <v>10351</v>
      </c>
      <c r="F122" s="132">
        <f t="shared" si="3"/>
        <v>6323</v>
      </c>
      <c r="G122" s="182">
        <f t="shared" si="4"/>
        <v>4567</v>
      </c>
      <c r="H122" s="143">
        <v>67</v>
      </c>
    </row>
    <row r="123" spans="1:8" ht="12.75">
      <c r="A123" s="139">
        <v>139</v>
      </c>
      <c r="B123" s="137"/>
      <c r="C123" s="153">
        <f t="shared" si="5"/>
        <v>27.24</v>
      </c>
      <c r="D123" s="142"/>
      <c r="E123" s="143">
        <v>10351</v>
      </c>
      <c r="F123" s="132">
        <f t="shared" si="3"/>
        <v>6314</v>
      </c>
      <c r="G123" s="182">
        <f t="shared" si="4"/>
        <v>4560</v>
      </c>
      <c r="H123" s="143">
        <v>67</v>
      </c>
    </row>
    <row r="124" spans="1:8" ht="12.75">
      <c r="A124" s="139">
        <v>140</v>
      </c>
      <c r="B124" s="137"/>
      <c r="C124" s="153">
        <f t="shared" si="5"/>
        <v>27.28</v>
      </c>
      <c r="D124" s="142"/>
      <c r="E124" s="143">
        <v>10351</v>
      </c>
      <c r="F124" s="132">
        <f t="shared" si="3"/>
        <v>6305</v>
      </c>
      <c r="G124" s="182">
        <f t="shared" si="4"/>
        <v>4553</v>
      </c>
      <c r="H124" s="143">
        <v>67</v>
      </c>
    </row>
    <row r="125" spans="1:8" ht="12.75">
      <c r="A125" s="139">
        <v>141</v>
      </c>
      <c r="B125" s="137"/>
      <c r="C125" s="153">
        <f t="shared" si="5"/>
        <v>27.32</v>
      </c>
      <c r="D125" s="142"/>
      <c r="E125" s="143">
        <v>10351</v>
      </c>
      <c r="F125" s="132">
        <f t="shared" si="3"/>
        <v>6296</v>
      </c>
      <c r="G125" s="182">
        <f t="shared" si="4"/>
        <v>4547</v>
      </c>
      <c r="H125" s="143">
        <v>67</v>
      </c>
    </row>
    <row r="126" spans="1:8" ht="12.75">
      <c r="A126" s="139">
        <v>142</v>
      </c>
      <c r="B126" s="137"/>
      <c r="C126" s="153">
        <f t="shared" si="5"/>
        <v>27.36</v>
      </c>
      <c r="D126" s="142"/>
      <c r="E126" s="143">
        <v>10351</v>
      </c>
      <c r="F126" s="132">
        <f t="shared" si="3"/>
        <v>6287</v>
      </c>
      <c r="G126" s="182">
        <f t="shared" si="4"/>
        <v>4540</v>
      </c>
      <c r="H126" s="143">
        <v>67</v>
      </c>
    </row>
    <row r="127" spans="1:8" ht="12.75">
      <c r="A127" s="139">
        <v>143</v>
      </c>
      <c r="B127" s="137"/>
      <c r="C127" s="153">
        <f t="shared" si="5"/>
        <v>27.4</v>
      </c>
      <c r="D127" s="142"/>
      <c r="E127" s="143">
        <v>10351</v>
      </c>
      <c r="F127" s="132">
        <f t="shared" si="3"/>
        <v>6278</v>
      </c>
      <c r="G127" s="182">
        <f t="shared" si="4"/>
        <v>4533</v>
      </c>
      <c r="H127" s="143">
        <v>67</v>
      </c>
    </row>
    <row r="128" spans="1:8" ht="12.75">
      <c r="A128" s="139">
        <v>144</v>
      </c>
      <c r="B128" s="137"/>
      <c r="C128" s="153">
        <f t="shared" si="5"/>
        <v>27.44</v>
      </c>
      <c r="D128" s="142"/>
      <c r="E128" s="143">
        <v>10351</v>
      </c>
      <c r="F128" s="132">
        <f t="shared" si="3"/>
        <v>6269</v>
      </c>
      <c r="G128" s="182">
        <f t="shared" si="4"/>
        <v>4527</v>
      </c>
      <c r="H128" s="143">
        <v>67</v>
      </c>
    </row>
    <row r="129" spans="1:8" ht="12.75">
      <c r="A129" s="139">
        <v>145</v>
      </c>
      <c r="B129" s="137"/>
      <c r="C129" s="153">
        <f t="shared" si="5"/>
        <v>27.48</v>
      </c>
      <c r="D129" s="142"/>
      <c r="E129" s="143">
        <v>10351</v>
      </c>
      <c r="F129" s="132">
        <f t="shared" si="3"/>
        <v>6260</v>
      </c>
      <c r="G129" s="182">
        <f t="shared" si="4"/>
        <v>4520</v>
      </c>
      <c r="H129" s="143">
        <v>67</v>
      </c>
    </row>
    <row r="130" spans="1:8" ht="12.75">
      <c r="A130" s="139">
        <v>146</v>
      </c>
      <c r="B130" s="137"/>
      <c r="C130" s="153">
        <f t="shared" si="5"/>
        <v>27.52</v>
      </c>
      <c r="D130" s="142"/>
      <c r="E130" s="143">
        <v>10351</v>
      </c>
      <c r="F130" s="132">
        <f t="shared" si="3"/>
        <v>6251</v>
      </c>
      <c r="G130" s="182">
        <f t="shared" si="4"/>
        <v>4514</v>
      </c>
      <c r="H130" s="143">
        <v>67</v>
      </c>
    </row>
    <row r="131" spans="1:8" ht="12.75">
      <c r="A131" s="139">
        <v>147</v>
      </c>
      <c r="B131" s="137"/>
      <c r="C131" s="153">
        <f t="shared" si="5"/>
        <v>27.56</v>
      </c>
      <c r="D131" s="142"/>
      <c r="E131" s="143">
        <v>10351</v>
      </c>
      <c r="F131" s="132">
        <f t="shared" si="3"/>
        <v>6242</v>
      </c>
      <c r="G131" s="182">
        <f t="shared" si="4"/>
        <v>4507</v>
      </c>
      <c r="H131" s="143">
        <v>67</v>
      </c>
    </row>
    <row r="132" spans="1:8" ht="12.75">
      <c r="A132" s="139">
        <v>148</v>
      </c>
      <c r="B132" s="137"/>
      <c r="C132" s="153">
        <f t="shared" si="5"/>
        <v>27.6</v>
      </c>
      <c r="D132" s="142"/>
      <c r="E132" s="143">
        <v>10351</v>
      </c>
      <c r="F132" s="132">
        <f t="shared" si="3"/>
        <v>6233</v>
      </c>
      <c r="G132" s="182">
        <f t="shared" si="4"/>
        <v>4500</v>
      </c>
      <c r="H132" s="143">
        <v>67</v>
      </c>
    </row>
    <row r="133" spans="1:8" ht="12.75">
      <c r="A133" s="139">
        <v>149</v>
      </c>
      <c r="B133" s="137"/>
      <c r="C133" s="153">
        <f t="shared" si="5"/>
        <v>27.64</v>
      </c>
      <c r="D133" s="142"/>
      <c r="E133" s="143">
        <v>10351</v>
      </c>
      <c r="F133" s="132">
        <f t="shared" si="3"/>
        <v>6224</v>
      </c>
      <c r="G133" s="182">
        <f t="shared" si="4"/>
        <v>4494</v>
      </c>
      <c r="H133" s="143">
        <v>67</v>
      </c>
    </row>
    <row r="134" spans="1:8" ht="12.75">
      <c r="A134" s="139">
        <v>150</v>
      </c>
      <c r="B134" s="137"/>
      <c r="C134" s="153">
        <f t="shared" si="5"/>
        <v>27.68</v>
      </c>
      <c r="D134" s="142"/>
      <c r="E134" s="143">
        <v>10351</v>
      </c>
      <c r="F134" s="132">
        <f t="shared" si="3"/>
        <v>6215</v>
      </c>
      <c r="G134" s="182">
        <f t="shared" si="4"/>
        <v>4487</v>
      </c>
      <c r="H134" s="143">
        <v>67</v>
      </c>
    </row>
    <row r="135" spans="1:8" ht="12.75">
      <c r="A135" s="139">
        <v>151</v>
      </c>
      <c r="B135" s="137"/>
      <c r="C135" s="153">
        <f t="shared" si="5"/>
        <v>27.72</v>
      </c>
      <c r="D135" s="142"/>
      <c r="E135" s="143">
        <v>10351</v>
      </c>
      <c r="F135" s="132">
        <f t="shared" si="3"/>
        <v>6206</v>
      </c>
      <c r="G135" s="182">
        <f t="shared" si="4"/>
        <v>4481</v>
      </c>
      <c r="H135" s="143">
        <v>67</v>
      </c>
    </row>
    <row r="136" spans="1:8" ht="12.75">
      <c r="A136" s="139">
        <v>152</v>
      </c>
      <c r="B136" s="137"/>
      <c r="C136" s="153">
        <f t="shared" si="5"/>
        <v>27.76</v>
      </c>
      <c r="D136" s="142"/>
      <c r="E136" s="143">
        <v>10351</v>
      </c>
      <c r="F136" s="132">
        <f t="shared" si="3"/>
        <v>6197</v>
      </c>
      <c r="G136" s="182">
        <f t="shared" si="4"/>
        <v>4474</v>
      </c>
      <c r="H136" s="143">
        <v>67</v>
      </c>
    </row>
    <row r="137" spans="1:8" ht="12.75">
      <c r="A137" s="139">
        <v>153</v>
      </c>
      <c r="B137" s="137"/>
      <c r="C137" s="153">
        <f t="shared" si="5"/>
        <v>27.8</v>
      </c>
      <c r="D137" s="142"/>
      <c r="E137" s="143">
        <v>10351</v>
      </c>
      <c r="F137" s="132">
        <f t="shared" si="3"/>
        <v>6188</v>
      </c>
      <c r="G137" s="182">
        <f t="shared" si="4"/>
        <v>4468</v>
      </c>
      <c r="H137" s="143">
        <v>67</v>
      </c>
    </row>
    <row r="138" spans="1:8" ht="12.75">
      <c r="A138" s="139">
        <v>154</v>
      </c>
      <c r="B138" s="137"/>
      <c r="C138" s="153">
        <f t="shared" si="5"/>
        <v>27.83</v>
      </c>
      <c r="D138" s="142"/>
      <c r="E138" s="143">
        <v>10351</v>
      </c>
      <c r="F138" s="132">
        <f t="shared" si="3"/>
        <v>6182</v>
      </c>
      <c r="G138" s="182">
        <f t="shared" si="4"/>
        <v>4463</v>
      </c>
      <c r="H138" s="143">
        <v>67</v>
      </c>
    </row>
    <row r="139" spans="1:8" ht="12.75">
      <c r="A139" s="139">
        <v>155</v>
      </c>
      <c r="B139" s="137"/>
      <c r="C139" s="153">
        <f t="shared" si="5"/>
        <v>27.87</v>
      </c>
      <c r="D139" s="142"/>
      <c r="E139" s="143">
        <v>10351</v>
      </c>
      <c r="F139" s="132">
        <f t="shared" si="3"/>
        <v>6173</v>
      </c>
      <c r="G139" s="182">
        <f t="shared" si="4"/>
        <v>4457</v>
      </c>
      <c r="H139" s="143">
        <v>67</v>
      </c>
    </row>
    <row r="140" spans="1:8" ht="12.75">
      <c r="A140" s="139">
        <v>156</v>
      </c>
      <c r="B140" s="137"/>
      <c r="C140" s="153">
        <f t="shared" si="5"/>
        <v>27.91</v>
      </c>
      <c r="D140" s="142"/>
      <c r="E140" s="143">
        <v>10351</v>
      </c>
      <c r="F140" s="132">
        <f t="shared" si="3"/>
        <v>6164</v>
      </c>
      <c r="G140" s="182">
        <f t="shared" si="4"/>
        <v>4450</v>
      </c>
      <c r="H140" s="143">
        <v>67</v>
      </c>
    </row>
    <row r="141" spans="1:8" ht="12.75">
      <c r="A141" s="139">
        <v>157</v>
      </c>
      <c r="B141" s="137"/>
      <c r="C141" s="153">
        <f t="shared" si="5"/>
        <v>27.95</v>
      </c>
      <c r="D141" s="142"/>
      <c r="E141" s="143">
        <v>10351</v>
      </c>
      <c r="F141" s="132">
        <f aca="true" t="shared" si="6" ref="F141:F204">ROUND(12*1.37*(1/C141*E141)+H141,0)</f>
        <v>6155</v>
      </c>
      <c r="G141" s="182">
        <f t="shared" si="4"/>
        <v>4444</v>
      </c>
      <c r="H141" s="143">
        <v>67</v>
      </c>
    </row>
    <row r="142" spans="1:8" ht="12.75">
      <c r="A142" s="139">
        <v>158</v>
      </c>
      <c r="B142" s="137"/>
      <c r="C142" s="153">
        <f t="shared" si="5"/>
        <v>27.98</v>
      </c>
      <c r="D142" s="142"/>
      <c r="E142" s="143">
        <v>10351</v>
      </c>
      <c r="F142" s="132">
        <f t="shared" si="6"/>
        <v>6149</v>
      </c>
      <c r="G142" s="182">
        <f aca="true" t="shared" si="7" ref="G142:G205">ROUND(12*(1/C142*E142),0)</f>
        <v>4439</v>
      </c>
      <c r="H142" s="143">
        <v>67</v>
      </c>
    </row>
    <row r="143" spans="1:8" ht="12.75">
      <c r="A143" s="139">
        <v>159</v>
      </c>
      <c r="B143" s="137"/>
      <c r="C143" s="153">
        <f aca="true" t="shared" si="8" ref="C143:C206">ROUND((10.899*LN(A143)+A143/200)*0.5,2)</f>
        <v>28.02</v>
      </c>
      <c r="D143" s="142"/>
      <c r="E143" s="143">
        <v>10351</v>
      </c>
      <c r="F143" s="132">
        <f t="shared" si="6"/>
        <v>6140</v>
      </c>
      <c r="G143" s="182">
        <f t="shared" si="7"/>
        <v>4433</v>
      </c>
      <c r="H143" s="143">
        <v>67</v>
      </c>
    </row>
    <row r="144" spans="1:8" ht="12.75">
      <c r="A144" s="139">
        <v>160</v>
      </c>
      <c r="B144" s="137"/>
      <c r="C144" s="153">
        <f t="shared" si="8"/>
        <v>28.06</v>
      </c>
      <c r="D144" s="142"/>
      <c r="E144" s="143">
        <v>10351</v>
      </c>
      <c r="F144" s="132">
        <f t="shared" si="6"/>
        <v>6132</v>
      </c>
      <c r="G144" s="182">
        <f t="shared" si="7"/>
        <v>4427</v>
      </c>
      <c r="H144" s="143">
        <v>67</v>
      </c>
    </row>
    <row r="145" spans="1:8" ht="12.75">
      <c r="A145" s="139">
        <v>161</v>
      </c>
      <c r="B145" s="137"/>
      <c r="C145" s="153">
        <f t="shared" si="8"/>
        <v>28.09</v>
      </c>
      <c r="D145" s="142"/>
      <c r="E145" s="143">
        <v>10351</v>
      </c>
      <c r="F145" s="132">
        <f t="shared" si="6"/>
        <v>6125</v>
      </c>
      <c r="G145" s="182">
        <f t="shared" si="7"/>
        <v>4422</v>
      </c>
      <c r="H145" s="143">
        <v>67</v>
      </c>
    </row>
    <row r="146" spans="1:8" ht="12.75">
      <c r="A146" s="139">
        <v>162</v>
      </c>
      <c r="B146" s="137"/>
      <c r="C146" s="153">
        <f t="shared" si="8"/>
        <v>28.13</v>
      </c>
      <c r="D146" s="142"/>
      <c r="E146" s="143">
        <v>10351</v>
      </c>
      <c r="F146" s="132">
        <f t="shared" si="6"/>
        <v>6116</v>
      </c>
      <c r="G146" s="182">
        <f t="shared" si="7"/>
        <v>4416</v>
      </c>
      <c r="H146" s="143">
        <v>67</v>
      </c>
    </row>
    <row r="147" spans="1:8" ht="12.75">
      <c r="A147" s="139">
        <v>163</v>
      </c>
      <c r="B147" s="137"/>
      <c r="C147" s="153">
        <f t="shared" si="8"/>
        <v>28.17</v>
      </c>
      <c r="D147" s="142"/>
      <c r="E147" s="143">
        <v>10351</v>
      </c>
      <c r="F147" s="132">
        <f t="shared" si="6"/>
        <v>6108</v>
      </c>
      <c r="G147" s="182">
        <f t="shared" si="7"/>
        <v>4409</v>
      </c>
      <c r="H147" s="143">
        <v>67</v>
      </c>
    </row>
    <row r="148" spans="1:8" ht="12.75">
      <c r="A148" s="139">
        <v>164</v>
      </c>
      <c r="B148" s="137"/>
      <c r="C148" s="153">
        <f t="shared" si="8"/>
        <v>28.2</v>
      </c>
      <c r="D148" s="142"/>
      <c r="E148" s="143">
        <v>10351</v>
      </c>
      <c r="F148" s="132">
        <f t="shared" si="6"/>
        <v>6101</v>
      </c>
      <c r="G148" s="182">
        <f t="shared" si="7"/>
        <v>4405</v>
      </c>
      <c r="H148" s="143">
        <v>67</v>
      </c>
    </row>
    <row r="149" spans="1:8" ht="12.75">
      <c r="A149" s="139">
        <v>165</v>
      </c>
      <c r="B149" s="137"/>
      <c r="C149" s="153">
        <f t="shared" si="8"/>
        <v>28.24</v>
      </c>
      <c r="D149" s="142"/>
      <c r="E149" s="143">
        <v>10351</v>
      </c>
      <c r="F149" s="132">
        <f t="shared" si="6"/>
        <v>6093</v>
      </c>
      <c r="G149" s="182">
        <f t="shared" si="7"/>
        <v>4398</v>
      </c>
      <c r="H149" s="143">
        <v>67</v>
      </c>
    </row>
    <row r="150" spans="1:8" ht="12.75">
      <c r="A150" s="139">
        <v>166</v>
      </c>
      <c r="B150" s="137"/>
      <c r="C150" s="153">
        <f t="shared" si="8"/>
        <v>28.27</v>
      </c>
      <c r="D150" s="142"/>
      <c r="E150" s="143">
        <v>10351</v>
      </c>
      <c r="F150" s="132">
        <f t="shared" si="6"/>
        <v>6086</v>
      </c>
      <c r="G150" s="182">
        <f t="shared" si="7"/>
        <v>4394</v>
      </c>
      <c r="H150" s="143">
        <v>67</v>
      </c>
    </row>
    <row r="151" spans="1:8" ht="12.75">
      <c r="A151" s="139">
        <v>167</v>
      </c>
      <c r="B151" s="137"/>
      <c r="C151" s="153">
        <f t="shared" si="8"/>
        <v>28.31</v>
      </c>
      <c r="D151" s="142"/>
      <c r="E151" s="143">
        <v>10351</v>
      </c>
      <c r="F151" s="132">
        <f t="shared" si="6"/>
        <v>6078</v>
      </c>
      <c r="G151" s="182">
        <f t="shared" si="7"/>
        <v>4388</v>
      </c>
      <c r="H151" s="143">
        <v>67</v>
      </c>
    </row>
    <row r="152" spans="1:8" ht="12.75">
      <c r="A152" s="139">
        <v>168</v>
      </c>
      <c r="B152" s="137"/>
      <c r="C152" s="153">
        <f t="shared" si="8"/>
        <v>28.34</v>
      </c>
      <c r="D152" s="142"/>
      <c r="E152" s="143">
        <v>10351</v>
      </c>
      <c r="F152" s="132">
        <f t="shared" si="6"/>
        <v>6072</v>
      </c>
      <c r="G152" s="182">
        <f t="shared" si="7"/>
        <v>4383</v>
      </c>
      <c r="H152" s="143">
        <v>67</v>
      </c>
    </row>
    <row r="153" spans="1:8" ht="12.75">
      <c r="A153" s="139">
        <v>169</v>
      </c>
      <c r="B153" s="137"/>
      <c r="C153" s="153">
        <f t="shared" si="8"/>
        <v>28.38</v>
      </c>
      <c r="D153" s="142"/>
      <c r="E153" s="143">
        <v>10351</v>
      </c>
      <c r="F153" s="132">
        <f t="shared" si="6"/>
        <v>6063</v>
      </c>
      <c r="G153" s="182">
        <f t="shared" si="7"/>
        <v>4377</v>
      </c>
      <c r="H153" s="143">
        <v>67</v>
      </c>
    </row>
    <row r="154" spans="1:8" ht="12.75">
      <c r="A154" s="139">
        <v>170</v>
      </c>
      <c r="B154" s="137"/>
      <c r="C154" s="153">
        <f t="shared" si="8"/>
        <v>28.41</v>
      </c>
      <c r="D154" s="142"/>
      <c r="E154" s="143">
        <v>10351</v>
      </c>
      <c r="F154" s="132">
        <f t="shared" si="6"/>
        <v>6057</v>
      </c>
      <c r="G154" s="182">
        <f t="shared" si="7"/>
        <v>4372</v>
      </c>
      <c r="H154" s="143">
        <v>67</v>
      </c>
    </row>
    <row r="155" spans="1:8" ht="12.75">
      <c r="A155" s="139">
        <v>171</v>
      </c>
      <c r="B155" s="137"/>
      <c r="C155" s="153">
        <f t="shared" si="8"/>
        <v>28.45</v>
      </c>
      <c r="D155" s="142"/>
      <c r="E155" s="143">
        <v>10351</v>
      </c>
      <c r="F155" s="132">
        <f t="shared" si="6"/>
        <v>6048</v>
      </c>
      <c r="G155" s="182">
        <f t="shared" si="7"/>
        <v>4366</v>
      </c>
      <c r="H155" s="143">
        <v>67</v>
      </c>
    </row>
    <row r="156" spans="1:8" ht="12.75">
      <c r="A156" s="139">
        <v>172</v>
      </c>
      <c r="B156" s="137"/>
      <c r="C156" s="153">
        <f t="shared" si="8"/>
        <v>28.48</v>
      </c>
      <c r="D156" s="142"/>
      <c r="E156" s="143">
        <v>10351</v>
      </c>
      <c r="F156" s="132">
        <f t="shared" si="6"/>
        <v>6042</v>
      </c>
      <c r="G156" s="182">
        <f t="shared" si="7"/>
        <v>4361</v>
      </c>
      <c r="H156" s="143">
        <v>67</v>
      </c>
    </row>
    <row r="157" spans="1:8" ht="12.75">
      <c r="A157" s="139">
        <v>173</v>
      </c>
      <c r="B157" s="137"/>
      <c r="C157" s="153">
        <f t="shared" si="8"/>
        <v>28.52</v>
      </c>
      <c r="D157" s="142"/>
      <c r="E157" s="143">
        <v>10351</v>
      </c>
      <c r="F157" s="132">
        <f t="shared" si="6"/>
        <v>6034</v>
      </c>
      <c r="G157" s="182">
        <f t="shared" si="7"/>
        <v>4355</v>
      </c>
      <c r="H157" s="143">
        <v>67</v>
      </c>
    </row>
    <row r="158" spans="1:8" ht="12.75">
      <c r="A158" s="139">
        <v>174</v>
      </c>
      <c r="B158" s="137"/>
      <c r="C158" s="153">
        <f t="shared" si="8"/>
        <v>28.55</v>
      </c>
      <c r="D158" s="142"/>
      <c r="E158" s="143">
        <v>10351</v>
      </c>
      <c r="F158" s="132">
        <f t="shared" si="6"/>
        <v>6027</v>
      </c>
      <c r="G158" s="182">
        <f t="shared" si="7"/>
        <v>4351</v>
      </c>
      <c r="H158" s="143">
        <v>67</v>
      </c>
    </row>
    <row r="159" spans="1:8" ht="12.75">
      <c r="A159" s="139">
        <v>175</v>
      </c>
      <c r="B159" s="137"/>
      <c r="C159" s="153">
        <f t="shared" si="8"/>
        <v>28.58</v>
      </c>
      <c r="D159" s="142"/>
      <c r="E159" s="143">
        <v>10351</v>
      </c>
      <c r="F159" s="132">
        <f t="shared" si="6"/>
        <v>6021</v>
      </c>
      <c r="G159" s="182">
        <f t="shared" si="7"/>
        <v>4346</v>
      </c>
      <c r="H159" s="143">
        <v>67</v>
      </c>
    </row>
    <row r="160" spans="1:8" ht="12.75">
      <c r="A160" s="139">
        <v>176</v>
      </c>
      <c r="B160" s="137"/>
      <c r="C160" s="153">
        <f t="shared" si="8"/>
        <v>28.62</v>
      </c>
      <c r="D160" s="142"/>
      <c r="E160" s="143">
        <v>10351</v>
      </c>
      <c r="F160" s="132">
        <f t="shared" si="6"/>
        <v>6013</v>
      </c>
      <c r="G160" s="182">
        <f t="shared" si="7"/>
        <v>4340</v>
      </c>
      <c r="H160" s="143">
        <v>67</v>
      </c>
    </row>
    <row r="161" spans="1:8" ht="12.75">
      <c r="A161" s="139">
        <v>177</v>
      </c>
      <c r="B161" s="137"/>
      <c r="C161" s="153">
        <f t="shared" si="8"/>
        <v>28.65</v>
      </c>
      <c r="D161" s="142"/>
      <c r="E161" s="143">
        <v>10351</v>
      </c>
      <c r="F161" s="132">
        <f t="shared" si="6"/>
        <v>6007</v>
      </c>
      <c r="G161" s="182">
        <f t="shared" si="7"/>
        <v>4335</v>
      </c>
      <c r="H161" s="143">
        <v>67</v>
      </c>
    </row>
    <row r="162" spans="1:8" ht="12.75">
      <c r="A162" s="139">
        <v>178</v>
      </c>
      <c r="B162" s="137"/>
      <c r="C162" s="153">
        <f t="shared" si="8"/>
        <v>28.68</v>
      </c>
      <c r="D162" s="142"/>
      <c r="E162" s="143">
        <v>10351</v>
      </c>
      <c r="F162" s="132">
        <f t="shared" si="6"/>
        <v>6000</v>
      </c>
      <c r="G162" s="182">
        <f t="shared" si="7"/>
        <v>4331</v>
      </c>
      <c r="H162" s="143">
        <v>67</v>
      </c>
    </row>
    <row r="163" spans="1:8" ht="12.75">
      <c r="A163" s="139">
        <v>179</v>
      </c>
      <c r="B163" s="137"/>
      <c r="C163" s="153">
        <f t="shared" si="8"/>
        <v>28.72</v>
      </c>
      <c r="D163" s="142"/>
      <c r="E163" s="143">
        <v>10351</v>
      </c>
      <c r="F163" s="132">
        <f t="shared" si="6"/>
        <v>5992</v>
      </c>
      <c r="G163" s="182">
        <f t="shared" si="7"/>
        <v>4325</v>
      </c>
      <c r="H163" s="143">
        <v>67</v>
      </c>
    </row>
    <row r="164" spans="1:8" ht="12.75">
      <c r="A164" s="139">
        <v>180</v>
      </c>
      <c r="B164" s="137"/>
      <c r="C164" s="153">
        <f t="shared" si="8"/>
        <v>28.75</v>
      </c>
      <c r="D164" s="142"/>
      <c r="E164" s="143">
        <v>10351</v>
      </c>
      <c r="F164" s="132">
        <f t="shared" si="6"/>
        <v>5986</v>
      </c>
      <c r="G164" s="182">
        <f t="shared" si="7"/>
        <v>4320</v>
      </c>
      <c r="H164" s="143">
        <v>67</v>
      </c>
    </row>
    <row r="165" spans="1:8" ht="12.75">
      <c r="A165" s="139">
        <v>181</v>
      </c>
      <c r="B165" s="137"/>
      <c r="C165" s="153">
        <f t="shared" si="8"/>
        <v>28.78</v>
      </c>
      <c r="D165" s="142"/>
      <c r="E165" s="143">
        <v>10351</v>
      </c>
      <c r="F165" s="132">
        <f t="shared" si="6"/>
        <v>5980</v>
      </c>
      <c r="G165" s="182">
        <f t="shared" si="7"/>
        <v>4316</v>
      </c>
      <c r="H165" s="143">
        <v>67</v>
      </c>
    </row>
    <row r="166" spans="1:8" ht="12.75">
      <c r="A166" s="139">
        <v>182</v>
      </c>
      <c r="B166" s="137"/>
      <c r="C166" s="153">
        <f t="shared" si="8"/>
        <v>28.81</v>
      </c>
      <c r="D166" s="142"/>
      <c r="E166" s="143">
        <v>10351</v>
      </c>
      <c r="F166" s="132">
        <f t="shared" si="6"/>
        <v>5974</v>
      </c>
      <c r="G166" s="182">
        <f t="shared" si="7"/>
        <v>4311</v>
      </c>
      <c r="H166" s="143">
        <v>67</v>
      </c>
    </row>
    <row r="167" spans="1:8" ht="12.75">
      <c r="A167" s="139">
        <v>183</v>
      </c>
      <c r="B167" s="137"/>
      <c r="C167" s="153">
        <f t="shared" si="8"/>
        <v>28.85</v>
      </c>
      <c r="D167" s="142"/>
      <c r="E167" s="143">
        <v>10351</v>
      </c>
      <c r="F167" s="132">
        <f t="shared" si="6"/>
        <v>5965</v>
      </c>
      <c r="G167" s="182">
        <f t="shared" si="7"/>
        <v>4305</v>
      </c>
      <c r="H167" s="143">
        <v>67</v>
      </c>
    </row>
    <row r="168" spans="1:8" ht="12.75">
      <c r="A168" s="139">
        <v>184</v>
      </c>
      <c r="B168" s="137"/>
      <c r="C168" s="153">
        <f t="shared" si="8"/>
        <v>28.88</v>
      </c>
      <c r="D168" s="142"/>
      <c r="E168" s="143">
        <v>10351</v>
      </c>
      <c r="F168" s="132">
        <f t="shared" si="6"/>
        <v>5959</v>
      </c>
      <c r="G168" s="182">
        <f t="shared" si="7"/>
        <v>4301</v>
      </c>
      <c r="H168" s="143">
        <v>67</v>
      </c>
    </row>
    <row r="169" spans="1:8" ht="12.75">
      <c r="A169" s="139">
        <v>185</v>
      </c>
      <c r="B169" s="137"/>
      <c r="C169" s="153">
        <f t="shared" si="8"/>
        <v>28.91</v>
      </c>
      <c r="D169" s="142"/>
      <c r="E169" s="143">
        <v>10351</v>
      </c>
      <c r="F169" s="132">
        <f t="shared" si="6"/>
        <v>5953</v>
      </c>
      <c r="G169" s="182">
        <f t="shared" si="7"/>
        <v>4297</v>
      </c>
      <c r="H169" s="143">
        <v>67</v>
      </c>
    </row>
    <row r="170" spans="1:8" ht="12.75">
      <c r="A170" s="139">
        <v>186</v>
      </c>
      <c r="B170" s="137"/>
      <c r="C170" s="153">
        <f t="shared" si="8"/>
        <v>28.94</v>
      </c>
      <c r="D170" s="142"/>
      <c r="E170" s="143">
        <v>10351</v>
      </c>
      <c r="F170" s="132">
        <f t="shared" si="6"/>
        <v>5947</v>
      </c>
      <c r="G170" s="182">
        <f t="shared" si="7"/>
        <v>4292</v>
      </c>
      <c r="H170" s="143">
        <v>67</v>
      </c>
    </row>
    <row r="171" spans="1:8" ht="12.75">
      <c r="A171" s="139">
        <v>187</v>
      </c>
      <c r="B171" s="137"/>
      <c r="C171" s="153">
        <f t="shared" si="8"/>
        <v>28.97</v>
      </c>
      <c r="D171" s="142"/>
      <c r="E171" s="143">
        <v>10351</v>
      </c>
      <c r="F171" s="132">
        <f t="shared" si="6"/>
        <v>5941</v>
      </c>
      <c r="G171" s="182">
        <f t="shared" si="7"/>
        <v>4288</v>
      </c>
      <c r="H171" s="143">
        <v>67</v>
      </c>
    </row>
    <row r="172" spans="1:8" ht="12.75">
      <c r="A172" s="139">
        <v>188</v>
      </c>
      <c r="B172" s="137"/>
      <c r="C172" s="153">
        <f t="shared" si="8"/>
        <v>29.01</v>
      </c>
      <c r="D172" s="142"/>
      <c r="E172" s="143">
        <v>10351</v>
      </c>
      <c r="F172" s="132">
        <f t="shared" si="6"/>
        <v>5933</v>
      </c>
      <c r="G172" s="182">
        <f t="shared" si="7"/>
        <v>4282</v>
      </c>
      <c r="H172" s="143">
        <v>67</v>
      </c>
    </row>
    <row r="173" spans="1:8" ht="12.75">
      <c r="A173" s="139">
        <v>189</v>
      </c>
      <c r="B173" s="137"/>
      <c r="C173" s="153">
        <f t="shared" si="8"/>
        <v>29.04</v>
      </c>
      <c r="D173" s="142"/>
      <c r="E173" s="143">
        <v>10351</v>
      </c>
      <c r="F173" s="132">
        <f t="shared" si="6"/>
        <v>5927</v>
      </c>
      <c r="G173" s="182">
        <f t="shared" si="7"/>
        <v>4277</v>
      </c>
      <c r="H173" s="143">
        <v>67</v>
      </c>
    </row>
    <row r="174" spans="1:8" ht="12.75">
      <c r="A174" s="139">
        <v>190</v>
      </c>
      <c r="B174" s="137"/>
      <c r="C174" s="153">
        <f t="shared" si="8"/>
        <v>29.07</v>
      </c>
      <c r="D174" s="142"/>
      <c r="E174" s="143">
        <v>10351</v>
      </c>
      <c r="F174" s="132">
        <f t="shared" si="6"/>
        <v>5921</v>
      </c>
      <c r="G174" s="182">
        <f t="shared" si="7"/>
        <v>4273</v>
      </c>
      <c r="H174" s="143">
        <v>67</v>
      </c>
    </row>
    <row r="175" spans="1:8" ht="12.75">
      <c r="A175" s="139">
        <v>191</v>
      </c>
      <c r="B175" s="137"/>
      <c r="C175" s="153">
        <f t="shared" si="8"/>
        <v>29.1</v>
      </c>
      <c r="D175" s="142"/>
      <c r="E175" s="143">
        <v>10351</v>
      </c>
      <c r="F175" s="132">
        <f t="shared" si="6"/>
        <v>5915</v>
      </c>
      <c r="G175" s="182">
        <f t="shared" si="7"/>
        <v>4268</v>
      </c>
      <c r="H175" s="143">
        <v>67</v>
      </c>
    </row>
    <row r="176" spans="1:8" ht="12.75">
      <c r="A176" s="139">
        <v>192</v>
      </c>
      <c r="B176" s="137"/>
      <c r="C176" s="153">
        <f t="shared" si="8"/>
        <v>29.13</v>
      </c>
      <c r="D176" s="142"/>
      <c r="E176" s="143">
        <v>10351</v>
      </c>
      <c r="F176" s="132">
        <f t="shared" si="6"/>
        <v>5909</v>
      </c>
      <c r="G176" s="182">
        <f t="shared" si="7"/>
        <v>4264</v>
      </c>
      <c r="H176" s="143">
        <v>67</v>
      </c>
    </row>
    <row r="177" spans="1:8" ht="12.75">
      <c r="A177" s="139">
        <v>193</v>
      </c>
      <c r="B177" s="137"/>
      <c r="C177" s="153">
        <f t="shared" si="8"/>
        <v>29.16</v>
      </c>
      <c r="D177" s="142"/>
      <c r="E177" s="143">
        <v>10351</v>
      </c>
      <c r="F177" s="132">
        <f t="shared" si="6"/>
        <v>5903</v>
      </c>
      <c r="G177" s="182">
        <f t="shared" si="7"/>
        <v>4260</v>
      </c>
      <c r="H177" s="143">
        <v>67</v>
      </c>
    </row>
    <row r="178" spans="1:8" ht="12.75">
      <c r="A178" s="139">
        <v>194</v>
      </c>
      <c r="B178" s="137"/>
      <c r="C178" s="153">
        <f t="shared" si="8"/>
        <v>29.19</v>
      </c>
      <c r="D178" s="142"/>
      <c r="E178" s="143">
        <v>10351</v>
      </c>
      <c r="F178" s="132">
        <f t="shared" si="6"/>
        <v>5897</v>
      </c>
      <c r="G178" s="182">
        <f t="shared" si="7"/>
        <v>4255</v>
      </c>
      <c r="H178" s="143">
        <v>67</v>
      </c>
    </row>
    <row r="179" spans="1:8" ht="12.75">
      <c r="A179" s="139">
        <v>195</v>
      </c>
      <c r="B179" s="137"/>
      <c r="C179" s="153">
        <f t="shared" si="8"/>
        <v>29.22</v>
      </c>
      <c r="D179" s="142"/>
      <c r="E179" s="143">
        <v>10351</v>
      </c>
      <c r="F179" s="132">
        <f t="shared" si="6"/>
        <v>5891</v>
      </c>
      <c r="G179" s="182">
        <f t="shared" si="7"/>
        <v>4251</v>
      </c>
      <c r="H179" s="143">
        <v>67</v>
      </c>
    </row>
    <row r="180" spans="1:8" ht="12.75">
      <c r="A180" s="139">
        <v>196</v>
      </c>
      <c r="B180" s="137"/>
      <c r="C180" s="153">
        <f t="shared" si="8"/>
        <v>29.25</v>
      </c>
      <c r="D180" s="142"/>
      <c r="E180" s="143">
        <v>10351</v>
      </c>
      <c r="F180" s="132">
        <f t="shared" si="6"/>
        <v>5885</v>
      </c>
      <c r="G180" s="182">
        <f t="shared" si="7"/>
        <v>4247</v>
      </c>
      <c r="H180" s="143">
        <v>67</v>
      </c>
    </row>
    <row r="181" spans="1:8" ht="12.75">
      <c r="A181" s="139">
        <v>197</v>
      </c>
      <c r="B181" s="137"/>
      <c r="C181" s="153">
        <f t="shared" si="8"/>
        <v>29.28</v>
      </c>
      <c r="D181" s="142"/>
      <c r="E181" s="143">
        <v>10351</v>
      </c>
      <c r="F181" s="132">
        <f t="shared" si="6"/>
        <v>5879</v>
      </c>
      <c r="G181" s="182">
        <f t="shared" si="7"/>
        <v>4242</v>
      </c>
      <c r="H181" s="143">
        <v>67</v>
      </c>
    </row>
    <row r="182" spans="1:8" ht="12.75">
      <c r="A182" s="139">
        <v>198</v>
      </c>
      <c r="B182" s="137"/>
      <c r="C182" s="153">
        <f t="shared" si="8"/>
        <v>29.31</v>
      </c>
      <c r="D182" s="142"/>
      <c r="E182" s="143">
        <v>10351</v>
      </c>
      <c r="F182" s="132">
        <f t="shared" si="6"/>
        <v>5873</v>
      </c>
      <c r="G182" s="182">
        <f t="shared" si="7"/>
        <v>4238</v>
      </c>
      <c r="H182" s="143">
        <v>67</v>
      </c>
    </row>
    <row r="183" spans="1:8" ht="12.75">
      <c r="A183" s="139">
        <v>199</v>
      </c>
      <c r="B183" s="137"/>
      <c r="C183" s="153">
        <f t="shared" si="8"/>
        <v>29.34</v>
      </c>
      <c r="D183" s="142"/>
      <c r="E183" s="143">
        <v>10351</v>
      </c>
      <c r="F183" s="132">
        <f t="shared" si="6"/>
        <v>5867</v>
      </c>
      <c r="G183" s="182">
        <f t="shared" si="7"/>
        <v>4234</v>
      </c>
      <c r="H183" s="143">
        <v>67</v>
      </c>
    </row>
    <row r="184" spans="1:8" ht="12.75">
      <c r="A184" s="139">
        <v>200</v>
      </c>
      <c r="B184" s="137"/>
      <c r="C184" s="153">
        <f t="shared" si="8"/>
        <v>29.37</v>
      </c>
      <c r="D184" s="142"/>
      <c r="E184" s="143">
        <v>10351</v>
      </c>
      <c r="F184" s="132">
        <f t="shared" si="6"/>
        <v>5861</v>
      </c>
      <c r="G184" s="182">
        <f t="shared" si="7"/>
        <v>4229</v>
      </c>
      <c r="H184" s="143">
        <v>67</v>
      </c>
    </row>
    <row r="185" spans="1:8" ht="12.75">
      <c r="A185" s="139">
        <v>201</v>
      </c>
      <c r="B185" s="137"/>
      <c r="C185" s="153">
        <f t="shared" si="8"/>
        <v>29.4</v>
      </c>
      <c r="D185" s="142"/>
      <c r="E185" s="143">
        <v>10351</v>
      </c>
      <c r="F185" s="132">
        <f t="shared" si="6"/>
        <v>5855</v>
      </c>
      <c r="G185" s="182">
        <f t="shared" si="7"/>
        <v>4225</v>
      </c>
      <c r="H185" s="143">
        <v>67</v>
      </c>
    </row>
    <row r="186" spans="1:8" ht="12.75">
      <c r="A186" s="139">
        <v>202</v>
      </c>
      <c r="B186" s="137"/>
      <c r="C186" s="153">
        <f t="shared" si="8"/>
        <v>29.43</v>
      </c>
      <c r="D186" s="142"/>
      <c r="E186" s="143">
        <v>10351</v>
      </c>
      <c r="F186" s="132">
        <f t="shared" si="6"/>
        <v>5849</v>
      </c>
      <c r="G186" s="182">
        <f t="shared" si="7"/>
        <v>4221</v>
      </c>
      <c r="H186" s="143">
        <v>67</v>
      </c>
    </row>
    <row r="187" spans="1:8" ht="12.75">
      <c r="A187" s="139">
        <v>203</v>
      </c>
      <c r="B187" s="137"/>
      <c r="C187" s="153">
        <f t="shared" si="8"/>
        <v>29.46</v>
      </c>
      <c r="D187" s="142"/>
      <c r="E187" s="143">
        <v>10351</v>
      </c>
      <c r="F187" s="132">
        <f t="shared" si="6"/>
        <v>5843</v>
      </c>
      <c r="G187" s="182">
        <f t="shared" si="7"/>
        <v>4216</v>
      </c>
      <c r="H187" s="143">
        <v>67</v>
      </c>
    </row>
    <row r="188" spans="1:8" ht="12.75">
      <c r="A188" s="139">
        <v>204</v>
      </c>
      <c r="B188" s="137"/>
      <c r="C188" s="153">
        <f t="shared" si="8"/>
        <v>29.49</v>
      </c>
      <c r="D188" s="142"/>
      <c r="E188" s="143">
        <v>10351</v>
      </c>
      <c r="F188" s="132">
        <f t="shared" si="6"/>
        <v>5837</v>
      </c>
      <c r="G188" s="182">
        <f t="shared" si="7"/>
        <v>4212</v>
      </c>
      <c r="H188" s="143">
        <v>67</v>
      </c>
    </row>
    <row r="189" spans="1:8" ht="12.75">
      <c r="A189" s="139">
        <v>205</v>
      </c>
      <c r="B189" s="137"/>
      <c r="C189" s="153">
        <f t="shared" si="8"/>
        <v>29.52</v>
      </c>
      <c r="D189" s="142"/>
      <c r="E189" s="143">
        <v>10351</v>
      </c>
      <c r="F189" s="132">
        <f t="shared" si="6"/>
        <v>5832</v>
      </c>
      <c r="G189" s="182">
        <f t="shared" si="7"/>
        <v>4208</v>
      </c>
      <c r="H189" s="143">
        <v>67</v>
      </c>
    </row>
    <row r="190" spans="1:8" ht="12.75">
      <c r="A190" s="139">
        <v>206</v>
      </c>
      <c r="B190" s="137"/>
      <c r="C190" s="153">
        <f t="shared" si="8"/>
        <v>29.55</v>
      </c>
      <c r="D190" s="142"/>
      <c r="E190" s="143">
        <v>10351</v>
      </c>
      <c r="F190" s="132">
        <f t="shared" si="6"/>
        <v>5826</v>
      </c>
      <c r="G190" s="182">
        <f t="shared" si="7"/>
        <v>4203</v>
      </c>
      <c r="H190" s="143">
        <v>67</v>
      </c>
    </row>
    <row r="191" spans="1:8" ht="12.75">
      <c r="A191" s="139">
        <v>207</v>
      </c>
      <c r="B191" s="137"/>
      <c r="C191" s="153">
        <f t="shared" si="8"/>
        <v>29.58</v>
      </c>
      <c r="D191" s="142"/>
      <c r="E191" s="143">
        <v>10351</v>
      </c>
      <c r="F191" s="132">
        <f t="shared" si="6"/>
        <v>5820</v>
      </c>
      <c r="G191" s="182">
        <f t="shared" si="7"/>
        <v>4199</v>
      </c>
      <c r="H191" s="143">
        <v>67</v>
      </c>
    </row>
    <row r="192" spans="1:8" ht="12.75">
      <c r="A192" s="139">
        <v>208</v>
      </c>
      <c r="B192" s="137"/>
      <c r="C192" s="153">
        <f t="shared" si="8"/>
        <v>29.61</v>
      </c>
      <c r="D192" s="142"/>
      <c r="E192" s="143">
        <v>10351</v>
      </c>
      <c r="F192" s="132">
        <f t="shared" si="6"/>
        <v>5814</v>
      </c>
      <c r="G192" s="182">
        <f t="shared" si="7"/>
        <v>4195</v>
      </c>
      <c r="H192" s="143">
        <v>67</v>
      </c>
    </row>
    <row r="193" spans="1:8" ht="12.75">
      <c r="A193" s="139">
        <v>209</v>
      </c>
      <c r="B193" s="137"/>
      <c r="C193" s="153">
        <f t="shared" si="8"/>
        <v>29.64</v>
      </c>
      <c r="D193" s="142"/>
      <c r="E193" s="143">
        <v>10351</v>
      </c>
      <c r="F193" s="132">
        <f t="shared" si="6"/>
        <v>5808</v>
      </c>
      <c r="G193" s="182">
        <f t="shared" si="7"/>
        <v>4191</v>
      </c>
      <c r="H193" s="143">
        <v>67</v>
      </c>
    </row>
    <row r="194" spans="1:8" ht="12.75">
      <c r="A194" s="139">
        <v>210</v>
      </c>
      <c r="B194" s="137"/>
      <c r="C194" s="153">
        <f t="shared" si="8"/>
        <v>29.66</v>
      </c>
      <c r="D194" s="142"/>
      <c r="E194" s="143">
        <v>10351</v>
      </c>
      <c r="F194" s="132">
        <f t="shared" si="6"/>
        <v>5804</v>
      </c>
      <c r="G194" s="182">
        <f t="shared" si="7"/>
        <v>4188</v>
      </c>
      <c r="H194" s="143">
        <v>67</v>
      </c>
    </row>
    <row r="195" spans="1:8" ht="12.75">
      <c r="A195" s="139">
        <v>211</v>
      </c>
      <c r="B195" s="137"/>
      <c r="C195" s="153">
        <f t="shared" si="8"/>
        <v>29.69</v>
      </c>
      <c r="D195" s="142"/>
      <c r="E195" s="143">
        <v>10351</v>
      </c>
      <c r="F195" s="132">
        <f t="shared" si="6"/>
        <v>5799</v>
      </c>
      <c r="G195" s="182">
        <f t="shared" si="7"/>
        <v>4184</v>
      </c>
      <c r="H195" s="143">
        <v>67</v>
      </c>
    </row>
    <row r="196" spans="1:8" ht="12.75">
      <c r="A196" s="139">
        <v>212</v>
      </c>
      <c r="B196" s="137"/>
      <c r="C196" s="153">
        <f t="shared" si="8"/>
        <v>29.72</v>
      </c>
      <c r="D196" s="142"/>
      <c r="E196" s="143">
        <v>10351</v>
      </c>
      <c r="F196" s="132">
        <f t="shared" si="6"/>
        <v>5793</v>
      </c>
      <c r="G196" s="182">
        <f t="shared" si="7"/>
        <v>4179</v>
      </c>
      <c r="H196" s="143">
        <v>67</v>
      </c>
    </row>
    <row r="197" spans="1:8" ht="12.75">
      <c r="A197" s="139">
        <v>213</v>
      </c>
      <c r="B197" s="137"/>
      <c r="C197" s="153">
        <f t="shared" si="8"/>
        <v>29.75</v>
      </c>
      <c r="D197" s="142"/>
      <c r="E197" s="143">
        <v>10351</v>
      </c>
      <c r="F197" s="132">
        <f t="shared" si="6"/>
        <v>5787</v>
      </c>
      <c r="G197" s="182">
        <f t="shared" si="7"/>
        <v>4175</v>
      </c>
      <c r="H197" s="143">
        <v>67</v>
      </c>
    </row>
    <row r="198" spans="1:8" ht="12.75">
      <c r="A198" s="139">
        <v>214</v>
      </c>
      <c r="B198" s="137"/>
      <c r="C198" s="153">
        <f t="shared" si="8"/>
        <v>29.78</v>
      </c>
      <c r="D198" s="142"/>
      <c r="E198" s="143">
        <v>10351</v>
      </c>
      <c r="F198" s="132">
        <f t="shared" si="6"/>
        <v>5781</v>
      </c>
      <c r="G198" s="182">
        <f t="shared" si="7"/>
        <v>4171</v>
      </c>
      <c r="H198" s="143">
        <v>67</v>
      </c>
    </row>
    <row r="199" spans="1:8" ht="12.75">
      <c r="A199" s="139">
        <v>215</v>
      </c>
      <c r="B199" s="137"/>
      <c r="C199" s="153">
        <f t="shared" si="8"/>
        <v>29.8</v>
      </c>
      <c r="D199" s="142"/>
      <c r="E199" s="143">
        <v>10351</v>
      </c>
      <c r="F199" s="132">
        <f t="shared" si="6"/>
        <v>5777</v>
      </c>
      <c r="G199" s="182">
        <f t="shared" si="7"/>
        <v>4168</v>
      </c>
      <c r="H199" s="143">
        <v>67</v>
      </c>
    </row>
    <row r="200" spans="1:8" ht="12.75">
      <c r="A200" s="139">
        <v>216</v>
      </c>
      <c r="B200" s="137"/>
      <c r="C200" s="153">
        <f t="shared" si="8"/>
        <v>29.83</v>
      </c>
      <c r="D200" s="142"/>
      <c r="E200" s="143">
        <v>10351</v>
      </c>
      <c r="F200" s="132">
        <f t="shared" si="6"/>
        <v>5772</v>
      </c>
      <c r="G200" s="182">
        <f t="shared" si="7"/>
        <v>4164</v>
      </c>
      <c r="H200" s="143">
        <v>67</v>
      </c>
    </row>
    <row r="201" spans="1:8" ht="12.75">
      <c r="A201" s="139">
        <v>217</v>
      </c>
      <c r="B201" s="137"/>
      <c r="C201" s="153">
        <f t="shared" si="8"/>
        <v>29.86</v>
      </c>
      <c r="D201" s="142"/>
      <c r="E201" s="143">
        <v>10351</v>
      </c>
      <c r="F201" s="132">
        <f t="shared" si="6"/>
        <v>5766</v>
      </c>
      <c r="G201" s="182">
        <f t="shared" si="7"/>
        <v>4160</v>
      </c>
      <c r="H201" s="143">
        <v>67</v>
      </c>
    </row>
    <row r="202" spans="1:8" ht="12.75">
      <c r="A202" s="139">
        <v>218</v>
      </c>
      <c r="B202" s="137"/>
      <c r="C202" s="153">
        <f t="shared" si="8"/>
        <v>29.89</v>
      </c>
      <c r="D202" s="142"/>
      <c r="E202" s="143">
        <v>10351</v>
      </c>
      <c r="F202" s="132">
        <f t="shared" si="6"/>
        <v>5760</v>
      </c>
      <c r="G202" s="182">
        <f t="shared" si="7"/>
        <v>4156</v>
      </c>
      <c r="H202" s="143">
        <v>67</v>
      </c>
    </row>
    <row r="203" spans="1:8" ht="12.75">
      <c r="A203" s="139">
        <v>219</v>
      </c>
      <c r="B203" s="137"/>
      <c r="C203" s="153">
        <f t="shared" si="8"/>
        <v>29.92</v>
      </c>
      <c r="D203" s="142"/>
      <c r="E203" s="143">
        <v>10351</v>
      </c>
      <c r="F203" s="132">
        <f t="shared" si="6"/>
        <v>5755</v>
      </c>
      <c r="G203" s="182">
        <f t="shared" si="7"/>
        <v>4151</v>
      </c>
      <c r="H203" s="143">
        <v>67</v>
      </c>
    </row>
    <row r="204" spans="1:8" ht="12.75">
      <c r="A204" s="139">
        <v>220</v>
      </c>
      <c r="B204" s="137"/>
      <c r="C204" s="153">
        <f t="shared" si="8"/>
        <v>29.94</v>
      </c>
      <c r="D204" s="142"/>
      <c r="E204" s="143">
        <v>10351</v>
      </c>
      <c r="F204" s="132">
        <f t="shared" si="6"/>
        <v>5751</v>
      </c>
      <c r="G204" s="182">
        <f t="shared" si="7"/>
        <v>4149</v>
      </c>
      <c r="H204" s="143">
        <v>67</v>
      </c>
    </row>
    <row r="205" spans="1:8" ht="12.75">
      <c r="A205" s="139">
        <v>221</v>
      </c>
      <c r="B205" s="137"/>
      <c r="C205" s="153">
        <f t="shared" si="8"/>
        <v>29.97</v>
      </c>
      <c r="D205" s="142"/>
      <c r="E205" s="143">
        <v>10351</v>
      </c>
      <c r="F205" s="132">
        <f aca="true" t="shared" si="9" ref="F205:F268">ROUND(12*1.37*(1/C205*E205)+H205,0)</f>
        <v>5745</v>
      </c>
      <c r="G205" s="182">
        <f t="shared" si="7"/>
        <v>4145</v>
      </c>
      <c r="H205" s="143">
        <v>67</v>
      </c>
    </row>
    <row r="206" spans="1:8" ht="12.75">
      <c r="A206" s="139">
        <v>222</v>
      </c>
      <c r="B206" s="137"/>
      <c r="C206" s="153">
        <f t="shared" si="8"/>
        <v>30</v>
      </c>
      <c r="D206" s="142"/>
      <c r="E206" s="143">
        <v>10351</v>
      </c>
      <c r="F206" s="132">
        <f t="shared" si="9"/>
        <v>5739</v>
      </c>
      <c r="G206" s="182">
        <f aca="true" t="shared" si="10" ref="G206:G269">ROUND(12*(1/C206*E206),0)</f>
        <v>4140</v>
      </c>
      <c r="H206" s="143">
        <v>67</v>
      </c>
    </row>
    <row r="207" spans="1:8" ht="12.75">
      <c r="A207" s="139">
        <v>223</v>
      </c>
      <c r="B207" s="137"/>
      <c r="C207" s="153">
        <f aca="true" t="shared" si="11" ref="C207:C270">ROUND((10.899*LN(A207)+A207/200)*0.5,2)</f>
        <v>30.02</v>
      </c>
      <c r="D207" s="142"/>
      <c r="E207" s="143">
        <v>10351</v>
      </c>
      <c r="F207" s="132">
        <f t="shared" si="9"/>
        <v>5736</v>
      </c>
      <c r="G207" s="182">
        <f t="shared" si="10"/>
        <v>4138</v>
      </c>
      <c r="H207" s="143">
        <v>67</v>
      </c>
    </row>
    <row r="208" spans="1:8" ht="12.75">
      <c r="A208" s="139">
        <v>224</v>
      </c>
      <c r="B208" s="137"/>
      <c r="C208" s="153">
        <f t="shared" si="11"/>
        <v>30.05</v>
      </c>
      <c r="D208" s="142"/>
      <c r="E208" s="143">
        <v>10351</v>
      </c>
      <c r="F208" s="132">
        <f t="shared" si="9"/>
        <v>5730</v>
      </c>
      <c r="G208" s="182">
        <f t="shared" si="10"/>
        <v>4134</v>
      </c>
      <c r="H208" s="143">
        <v>67</v>
      </c>
    </row>
    <row r="209" spans="1:8" ht="12.75">
      <c r="A209" s="139">
        <v>225</v>
      </c>
      <c r="B209" s="137"/>
      <c r="C209" s="153">
        <f t="shared" si="11"/>
        <v>30.08</v>
      </c>
      <c r="D209" s="142"/>
      <c r="E209" s="143">
        <v>10351</v>
      </c>
      <c r="F209" s="132">
        <f t="shared" si="9"/>
        <v>5724</v>
      </c>
      <c r="G209" s="182">
        <f t="shared" si="10"/>
        <v>4129</v>
      </c>
      <c r="H209" s="143">
        <v>67</v>
      </c>
    </row>
    <row r="210" spans="1:8" ht="12.75">
      <c r="A210" s="139">
        <v>226</v>
      </c>
      <c r="B210" s="137"/>
      <c r="C210" s="153">
        <f t="shared" si="11"/>
        <v>30.1</v>
      </c>
      <c r="D210" s="142"/>
      <c r="E210" s="143">
        <v>10351</v>
      </c>
      <c r="F210" s="132">
        <f t="shared" si="9"/>
        <v>5721</v>
      </c>
      <c r="G210" s="182">
        <f t="shared" si="10"/>
        <v>4127</v>
      </c>
      <c r="H210" s="143">
        <v>67</v>
      </c>
    </row>
    <row r="211" spans="1:8" ht="12.75">
      <c r="A211" s="139">
        <v>227</v>
      </c>
      <c r="B211" s="137"/>
      <c r="C211" s="153">
        <f t="shared" si="11"/>
        <v>30.13</v>
      </c>
      <c r="D211" s="142"/>
      <c r="E211" s="143">
        <v>10351</v>
      </c>
      <c r="F211" s="132">
        <f t="shared" si="9"/>
        <v>5715</v>
      </c>
      <c r="G211" s="182">
        <f t="shared" si="10"/>
        <v>4123</v>
      </c>
      <c r="H211" s="143">
        <v>67</v>
      </c>
    </row>
    <row r="212" spans="1:8" ht="12.75">
      <c r="A212" s="139">
        <v>228</v>
      </c>
      <c r="B212" s="137"/>
      <c r="C212" s="153">
        <f t="shared" si="11"/>
        <v>30.16</v>
      </c>
      <c r="D212" s="142"/>
      <c r="E212" s="143">
        <v>10351</v>
      </c>
      <c r="F212" s="132">
        <f t="shared" si="9"/>
        <v>5709</v>
      </c>
      <c r="G212" s="182">
        <f t="shared" si="10"/>
        <v>4118</v>
      </c>
      <c r="H212" s="143">
        <v>67</v>
      </c>
    </row>
    <row r="213" spans="1:8" ht="12.75">
      <c r="A213" s="139">
        <v>229</v>
      </c>
      <c r="B213" s="137"/>
      <c r="C213" s="153">
        <f t="shared" si="11"/>
        <v>30.18</v>
      </c>
      <c r="D213" s="142"/>
      <c r="E213" s="143">
        <v>10351</v>
      </c>
      <c r="F213" s="132">
        <f t="shared" si="9"/>
        <v>5706</v>
      </c>
      <c r="G213" s="182">
        <f t="shared" si="10"/>
        <v>4116</v>
      </c>
      <c r="H213" s="143">
        <v>67</v>
      </c>
    </row>
    <row r="214" spans="1:8" ht="12.75">
      <c r="A214" s="139">
        <v>230</v>
      </c>
      <c r="B214" s="137"/>
      <c r="C214" s="153">
        <f t="shared" si="11"/>
        <v>30.21</v>
      </c>
      <c r="D214" s="142"/>
      <c r="E214" s="143">
        <v>10351</v>
      </c>
      <c r="F214" s="132">
        <f t="shared" si="9"/>
        <v>5700</v>
      </c>
      <c r="G214" s="182">
        <f t="shared" si="10"/>
        <v>4112</v>
      </c>
      <c r="H214" s="143">
        <v>67</v>
      </c>
    </row>
    <row r="215" spans="1:8" ht="12.75">
      <c r="A215" s="139">
        <v>231</v>
      </c>
      <c r="B215" s="137"/>
      <c r="C215" s="153">
        <f t="shared" si="11"/>
        <v>30.24</v>
      </c>
      <c r="D215" s="142"/>
      <c r="E215" s="143">
        <v>10351</v>
      </c>
      <c r="F215" s="132">
        <f t="shared" si="9"/>
        <v>5694</v>
      </c>
      <c r="G215" s="182">
        <f t="shared" si="10"/>
        <v>4108</v>
      </c>
      <c r="H215" s="143">
        <v>67</v>
      </c>
    </row>
    <row r="216" spans="1:8" ht="12.75">
      <c r="A216" s="139">
        <v>232</v>
      </c>
      <c r="B216" s="137"/>
      <c r="C216" s="153">
        <f t="shared" si="11"/>
        <v>30.26</v>
      </c>
      <c r="D216" s="142"/>
      <c r="E216" s="143">
        <v>10351</v>
      </c>
      <c r="F216" s="132">
        <f t="shared" si="9"/>
        <v>5691</v>
      </c>
      <c r="G216" s="182">
        <f t="shared" si="10"/>
        <v>4105</v>
      </c>
      <c r="H216" s="143">
        <v>67</v>
      </c>
    </row>
    <row r="217" spans="1:8" ht="12.75">
      <c r="A217" s="139">
        <v>233</v>
      </c>
      <c r="B217" s="137"/>
      <c r="C217" s="153">
        <f t="shared" si="11"/>
        <v>30.29</v>
      </c>
      <c r="D217" s="142"/>
      <c r="E217" s="143">
        <v>10351</v>
      </c>
      <c r="F217" s="132">
        <f t="shared" si="9"/>
        <v>5685</v>
      </c>
      <c r="G217" s="182">
        <f t="shared" si="10"/>
        <v>4101</v>
      </c>
      <c r="H217" s="143">
        <v>67</v>
      </c>
    </row>
    <row r="218" spans="1:8" ht="12.75">
      <c r="A218" s="139">
        <v>234</v>
      </c>
      <c r="B218" s="137"/>
      <c r="C218" s="153">
        <f t="shared" si="11"/>
        <v>30.31</v>
      </c>
      <c r="D218" s="142"/>
      <c r="E218" s="143">
        <v>10351</v>
      </c>
      <c r="F218" s="132">
        <f t="shared" si="9"/>
        <v>5681</v>
      </c>
      <c r="G218" s="182">
        <f t="shared" si="10"/>
        <v>4098</v>
      </c>
      <c r="H218" s="143">
        <v>67</v>
      </c>
    </row>
    <row r="219" spans="1:8" ht="12.75">
      <c r="A219" s="139">
        <v>235</v>
      </c>
      <c r="B219" s="137"/>
      <c r="C219" s="153">
        <f t="shared" si="11"/>
        <v>30.34</v>
      </c>
      <c r="D219" s="142"/>
      <c r="E219" s="143">
        <v>10351</v>
      </c>
      <c r="F219" s="132">
        <f t="shared" si="9"/>
        <v>5676</v>
      </c>
      <c r="G219" s="182">
        <f t="shared" si="10"/>
        <v>4094</v>
      </c>
      <c r="H219" s="143">
        <v>67</v>
      </c>
    </row>
    <row r="220" spans="1:8" ht="12.75">
      <c r="A220" s="139">
        <v>236</v>
      </c>
      <c r="B220" s="137"/>
      <c r="C220" s="153">
        <f t="shared" si="11"/>
        <v>30.37</v>
      </c>
      <c r="D220" s="142"/>
      <c r="E220" s="143">
        <v>10351</v>
      </c>
      <c r="F220" s="132">
        <f t="shared" si="9"/>
        <v>5670</v>
      </c>
      <c r="G220" s="182">
        <f t="shared" si="10"/>
        <v>4090</v>
      </c>
      <c r="H220" s="143">
        <v>67</v>
      </c>
    </row>
    <row r="221" spans="1:8" ht="12.75">
      <c r="A221" s="139">
        <v>237</v>
      </c>
      <c r="B221" s="137"/>
      <c r="C221" s="153">
        <f t="shared" si="11"/>
        <v>30.39</v>
      </c>
      <c r="D221" s="142"/>
      <c r="E221" s="143">
        <v>10351</v>
      </c>
      <c r="F221" s="132">
        <f t="shared" si="9"/>
        <v>5667</v>
      </c>
      <c r="G221" s="182">
        <f t="shared" si="10"/>
        <v>4087</v>
      </c>
      <c r="H221" s="143">
        <v>67</v>
      </c>
    </row>
    <row r="222" spans="1:8" ht="12.75">
      <c r="A222" s="139">
        <v>238</v>
      </c>
      <c r="B222" s="137"/>
      <c r="C222" s="153">
        <f t="shared" si="11"/>
        <v>30.42</v>
      </c>
      <c r="D222" s="142"/>
      <c r="E222" s="143">
        <v>10351</v>
      </c>
      <c r="F222" s="132">
        <f t="shared" si="9"/>
        <v>5661</v>
      </c>
      <c r="G222" s="182">
        <f t="shared" si="10"/>
        <v>4083</v>
      </c>
      <c r="H222" s="143">
        <v>67</v>
      </c>
    </row>
    <row r="223" spans="1:8" ht="12.75">
      <c r="A223" s="139">
        <v>239</v>
      </c>
      <c r="B223" s="137"/>
      <c r="C223" s="153">
        <f t="shared" si="11"/>
        <v>30.44</v>
      </c>
      <c r="D223" s="142"/>
      <c r="E223" s="143">
        <v>10351</v>
      </c>
      <c r="F223" s="132">
        <f t="shared" si="9"/>
        <v>5657</v>
      </c>
      <c r="G223" s="182">
        <f t="shared" si="10"/>
        <v>4081</v>
      </c>
      <c r="H223" s="143">
        <v>67</v>
      </c>
    </row>
    <row r="224" spans="1:8" ht="12.75">
      <c r="A224" s="139">
        <v>240</v>
      </c>
      <c r="B224" s="137"/>
      <c r="C224" s="153">
        <f t="shared" si="11"/>
        <v>30.47</v>
      </c>
      <c r="D224" s="142"/>
      <c r="E224" s="143">
        <v>10351</v>
      </c>
      <c r="F224" s="132">
        <f t="shared" si="9"/>
        <v>5652</v>
      </c>
      <c r="G224" s="182">
        <f t="shared" si="10"/>
        <v>4077</v>
      </c>
      <c r="H224" s="143">
        <v>67</v>
      </c>
    </row>
    <row r="225" spans="1:8" ht="12.75">
      <c r="A225" s="139">
        <v>241</v>
      </c>
      <c r="B225" s="137"/>
      <c r="C225" s="153">
        <f t="shared" si="11"/>
        <v>30.49</v>
      </c>
      <c r="D225" s="142"/>
      <c r="E225" s="143">
        <v>10351</v>
      </c>
      <c r="F225" s="132">
        <f t="shared" si="9"/>
        <v>5648</v>
      </c>
      <c r="G225" s="182">
        <f t="shared" si="10"/>
        <v>4074</v>
      </c>
      <c r="H225" s="143">
        <v>67</v>
      </c>
    </row>
    <row r="226" spans="1:8" ht="12.75">
      <c r="A226" s="139">
        <v>242</v>
      </c>
      <c r="B226" s="137"/>
      <c r="C226" s="153">
        <f t="shared" si="11"/>
        <v>30.52</v>
      </c>
      <c r="D226" s="142"/>
      <c r="E226" s="143">
        <v>10351</v>
      </c>
      <c r="F226" s="132">
        <f t="shared" si="9"/>
        <v>5643</v>
      </c>
      <c r="G226" s="182">
        <f t="shared" si="10"/>
        <v>4070</v>
      </c>
      <c r="H226" s="143">
        <v>67</v>
      </c>
    </row>
    <row r="227" spans="1:8" ht="12.75">
      <c r="A227" s="139">
        <v>243</v>
      </c>
      <c r="B227" s="137"/>
      <c r="C227" s="153">
        <f t="shared" si="11"/>
        <v>30.54</v>
      </c>
      <c r="D227" s="142"/>
      <c r="E227" s="143">
        <v>10351</v>
      </c>
      <c r="F227" s="132">
        <f t="shared" si="9"/>
        <v>5639</v>
      </c>
      <c r="G227" s="182">
        <f t="shared" si="10"/>
        <v>4067</v>
      </c>
      <c r="H227" s="143">
        <v>67</v>
      </c>
    </row>
    <row r="228" spans="1:8" ht="12.75">
      <c r="A228" s="139">
        <v>244</v>
      </c>
      <c r="B228" s="137"/>
      <c r="C228" s="153">
        <f t="shared" si="11"/>
        <v>30.57</v>
      </c>
      <c r="D228" s="142"/>
      <c r="E228" s="143">
        <v>10351</v>
      </c>
      <c r="F228" s="132">
        <f t="shared" si="9"/>
        <v>5634</v>
      </c>
      <c r="G228" s="182">
        <f t="shared" si="10"/>
        <v>4063</v>
      </c>
      <c r="H228" s="143">
        <v>67</v>
      </c>
    </row>
    <row r="229" spans="1:8" ht="12.75">
      <c r="A229" s="139">
        <v>245</v>
      </c>
      <c r="B229" s="137"/>
      <c r="C229" s="153">
        <f t="shared" si="11"/>
        <v>30.59</v>
      </c>
      <c r="D229" s="142"/>
      <c r="E229" s="143">
        <v>10351</v>
      </c>
      <c r="F229" s="132">
        <f t="shared" si="9"/>
        <v>5630</v>
      </c>
      <c r="G229" s="182">
        <f t="shared" si="10"/>
        <v>4061</v>
      </c>
      <c r="H229" s="143">
        <v>67</v>
      </c>
    </row>
    <row r="230" spans="1:8" ht="12.75">
      <c r="A230" s="139">
        <v>246</v>
      </c>
      <c r="B230" s="137"/>
      <c r="C230" s="153">
        <f t="shared" si="11"/>
        <v>30.62</v>
      </c>
      <c r="D230" s="142"/>
      <c r="E230" s="143">
        <v>10351</v>
      </c>
      <c r="F230" s="132">
        <f t="shared" si="9"/>
        <v>5624</v>
      </c>
      <c r="G230" s="182">
        <f t="shared" si="10"/>
        <v>4057</v>
      </c>
      <c r="H230" s="143">
        <v>67</v>
      </c>
    </row>
    <row r="231" spans="1:8" ht="12.75">
      <c r="A231" s="139">
        <v>247</v>
      </c>
      <c r="B231" s="137"/>
      <c r="C231" s="153">
        <f t="shared" si="11"/>
        <v>30.64</v>
      </c>
      <c r="D231" s="142"/>
      <c r="E231" s="143">
        <v>10351</v>
      </c>
      <c r="F231" s="132">
        <f t="shared" si="9"/>
        <v>5621</v>
      </c>
      <c r="G231" s="182">
        <f t="shared" si="10"/>
        <v>4054</v>
      </c>
      <c r="H231" s="143">
        <v>67</v>
      </c>
    </row>
    <row r="232" spans="1:8" ht="12.75">
      <c r="A232" s="139">
        <v>248</v>
      </c>
      <c r="B232" s="137"/>
      <c r="C232" s="153">
        <f t="shared" si="11"/>
        <v>30.67</v>
      </c>
      <c r="D232" s="142"/>
      <c r="E232" s="143">
        <v>10351</v>
      </c>
      <c r="F232" s="132">
        <f t="shared" si="9"/>
        <v>5615</v>
      </c>
      <c r="G232" s="182">
        <f t="shared" si="10"/>
        <v>4050</v>
      </c>
      <c r="H232" s="143">
        <v>67</v>
      </c>
    </row>
    <row r="233" spans="1:8" ht="12.75">
      <c r="A233" s="139">
        <v>249</v>
      </c>
      <c r="B233" s="137"/>
      <c r="C233" s="153">
        <f t="shared" si="11"/>
        <v>30.69</v>
      </c>
      <c r="D233" s="142"/>
      <c r="E233" s="143">
        <v>10351</v>
      </c>
      <c r="F233" s="132">
        <f t="shared" si="9"/>
        <v>5612</v>
      </c>
      <c r="G233" s="182">
        <f t="shared" si="10"/>
        <v>4047</v>
      </c>
      <c r="H233" s="143">
        <v>67</v>
      </c>
    </row>
    <row r="234" spans="1:8" ht="12.75">
      <c r="A234" s="139">
        <v>250</v>
      </c>
      <c r="B234" s="137"/>
      <c r="C234" s="153">
        <f t="shared" si="11"/>
        <v>30.71</v>
      </c>
      <c r="D234" s="142"/>
      <c r="E234" s="143">
        <v>10351</v>
      </c>
      <c r="F234" s="132">
        <f t="shared" si="9"/>
        <v>5608</v>
      </c>
      <c r="G234" s="182">
        <f t="shared" si="10"/>
        <v>4045</v>
      </c>
      <c r="H234" s="143">
        <v>67</v>
      </c>
    </row>
    <row r="235" spans="1:8" ht="12.75">
      <c r="A235" s="139">
        <v>251</v>
      </c>
      <c r="B235" s="137"/>
      <c r="C235" s="153">
        <f t="shared" si="11"/>
        <v>30.74</v>
      </c>
      <c r="D235" s="142"/>
      <c r="E235" s="143">
        <v>10351</v>
      </c>
      <c r="F235" s="132">
        <f t="shared" si="9"/>
        <v>5603</v>
      </c>
      <c r="G235" s="182">
        <f t="shared" si="10"/>
        <v>4041</v>
      </c>
      <c r="H235" s="143">
        <v>67</v>
      </c>
    </row>
    <row r="236" spans="1:8" ht="12.75">
      <c r="A236" s="139">
        <v>252</v>
      </c>
      <c r="B236" s="137"/>
      <c r="C236" s="153">
        <f t="shared" si="11"/>
        <v>30.76</v>
      </c>
      <c r="D236" s="142"/>
      <c r="E236" s="143">
        <v>10351</v>
      </c>
      <c r="F236" s="132">
        <f t="shared" si="9"/>
        <v>5599</v>
      </c>
      <c r="G236" s="182">
        <f t="shared" si="10"/>
        <v>4038</v>
      </c>
      <c r="H236" s="143">
        <v>67</v>
      </c>
    </row>
    <row r="237" spans="1:8" ht="12.75">
      <c r="A237" s="139">
        <v>253</v>
      </c>
      <c r="B237" s="137"/>
      <c r="C237" s="153">
        <f t="shared" si="11"/>
        <v>30.79</v>
      </c>
      <c r="D237" s="142"/>
      <c r="E237" s="143">
        <v>10351</v>
      </c>
      <c r="F237" s="132">
        <f t="shared" si="9"/>
        <v>5594</v>
      </c>
      <c r="G237" s="182">
        <f t="shared" si="10"/>
        <v>4034</v>
      </c>
      <c r="H237" s="143">
        <v>67</v>
      </c>
    </row>
    <row r="238" spans="1:8" ht="12.75">
      <c r="A238" s="139">
        <v>254</v>
      </c>
      <c r="B238" s="137"/>
      <c r="C238" s="153">
        <f t="shared" si="11"/>
        <v>30.81</v>
      </c>
      <c r="D238" s="142"/>
      <c r="E238" s="143">
        <v>10351</v>
      </c>
      <c r="F238" s="132">
        <f t="shared" si="9"/>
        <v>5590</v>
      </c>
      <c r="G238" s="182">
        <f t="shared" si="10"/>
        <v>4032</v>
      </c>
      <c r="H238" s="143">
        <v>67</v>
      </c>
    </row>
    <row r="239" spans="1:8" ht="12.75">
      <c r="A239" s="139">
        <v>255</v>
      </c>
      <c r="B239" s="137"/>
      <c r="C239" s="153">
        <f t="shared" si="11"/>
        <v>30.83</v>
      </c>
      <c r="D239" s="142"/>
      <c r="E239" s="143">
        <v>10351</v>
      </c>
      <c r="F239" s="132">
        <f t="shared" si="9"/>
        <v>5587</v>
      </c>
      <c r="G239" s="182">
        <f t="shared" si="10"/>
        <v>4029</v>
      </c>
      <c r="H239" s="143">
        <v>67</v>
      </c>
    </row>
    <row r="240" spans="1:8" ht="12.75">
      <c r="A240" s="139">
        <v>256</v>
      </c>
      <c r="B240" s="137"/>
      <c r="C240" s="153">
        <f t="shared" si="11"/>
        <v>30.86</v>
      </c>
      <c r="D240" s="142"/>
      <c r="E240" s="143">
        <v>10351</v>
      </c>
      <c r="F240" s="132">
        <f t="shared" si="9"/>
        <v>5581</v>
      </c>
      <c r="G240" s="182">
        <f t="shared" si="10"/>
        <v>4025</v>
      </c>
      <c r="H240" s="143">
        <v>67</v>
      </c>
    </row>
    <row r="241" spans="1:8" ht="12.75">
      <c r="A241" s="139">
        <v>257</v>
      </c>
      <c r="B241" s="137"/>
      <c r="C241" s="153">
        <f t="shared" si="11"/>
        <v>30.88</v>
      </c>
      <c r="D241" s="142"/>
      <c r="E241" s="143">
        <v>10351</v>
      </c>
      <c r="F241" s="132">
        <f t="shared" si="9"/>
        <v>5578</v>
      </c>
      <c r="G241" s="182">
        <f t="shared" si="10"/>
        <v>4022</v>
      </c>
      <c r="H241" s="143">
        <v>67</v>
      </c>
    </row>
    <row r="242" spans="1:8" ht="12.75">
      <c r="A242" s="139">
        <v>258</v>
      </c>
      <c r="B242" s="137"/>
      <c r="C242" s="153">
        <f t="shared" si="11"/>
        <v>30.91</v>
      </c>
      <c r="D242" s="142"/>
      <c r="E242" s="143">
        <v>10351</v>
      </c>
      <c r="F242" s="132">
        <f t="shared" si="9"/>
        <v>5572</v>
      </c>
      <c r="G242" s="182">
        <f t="shared" si="10"/>
        <v>4019</v>
      </c>
      <c r="H242" s="143">
        <v>67</v>
      </c>
    </row>
    <row r="243" spans="1:8" ht="12.75">
      <c r="A243" s="139">
        <v>259</v>
      </c>
      <c r="B243" s="137"/>
      <c r="C243" s="153">
        <f t="shared" si="11"/>
        <v>30.93</v>
      </c>
      <c r="D243" s="142"/>
      <c r="E243" s="143">
        <v>10351</v>
      </c>
      <c r="F243" s="132">
        <f t="shared" si="9"/>
        <v>5569</v>
      </c>
      <c r="G243" s="182">
        <f t="shared" si="10"/>
        <v>4016</v>
      </c>
      <c r="H243" s="143">
        <v>67</v>
      </c>
    </row>
    <row r="244" spans="1:8" ht="12.75">
      <c r="A244" s="139">
        <v>260</v>
      </c>
      <c r="B244" s="137"/>
      <c r="C244" s="153">
        <f t="shared" si="11"/>
        <v>30.95</v>
      </c>
      <c r="D244" s="142"/>
      <c r="E244" s="143">
        <v>10351</v>
      </c>
      <c r="F244" s="132">
        <f t="shared" si="9"/>
        <v>5565</v>
      </c>
      <c r="G244" s="182">
        <f t="shared" si="10"/>
        <v>4013</v>
      </c>
      <c r="H244" s="143">
        <v>67</v>
      </c>
    </row>
    <row r="245" spans="1:8" ht="12.75">
      <c r="A245" s="139">
        <v>261</v>
      </c>
      <c r="B245" s="137"/>
      <c r="C245" s="153">
        <f t="shared" si="11"/>
        <v>30.98</v>
      </c>
      <c r="D245" s="142"/>
      <c r="E245" s="143">
        <v>10351</v>
      </c>
      <c r="F245" s="132">
        <f t="shared" si="9"/>
        <v>5560</v>
      </c>
      <c r="G245" s="182">
        <f t="shared" si="10"/>
        <v>4009</v>
      </c>
      <c r="H245" s="143">
        <v>67</v>
      </c>
    </row>
    <row r="246" spans="1:8" ht="12.75">
      <c r="A246" s="139">
        <v>262</v>
      </c>
      <c r="B246" s="137"/>
      <c r="C246" s="153">
        <f t="shared" si="11"/>
        <v>31</v>
      </c>
      <c r="D246" s="142"/>
      <c r="E246" s="143">
        <v>10351</v>
      </c>
      <c r="F246" s="132">
        <f t="shared" si="9"/>
        <v>5556</v>
      </c>
      <c r="G246" s="182">
        <f t="shared" si="10"/>
        <v>4007</v>
      </c>
      <c r="H246" s="143">
        <v>67</v>
      </c>
    </row>
    <row r="247" spans="1:8" ht="12.75">
      <c r="A247" s="139">
        <v>263</v>
      </c>
      <c r="B247" s="137"/>
      <c r="C247" s="153">
        <f t="shared" si="11"/>
        <v>31.02</v>
      </c>
      <c r="D247" s="142"/>
      <c r="E247" s="143">
        <v>10351</v>
      </c>
      <c r="F247" s="132">
        <f t="shared" si="9"/>
        <v>5553</v>
      </c>
      <c r="G247" s="182">
        <f t="shared" si="10"/>
        <v>4004</v>
      </c>
      <c r="H247" s="143">
        <v>67</v>
      </c>
    </row>
    <row r="248" spans="1:8" ht="12.75">
      <c r="A248" s="139">
        <v>264</v>
      </c>
      <c r="B248" s="137"/>
      <c r="C248" s="153">
        <f t="shared" si="11"/>
        <v>31.05</v>
      </c>
      <c r="D248" s="142"/>
      <c r="E248" s="143">
        <v>10351</v>
      </c>
      <c r="F248" s="132">
        <f t="shared" si="9"/>
        <v>5548</v>
      </c>
      <c r="G248" s="182">
        <f t="shared" si="10"/>
        <v>4000</v>
      </c>
      <c r="H248" s="143">
        <v>67</v>
      </c>
    </row>
    <row r="249" spans="1:8" ht="12.75">
      <c r="A249" s="139">
        <v>265</v>
      </c>
      <c r="B249" s="137"/>
      <c r="C249" s="153">
        <f t="shared" si="11"/>
        <v>31.07</v>
      </c>
      <c r="D249" s="142"/>
      <c r="E249" s="143">
        <v>10351</v>
      </c>
      <c r="F249" s="132">
        <f t="shared" si="9"/>
        <v>5544</v>
      </c>
      <c r="G249" s="182">
        <f t="shared" si="10"/>
        <v>3998</v>
      </c>
      <c r="H249" s="143">
        <v>67</v>
      </c>
    </row>
    <row r="250" spans="1:8" ht="12.75">
      <c r="A250" s="139">
        <v>266</v>
      </c>
      <c r="B250" s="137"/>
      <c r="C250" s="153">
        <f t="shared" si="11"/>
        <v>31.09</v>
      </c>
      <c r="D250" s="142"/>
      <c r="E250" s="143">
        <v>10351</v>
      </c>
      <c r="F250" s="132">
        <f t="shared" si="9"/>
        <v>5540</v>
      </c>
      <c r="G250" s="182">
        <f t="shared" si="10"/>
        <v>3995</v>
      </c>
      <c r="H250" s="143">
        <v>67</v>
      </c>
    </row>
    <row r="251" spans="1:8" ht="12.75">
      <c r="A251" s="139">
        <v>267</v>
      </c>
      <c r="B251" s="137"/>
      <c r="C251" s="153">
        <f t="shared" si="11"/>
        <v>31.12</v>
      </c>
      <c r="D251" s="142"/>
      <c r="E251" s="143">
        <v>10351</v>
      </c>
      <c r="F251" s="132">
        <f t="shared" si="9"/>
        <v>5535</v>
      </c>
      <c r="G251" s="182">
        <f t="shared" si="10"/>
        <v>3991</v>
      </c>
      <c r="H251" s="143">
        <v>67</v>
      </c>
    </row>
    <row r="252" spans="1:8" ht="12.75">
      <c r="A252" s="139">
        <v>268</v>
      </c>
      <c r="B252" s="137"/>
      <c r="C252" s="153">
        <f t="shared" si="11"/>
        <v>31.14</v>
      </c>
      <c r="D252" s="142"/>
      <c r="E252" s="143">
        <v>10351</v>
      </c>
      <c r="F252" s="132">
        <f t="shared" si="9"/>
        <v>5532</v>
      </c>
      <c r="G252" s="182">
        <f t="shared" si="10"/>
        <v>3989</v>
      </c>
      <c r="H252" s="143">
        <v>67</v>
      </c>
    </row>
    <row r="253" spans="1:8" ht="12.75">
      <c r="A253" s="139">
        <v>269</v>
      </c>
      <c r="B253" s="137"/>
      <c r="C253" s="153">
        <f t="shared" si="11"/>
        <v>31.16</v>
      </c>
      <c r="D253" s="142"/>
      <c r="E253" s="143">
        <v>10351</v>
      </c>
      <c r="F253" s="132">
        <f t="shared" si="9"/>
        <v>5528</v>
      </c>
      <c r="G253" s="182">
        <f t="shared" si="10"/>
        <v>3986</v>
      </c>
      <c r="H253" s="143">
        <v>67</v>
      </c>
    </row>
    <row r="254" spans="1:8" ht="12.75">
      <c r="A254" s="139">
        <v>270</v>
      </c>
      <c r="B254" s="137"/>
      <c r="C254" s="153">
        <f t="shared" si="11"/>
        <v>31.18</v>
      </c>
      <c r="D254" s="142"/>
      <c r="E254" s="143">
        <v>10351</v>
      </c>
      <c r="F254" s="132">
        <f t="shared" si="9"/>
        <v>5525</v>
      </c>
      <c r="G254" s="182">
        <f t="shared" si="10"/>
        <v>3984</v>
      </c>
      <c r="H254" s="143">
        <v>67</v>
      </c>
    </row>
    <row r="255" spans="1:8" ht="12.75">
      <c r="A255" s="139">
        <v>271</v>
      </c>
      <c r="B255" s="137"/>
      <c r="C255" s="153">
        <f t="shared" si="11"/>
        <v>31.21</v>
      </c>
      <c r="D255" s="142"/>
      <c r="E255" s="143">
        <v>10351</v>
      </c>
      <c r="F255" s="132">
        <f t="shared" si="9"/>
        <v>5519</v>
      </c>
      <c r="G255" s="182">
        <f t="shared" si="10"/>
        <v>3980</v>
      </c>
      <c r="H255" s="143">
        <v>67</v>
      </c>
    </row>
    <row r="256" spans="1:8" ht="12.75">
      <c r="A256" s="139">
        <v>272</v>
      </c>
      <c r="B256" s="137"/>
      <c r="C256" s="153">
        <f t="shared" si="11"/>
        <v>31.23</v>
      </c>
      <c r="D256" s="142"/>
      <c r="E256" s="143">
        <v>10351</v>
      </c>
      <c r="F256" s="132">
        <f t="shared" si="9"/>
        <v>5516</v>
      </c>
      <c r="G256" s="182">
        <f t="shared" si="10"/>
        <v>3977</v>
      </c>
      <c r="H256" s="143">
        <v>67</v>
      </c>
    </row>
    <row r="257" spans="1:8" ht="12.75">
      <c r="A257" s="139">
        <v>273</v>
      </c>
      <c r="B257" s="137"/>
      <c r="C257" s="153">
        <f t="shared" si="11"/>
        <v>31.25</v>
      </c>
      <c r="D257" s="142"/>
      <c r="E257" s="143">
        <v>10351</v>
      </c>
      <c r="F257" s="132">
        <f t="shared" si="9"/>
        <v>5512</v>
      </c>
      <c r="G257" s="182">
        <f t="shared" si="10"/>
        <v>3975</v>
      </c>
      <c r="H257" s="143">
        <v>67</v>
      </c>
    </row>
    <row r="258" spans="1:8" ht="12.75">
      <c r="A258" s="139">
        <v>274</v>
      </c>
      <c r="B258" s="137"/>
      <c r="C258" s="153">
        <f t="shared" si="11"/>
        <v>31.27</v>
      </c>
      <c r="D258" s="142"/>
      <c r="E258" s="143">
        <v>10351</v>
      </c>
      <c r="F258" s="132">
        <f t="shared" si="9"/>
        <v>5509</v>
      </c>
      <c r="G258" s="182">
        <f t="shared" si="10"/>
        <v>3972</v>
      </c>
      <c r="H258" s="143">
        <v>67</v>
      </c>
    </row>
    <row r="259" spans="1:8" ht="12.75">
      <c r="A259" s="139">
        <v>275</v>
      </c>
      <c r="B259" s="137"/>
      <c r="C259" s="153">
        <f t="shared" si="11"/>
        <v>31.3</v>
      </c>
      <c r="D259" s="142"/>
      <c r="E259" s="143">
        <v>10351</v>
      </c>
      <c r="F259" s="132">
        <f t="shared" si="9"/>
        <v>5504</v>
      </c>
      <c r="G259" s="182">
        <f t="shared" si="10"/>
        <v>3968</v>
      </c>
      <c r="H259" s="143">
        <v>67</v>
      </c>
    </row>
    <row r="260" spans="1:8" ht="12.75">
      <c r="A260" s="139">
        <v>276</v>
      </c>
      <c r="B260" s="137"/>
      <c r="C260" s="153">
        <f t="shared" si="11"/>
        <v>31.32</v>
      </c>
      <c r="D260" s="142"/>
      <c r="E260" s="143">
        <v>10351</v>
      </c>
      <c r="F260" s="132">
        <f t="shared" si="9"/>
        <v>5500</v>
      </c>
      <c r="G260" s="182">
        <f t="shared" si="10"/>
        <v>3966</v>
      </c>
      <c r="H260" s="143">
        <v>67</v>
      </c>
    </row>
    <row r="261" spans="1:8" ht="12.75">
      <c r="A261" s="139">
        <v>277</v>
      </c>
      <c r="B261" s="137"/>
      <c r="C261" s="153">
        <f t="shared" si="11"/>
        <v>31.34</v>
      </c>
      <c r="D261" s="142"/>
      <c r="E261" s="143">
        <v>10351</v>
      </c>
      <c r="F261" s="132">
        <f t="shared" si="9"/>
        <v>5497</v>
      </c>
      <c r="G261" s="182">
        <f t="shared" si="10"/>
        <v>3963</v>
      </c>
      <c r="H261" s="143">
        <v>67</v>
      </c>
    </row>
    <row r="262" spans="1:8" ht="12.75">
      <c r="A262" s="139">
        <v>278</v>
      </c>
      <c r="B262" s="137"/>
      <c r="C262" s="153">
        <f t="shared" si="11"/>
        <v>31.36</v>
      </c>
      <c r="D262" s="142"/>
      <c r="E262" s="143">
        <v>10351</v>
      </c>
      <c r="F262" s="132">
        <f t="shared" si="9"/>
        <v>5493</v>
      </c>
      <c r="G262" s="182">
        <f t="shared" si="10"/>
        <v>3961</v>
      </c>
      <c r="H262" s="143">
        <v>67</v>
      </c>
    </row>
    <row r="263" spans="1:8" ht="12.75">
      <c r="A263" s="139">
        <v>279</v>
      </c>
      <c r="B263" s="137"/>
      <c r="C263" s="153">
        <f t="shared" si="11"/>
        <v>31.38</v>
      </c>
      <c r="D263" s="142"/>
      <c r="E263" s="143">
        <v>10351</v>
      </c>
      <c r="F263" s="132">
        <f t="shared" si="9"/>
        <v>5490</v>
      </c>
      <c r="G263" s="182">
        <f t="shared" si="10"/>
        <v>3958</v>
      </c>
      <c r="H263" s="143">
        <v>67</v>
      </c>
    </row>
    <row r="264" spans="1:8" ht="12.75">
      <c r="A264" s="139">
        <v>280</v>
      </c>
      <c r="B264" s="137"/>
      <c r="C264" s="153">
        <f t="shared" si="11"/>
        <v>31.41</v>
      </c>
      <c r="D264" s="142"/>
      <c r="E264" s="143">
        <v>10351</v>
      </c>
      <c r="F264" s="132">
        <f t="shared" si="9"/>
        <v>5485</v>
      </c>
      <c r="G264" s="182">
        <f t="shared" si="10"/>
        <v>3955</v>
      </c>
      <c r="H264" s="143">
        <v>67</v>
      </c>
    </row>
    <row r="265" spans="1:8" ht="12.75">
      <c r="A265" s="139">
        <v>281</v>
      </c>
      <c r="B265" s="137"/>
      <c r="C265" s="153">
        <f t="shared" si="11"/>
        <v>31.43</v>
      </c>
      <c r="D265" s="142"/>
      <c r="E265" s="143">
        <v>10351</v>
      </c>
      <c r="F265" s="132">
        <f t="shared" si="9"/>
        <v>5481</v>
      </c>
      <c r="G265" s="182">
        <f t="shared" si="10"/>
        <v>3952</v>
      </c>
      <c r="H265" s="143">
        <v>67</v>
      </c>
    </row>
    <row r="266" spans="1:8" ht="12.75">
      <c r="A266" s="139">
        <v>282</v>
      </c>
      <c r="B266" s="137"/>
      <c r="C266" s="153">
        <f t="shared" si="11"/>
        <v>31.45</v>
      </c>
      <c r="D266" s="142"/>
      <c r="E266" s="143">
        <v>10351</v>
      </c>
      <c r="F266" s="132">
        <f t="shared" si="9"/>
        <v>5478</v>
      </c>
      <c r="G266" s="182">
        <f t="shared" si="10"/>
        <v>3950</v>
      </c>
      <c r="H266" s="143">
        <v>67</v>
      </c>
    </row>
    <row r="267" spans="1:8" ht="12.75">
      <c r="A267" s="139">
        <v>283</v>
      </c>
      <c r="B267" s="137"/>
      <c r="C267" s="153">
        <f t="shared" si="11"/>
        <v>31.47</v>
      </c>
      <c r="D267" s="142"/>
      <c r="E267" s="143">
        <v>10351</v>
      </c>
      <c r="F267" s="132">
        <f t="shared" si="9"/>
        <v>5474</v>
      </c>
      <c r="G267" s="182">
        <f t="shared" si="10"/>
        <v>3947</v>
      </c>
      <c r="H267" s="143">
        <v>67</v>
      </c>
    </row>
    <row r="268" spans="1:8" ht="12.75">
      <c r="A268" s="139">
        <v>284</v>
      </c>
      <c r="B268" s="137"/>
      <c r="C268" s="153">
        <f t="shared" si="11"/>
        <v>31.49</v>
      </c>
      <c r="D268" s="142"/>
      <c r="E268" s="143">
        <v>10351</v>
      </c>
      <c r="F268" s="132">
        <f t="shared" si="9"/>
        <v>5471</v>
      </c>
      <c r="G268" s="182">
        <f t="shared" si="10"/>
        <v>3944</v>
      </c>
      <c r="H268" s="143">
        <v>67</v>
      </c>
    </row>
    <row r="269" spans="1:8" ht="12.75">
      <c r="A269" s="139">
        <v>285</v>
      </c>
      <c r="B269" s="137"/>
      <c r="C269" s="153">
        <f t="shared" si="11"/>
        <v>31.52</v>
      </c>
      <c r="D269" s="142"/>
      <c r="E269" s="143">
        <v>10351</v>
      </c>
      <c r="F269" s="132">
        <f aca="true" t="shared" si="12" ref="F269:F332">ROUND(12*1.37*(1/C269*E269)+H269,0)</f>
        <v>5466</v>
      </c>
      <c r="G269" s="182">
        <f t="shared" si="10"/>
        <v>3941</v>
      </c>
      <c r="H269" s="143">
        <v>67</v>
      </c>
    </row>
    <row r="270" spans="1:8" ht="12.75">
      <c r="A270" s="139">
        <v>286</v>
      </c>
      <c r="B270" s="137"/>
      <c r="C270" s="153">
        <f t="shared" si="11"/>
        <v>31.54</v>
      </c>
      <c r="D270" s="142"/>
      <c r="E270" s="143">
        <v>10351</v>
      </c>
      <c r="F270" s="132">
        <f t="shared" si="12"/>
        <v>5462</v>
      </c>
      <c r="G270" s="182">
        <f aca="true" t="shared" si="13" ref="G270:G333">ROUND(12*(1/C270*E270),0)</f>
        <v>3938</v>
      </c>
      <c r="H270" s="143">
        <v>67</v>
      </c>
    </row>
    <row r="271" spans="1:8" ht="12.75">
      <c r="A271" s="139">
        <v>287</v>
      </c>
      <c r="B271" s="137"/>
      <c r="C271" s="153">
        <f aca="true" t="shared" si="14" ref="C271:C334">ROUND((10.899*LN(A271)+A271/200)*0.5,2)</f>
        <v>31.56</v>
      </c>
      <c r="D271" s="142"/>
      <c r="E271" s="143">
        <v>10351</v>
      </c>
      <c r="F271" s="132">
        <f t="shared" si="12"/>
        <v>5459</v>
      </c>
      <c r="G271" s="182">
        <f t="shared" si="13"/>
        <v>3936</v>
      </c>
      <c r="H271" s="143">
        <v>67</v>
      </c>
    </row>
    <row r="272" spans="1:8" ht="12.75">
      <c r="A272" s="139">
        <v>288</v>
      </c>
      <c r="B272" s="137"/>
      <c r="C272" s="153">
        <f t="shared" si="14"/>
        <v>31.58</v>
      </c>
      <c r="D272" s="142"/>
      <c r="E272" s="143">
        <v>10351</v>
      </c>
      <c r="F272" s="132">
        <f t="shared" si="12"/>
        <v>5456</v>
      </c>
      <c r="G272" s="182">
        <f t="shared" si="13"/>
        <v>3933</v>
      </c>
      <c r="H272" s="143">
        <v>67</v>
      </c>
    </row>
    <row r="273" spans="1:8" ht="12.75">
      <c r="A273" s="139">
        <v>289</v>
      </c>
      <c r="B273" s="137"/>
      <c r="C273" s="153">
        <f t="shared" si="14"/>
        <v>31.6</v>
      </c>
      <c r="D273" s="142"/>
      <c r="E273" s="143">
        <v>10351</v>
      </c>
      <c r="F273" s="132">
        <f t="shared" si="12"/>
        <v>5452</v>
      </c>
      <c r="G273" s="182">
        <f t="shared" si="13"/>
        <v>3931</v>
      </c>
      <c r="H273" s="143">
        <v>67</v>
      </c>
    </row>
    <row r="274" spans="1:8" ht="12.75">
      <c r="A274" s="139">
        <v>290</v>
      </c>
      <c r="B274" s="137"/>
      <c r="C274" s="153">
        <f t="shared" si="14"/>
        <v>31.62</v>
      </c>
      <c r="D274" s="142"/>
      <c r="E274" s="143">
        <v>10351</v>
      </c>
      <c r="F274" s="132">
        <f t="shared" si="12"/>
        <v>5449</v>
      </c>
      <c r="G274" s="182">
        <f t="shared" si="13"/>
        <v>3928</v>
      </c>
      <c r="H274" s="143">
        <v>67</v>
      </c>
    </row>
    <row r="275" spans="1:8" ht="12.75">
      <c r="A275" s="139">
        <v>291</v>
      </c>
      <c r="B275" s="137"/>
      <c r="C275" s="153">
        <f t="shared" si="14"/>
        <v>31.64</v>
      </c>
      <c r="D275" s="142"/>
      <c r="E275" s="143">
        <v>10351</v>
      </c>
      <c r="F275" s="132">
        <f t="shared" si="12"/>
        <v>5445</v>
      </c>
      <c r="G275" s="182">
        <f t="shared" si="13"/>
        <v>3926</v>
      </c>
      <c r="H275" s="143">
        <v>67</v>
      </c>
    </row>
    <row r="276" spans="1:8" ht="12.75">
      <c r="A276" s="139">
        <v>292</v>
      </c>
      <c r="B276" s="137"/>
      <c r="C276" s="153">
        <f t="shared" si="14"/>
        <v>31.67</v>
      </c>
      <c r="D276" s="142"/>
      <c r="E276" s="143">
        <v>10351</v>
      </c>
      <c r="F276" s="132">
        <f t="shared" si="12"/>
        <v>5440</v>
      </c>
      <c r="G276" s="182">
        <f t="shared" si="13"/>
        <v>3922</v>
      </c>
      <c r="H276" s="143">
        <v>67</v>
      </c>
    </row>
    <row r="277" spans="1:8" ht="12.75">
      <c r="A277" s="139">
        <v>293</v>
      </c>
      <c r="B277" s="137"/>
      <c r="C277" s="153">
        <f t="shared" si="14"/>
        <v>31.69</v>
      </c>
      <c r="D277" s="142"/>
      <c r="E277" s="143">
        <v>10351</v>
      </c>
      <c r="F277" s="132">
        <f t="shared" si="12"/>
        <v>5437</v>
      </c>
      <c r="G277" s="182">
        <f t="shared" si="13"/>
        <v>3920</v>
      </c>
      <c r="H277" s="143">
        <v>67</v>
      </c>
    </row>
    <row r="278" spans="1:8" ht="12.75">
      <c r="A278" s="139">
        <v>294</v>
      </c>
      <c r="B278" s="137"/>
      <c r="C278" s="153">
        <f t="shared" si="14"/>
        <v>31.71</v>
      </c>
      <c r="D278" s="142"/>
      <c r="E278" s="143">
        <v>10351</v>
      </c>
      <c r="F278" s="132">
        <f t="shared" si="12"/>
        <v>5433</v>
      </c>
      <c r="G278" s="182">
        <f t="shared" si="13"/>
        <v>3917</v>
      </c>
      <c r="H278" s="143">
        <v>67</v>
      </c>
    </row>
    <row r="279" spans="1:8" ht="12.75">
      <c r="A279" s="139">
        <v>295</v>
      </c>
      <c r="B279" s="137"/>
      <c r="C279" s="153">
        <f t="shared" si="14"/>
        <v>31.73</v>
      </c>
      <c r="D279" s="142"/>
      <c r="E279" s="143">
        <v>10351</v>
      </c>
      <c r="F279" s="132">
        <f t="shared" si="12"/>
        <v>5430</v>
      </c>
      <c r="G279" s="182">
        <f t="shared" si="13"/>
        <v>3915</v>
      </c>
      <c r="H279" s="143">
        <v>67</v>
      </c>
    </row>
    <row r="280" spans="1:8" ht="12.75">
      <c r="A280" s="139">
        <v>296</v>
      </c>
      <c r="B280" s="137"/>
      <c r="C280" s="153">
        <f t="shared" si="14"/>
        <v>31.75</v>
      </c>
      <c r="D280" s="142"/>
      <c r="E280" s="143">
        <v>10351</v>
      </c>
      <c r="F280" s="132">
        <f t="shared" si="12"/>
        <v>5427</v>
      </c>
      <c r="G280" s="182">
        <f t="shared" si="13"/>
        <v>3912</v>
      </c>
      <c r="H280" s="143">
        <v>67</v>
      </c>
    </row>
    <row r="281" spans="1:8" ht="12.75">
      <c r="A281" s="139">
        <v>297</v>
      </c>
      <c r="B281" s="137"/>
      <c r="C281" s="153">
        <f t="shared" si="14"/>
        <v>31.77</v>
      </c>
      <c r="D281" s="142"/>
      <c r="E281" s="143">
        <v>10351</v>
      </c>
      <c r="F281" s="132">
        <f t="shared" si="12"/>
        <v>5423</v>
      </c>
      <c r="G281" s="182">
        <f t="shared" si="13"/>
        <v>3910</v>
      </c>
      <c r="H281" s="143">
        <v>67</v>
      </c>
    </row>
    <row r="282" spans="1:8" ht="12.75">
      <c r="A282" s="139">
        <v>298</v>
      </c>
      <c r="B282" s="137"/>
      <c r="C282" s="153">
        <f t="shared" si="14"/>
        <v>31.79</v>
      </c>
      <c r="D282" s="142"/>
      <c r="E282" s="143">
        <v>10351</v>
      </c>
      <c r="F282" s="132">
        <f t="shared" si="12"/>
        <v>5420</v>
      </c>
      <c r="G282" s="182">
        <f t="shared" si="13"/>
        <v>3907</v>
      </c>
      <c r="H282" s="143">
        <v>67</v>
      </c>
    </row>
    <row r="283" spans="1:8" ht="12.75">
      <c r="A283" s="139">
        <v>299</v>
      </c>
      <c r="B283" s="137"/>
      <c r="C283" s="153">
        <f t="shared" si="14"/>
        <v>31.81</v>
      </c>
      <c r="D283" s="142"/>
      <c r="E283" s="143">
        <v>10351</v>
      </c>
      <c r="F283" s="132">
        <f t="shared" si="12"/>
        <v>5417</v>
      </c>
      <c r="G283" s="182">
        <f t="shared" si="13"/>
        <v>3905</v>
      </c>
      <c r="H283" s="143">
        <v>67</v>
      </c>
    </row>
    <row r="284" spans="1:8" ht="12.75">
      <c r="A284" s="139">
        <v>300</v>
      </c>
      <c r="B284" s="137"/>
      <c r="C284" s="153">
        <f t="shared" si="14"/>
        <v>31.83</v>
      </c>
      <c r="D284" s="142"/>
      <c r="E284" s="143">
        <v>10351</v>
      </c>
      <c r="F284" s="132">
        <f t="shared" si="12"/>
        <v>5413</v>
      </c>
      <c r="G284" s="182">
        <f t="shared" si="13"/>
        <v>3902</v>
      </c>
      <c r="H284" s="143">
        <v>67</v>
      </c>
    </row>
    <row r="285" spans="1:8" ht="12.75">
      <c r="A285" s="139">
        <v>301</v>
      </c>
      <c r="B285" s="137"/>
      <c r="C285" s="153">
        <f t="shared" si="14"/>
        <v>31.85</v>
      </c>
      <c r="D285" s="142"/>
      <c r="E285" s="143">
        <v>10351</v>
      </c>
      <c r="F285" s="132">
        <f t="shared" si="12"/>
        <v>5410</v>
      </c>
      <c r="G285" s="182">
        <f t="shared" si="13"/>
        <v>3900</v>
      </c>
      <c r="H285" s="143">
        <v>67</v>
      </c>
    </row>
    <row r="286" spans="1:8" ht="12.75">
      <c r="A286" s="139">
        <v>302</v>
      </c>
      <c r="B286" s="137"/>
      <c r="C286" s="153">
        <f t="shared" si="14"/>
        <v>31.87</v>
      </c>
      <c r="D286" s="142"/>
      <c r="E286" s="143">
        <v>10351</v>
      </c>
      <c r="F286" s="132">
        <f t="shared" si="12"/>
        <v>5407</v>
      </c>
      <c r="G286" s="182">
        <f t="shared" si="13"/>
        <v>3897</v>
      </c>
      <c r="H286" s="143">
        <v>67</v>
      </c>
    </row>
    <row r="287" spans="1:8" ht="12.75">
      <c r="A287" s="139">
        <v>303</v>
      </c>
      <c r="B287" s="137"/>
      <c r="C287" s="153">
        <f t="shared" si="14"/>
        <v>31.89</v>
      </c>
      <c r="D287" s="142"/>
      <c r="E287" s="143">
        <v>10351</v>
      </c>
      <c r="F287" s="132">
        <f t="shared" si="12"/>
        <v>5403</v>
      </c>
      <c r="G287" s="182">
        <f t="shared" si="13"/>
        <v>3895</v>
      </c>
      <c r="H287" s="143">
        <v>67</v>
      </c>
    </row>
    <row r="288" spans="1:8" ht="12.75">
      <c r="A288" s="139">
        <v>304</v>
      </c>
      <c r="B288" s="137"/>
      <c r="C288" s="153">
        <f t="shared" si="14"/>
        <v>31.91</v>
      </c>
      <c r="D288" s="142"/>
      <c r="E288" s="143">
        <v>10351</v>
      </c>
      <c r="F288" s="132">
        <f t="shared" si="12"/>
        <v>5400</v>
      </c>
      <c r="G288" s="182">
        <f t="shared" si="13"/>
        <v>3893</v>
      </c>
      <c r="H288" s="143">
        <v>67</v>
      </c>
    </row>
    <row r="289" spans="1:8" ht="12.75">
      <c r="A289" s="139">
        <v>305</v>
      </c>
      <c r="B289" s="137"/>
      <c r="C289" s="153">
        <f t="shared" si="14"/>
        <v>31.94</v>
      </c>
      <c r="D289" s="142"/>
      <c r="E289" s="143">
        <v>10351</v>
      </c>
      <c r="F289" s="132">
        <f t="shared" si="12"/>
        <v>5395</v>
      </c>
      <c r="G289" s="182">
        <f t="shared" si="13"/>
        <v>3889</v>
      </c>
      <c r="H289" s="143">
        <v>67</v>
      </c>
    </row>
    <row r="290" spans="1:8" ht="12.75">
      <c r="A290" s="139">
        <v>306</v>
      </c>
      <c r="B290" s="137"/>
      <c r="C290" s="153">
        <f t="shared" si="14"/>
        <v>31.96</v>
      </c>
      <c r="D290" s="142"/>
      <c r="E290" s="143">
        <v>10351</v>
      </c>
      <c r="F290" s="132">
        <f t="shared" si="12"/>
        <v>5391</v>
      </c>
      <c r="G290" s="182">
        <f t="shared" si="13"/>
        <v>3886</v>
      </c>
      <c r="H290" s="143">
        <v>67</v>
      </c>
    </row>
    <row r="291" spans="1:8" ht="12.75">
      <c r="A291" s="139">
        <v>307</v>
      </c>
      <c r="B291" s="137"/>
      <c r="C291" s="153">
        <f t="shared" si="14"/>
        <v>31.98</v>
      </c>
      <c r="D291" s="142"/>
      <c r="E291" s="143">
        <v>10351</v>
      </c>
      <c r="F291" s="132">
        <f t="shared" si="12"/>
        <v>5388</v>
      </c>
      <c r="G291" s="182">
        <f t="shared" si="13"/>
        <v>3884</v>
      </c>
      <c r="H291" s="143">
        <v>67</v>
      </c>
    </row>
    <row r="292" spans="1:8" ht="12.75">
      <c r="A292" s="139">
        <v>308</v>
      </c>
      <c r="B292" s="137"/>
      <c r="C292" s="153">
        <f t="shared" si="14"/>
        <v>32</v>
      </c>
      <c r="D292" s="142"/>
      <c r="E292" s="143">
        <v>10351</v>
      </c>
      <c r="F292" s="132">
        <f t="shared" si="12"/>
        <v>5385</v>
      </c>
      <c r="G292" s="182">
        <f t="shared" si="13"/>
        <v>3882</v>
      </c>
      <c r="H292" s="143">
        <v>67</v>
      </c>
    </row>
    <row r="293" spans="1:8" ht="12.75">
      <c r="A293" s="139">
        <v>309</v>
      </c>
      <c r="B293" s="137"/>
      <c r="C293" s="153">
        <f t="shared" si="14"/>
        <v>32.02</v>
      </c>
      <c r="D293" s="142"/>
      <c r="E293" s="143">
        <v>10351</v>
      </c>
      <c r="F293" s="132">
        <f t="shared" si="12"/>
        <v>5382</v>
      </c>
      <c r="G293" s="182">
        <f t="shared" si="13"/>
        <v>3879</v>
      </c>
      <c r="H293" s="143">
        <v>67</v>
      </c>
    </row>
    <row r="294" spans="1:8" ht="12.75">
      <c r="A294" s="139">
        <v>310</v>
      </c>
      <c r="B294" s="137"/>
      <c r="C294" s="153">
        <f t="shared" si="14"/>
        <v>32.04</v>
      </c>
      <c r="D294" s="142"/>
      <c r="E294" s="143">
        <v>10351</v>
      </c>
      <c r="F294" s="132">
        <f t="shared" si="12"/>
        <v>5378</v>
      </c>
      <c r="G294" s="182">
        <f t="shared" si="13"/>
        <v>3877</v>
      </c>
      <c r="H294" s="143">
        <v>67</v>
      </c>
    </row>
    <row r="295" spans="1:8" ht="12.75">
      <c r="A295" s="139">
        <v>311</v>
      </c>
      <c r="B295" s="137"/>
      <c r="C295" s="153">
        <f t="shared" si="14"/>
        <v>32.06</v>
      </c>
      <c r="D295" s="142"/>
      <c r="E295" s="143">
        <v>10351</v>
      </c>
      <c r="F295" s="132">
        <f t="shared" si="12"/>
        <v>5375</v>
      </c>
      <c r="G295" s="182">
        <f t="shared" si="13"/>
        <v>3874</v>
      </c>
      <c r="H295" s="143">
        <v>67</v>
      </c>
    </row>
    <row r="296" spans="1:8" ht="12.75">
      <c r="A296" s="139">
        <v>312</v>
      </c>
      <c r="B296" s="137"/>
      <c r="C296" s="153">
        <f t="shared" si="14"/>
        <v>32.08</v>
      </c>
      <c r="D296" s="142"/>
      <c r="E296" s="143">
        <v>10351</v>
      </c>
      <c r="F296" s="132">
        <f t="shared" si="12"/>
        <v>5372</v>
      </c>
      <c r="G296" s="182">
        <f t="shared" si="13"/>
        <v>3872</v>
      </c>
      <c r="H296" s="143">
        <v>67</v>
      </c>
    </row>
    <row r="297" spans="1:8" ht="12.75">
      <c r="A297" s="139">
        <v>313</v>
      </c>
      <c r="B297" s="137"/>
      <c r="C297" s="153">
        <f t="shared" si="14"/>
        <v>32.1</v>
      </c>
      <c r="D297" s="142"/>
      <c r="E297" s="143">
        <v>10351</v>
      </c>
      <c r="F297" s="132">
        <f t="shared" si="12"/>
        <v>5368</v>
      </c>
      <c r="G297" s="182">
        <f t="shared" si="13"/>
        <v>3870</v>
      </c>
      <c r="H297" s="143">
        <v>67</v>
      </c>
    </row>
    <row r="298" spans="1:8" ht="12.75">
      <c r="A298" s="139">
        <v>314</v>
      </c>
      <c r="B298" s="137"/>
      <c r="C298" s="153">
        <f t="shared" si="14"/>
        <v>32.12</v>
      </c>
      <c r="D298" s="142"/>
      <c r="E298" s="143">
        <v>10351</v>
      </c>
      <c r="F298" s="132">
        <f t="shared" si="12"/>
        <v>5365</v>
      </c>
      <c r="G298" s="182">
        <f t="shared" si="13"/>
        <v>3867</v>
      </c>
      <c r="H298" s="143">
        <v>67</v>
      </c>
    </row>
    <row r="299" spans="1:8" ht="12.75">
      <c r="A299" s="139">
        <v>315</v>
      </c>
      <c r="B299" s="137"/>
      <c r="C299" s="153">
        <f t="shared" si="14"/>
        <v>32.14</v>
      </c>
      <c r="D299" s="142"/>
      <c r="E299" s="143">
        <v>10351</v>
      </c>
      <c r="F299" s="132">
        <f t="shared" si="12"/>
        <v>5362</v>
      </c>
      <c r="G299" s="182">
        <f t="shared" si="13"/>
        <v>3865</v>
      </c>
      <c r="H299" s="143">
        <v>67</v>
      </c>
    </row>
    <row r="300" spans="1:8" ht="12.75">
      <c r="A300" s="139">
        <v>316</v>
      </c>
      <c r="B300" s="137"/>
      <c r="C300" s="153">
        <f t="shared" si="14"/>
        <v>32.16</v>
      </c>
      <c r="D300" s="142"/>
      <c r="E300" s="143">
        <v>10351</v>
      </c>
      <c r="F300" s="132">
        <f t="shared" si="12"/>
        <v>5358</v>
      </c>
      <c r="G300" s="182">
        <f t="shared" si="13"/>
        <v>3862</v>
      </c>
      <c r="H300" s="143">
        <v>67</v>
      </c>
    </row>
    <row r="301" spans="1:8" ht="12.75">
      <c r="A301" s="139">
        <v>317</v>
      </c>
      <c r="B301" s="137"/>
      <c r="C301" s="153">
        <f t="shared" si="14"/>
        <v>32.18</v>
      </c>
      <c r="D301" s="142"/>
      <c r="E301" s="143">
        <v>10351</v>
      </c>
      <c r="F301" s="132">
        <f t="shared" si="12"/>
        <v>5355</v>
      </c>
      <c r="G301" s="182">
        <f t="shared" si="13"/>
        <v>3860</v>
      </c>
      <c r="H301" s="143">
        <v>67</v>
      </c>
    </row>
    <row r="302" spans="1:8" ht="12.75">
      <c r="A302" s="139">
        <v>318</v>
      </c>
      <c r="B302" s="137"/>
      <c r="C302" s="153">
        <f t="shared" si="14"/>
        <v>32.2</v>
      </c>
      <c r="D302" s="142"/>
      <c r="E302" s="143">
        <v>10351</v>
      </c>
      <c r="F302" s="132">
        <f t="shared" si="12"/>
        <v>5352</v>
      </c>
      <c r="G302" s="182">
        <f t="shared" si="13"/>
        <v>3858</v>
      </c>
      <c r="H302" s="143">
        <v>67</v>
      </c>
    </row>
    <row r="303" spans="1:8" ht="12.75">
      <c r="A303" s="139">
        <v>319</v>
      </c>
      <c r="B303" s="137"/>
      <c r="C303" s="153">
        <f t="shared" si="14"/>
        <v>32.21</v>
      </c>
      <c r="D303" s="142"/>
      <c r="E303" s="143">
        <v>10351</v>
      </c>
      <c r="F303" s="132">
        <f t="shared" si="12"/>
        <v>5350</v>
      </c>
      <c r="G303" s="182">
        <f t="shared" si="13"/>
        <v>3856</v>
      </c>
      <c r="H303" s="143">
        <v>67</v>
      </c>
    </row>
    <row r="304" spans="1:8" ht="12.75">
      <c r="A304" s="139">
        <v>320</v>
      </c>
      <c r="B304" s="137"/>
      <c r="C304" s="153">
        <f t="shared" si="14"/>
        <v>32.23</v>
      </c>
      <c r="D304" s="142"/>
      <c r="E304" s="143">
        <v>10351</v>
      </c>
      <c r="F304" s="132">
        <f t="shared" si="12"/>
        <v>5347</v>
      </c>
      <c r="G304" s="182">
        <f t="shared" si="13"/>
        <v>3854</v>
      </c>
      <c r="H304" s="143">
        <v>67</v>
      </c>
    </row>
    <row r="305" spans="1:8" ht="12.75">
      <c r="A305" s="139">
        <v>321</v>
      </c>
      <c r="B305" s="137"/>
      <c r="C305" s="153">
        <f t="shared" si="14"/>
        <v>32.25</v>
      </c>
      <c r="D305" s="142"/>
      <c r="E305" s="143">
        <v>10351</v>
      </c>
      <c r="F305" s="132">
        <f t="shared" si="12"/>
        <v>5344</v>
      </c>
      <c r="G305" s="182">
        <f t="shared" si="13"/>
        <v>3852</v>
      </c>
      <c r="H305" s="143">
        <v>67</v>
      </c>
    </row>
    <row r="306" spans="1:8" ht="12.75">
      <c r="A306" s="139">
        <v>322</v>
      </c>
      <c r="B306" s="137"/>
      <c r="C306" s="153">
        <f t="shared" si="14"/>
        <v>32.27</v>
      </c>
      <c r="D306" s="142"/>
      <c r="E306" s="143">
        <v>10351</v>
      </c>
      <c r="F306" s="132">
        <f t="shared" si="12"/>
        <v>5340</v>
      </c>
      <c r="G306" s="182">
        <f t="shared" si="13"/>
        <v>3849</v>
      </c>
      <c r="H306" s="143">
        <v>67</v>
      </c>
    </row>
    <row r="307" spans="1:8" ht="12.75">
      <c r="A307" s="139">
        <v>323</v>
      </c>
      <c r="B307" s="137"/>
      <c r="C307" s="153">
        <f t="shared" si="14"/>
        <v>32.29</v>
      </c>
      <c r="D307" s="142"/>
      <c r="E307" s="143">
        <v>10351</v>
      </c>
      <c r="F307" s="132">
        <f t="shared" si="12"/>
        <v>5337</v>
      </c>
      <c r="G307" s="182">
        <f t="shared" si="13"/>
        <v>3847</v>
      </c>
      <c r="H307" s="143">
        <v>67</v>
      </c>
    </row>
    <row r="308" spans="1:8" ht="12.75">
      <c r="A308" s="139">
        <v>324</v>
      </c>
      <c r="B308" s="137"/>
      <c r="C308" s="153">
        <f t="shared" si="14"/>
        <v>32.31</v>
      </c>
      <c r="D308" s="142"/>
      <c r="E308" s="143">
        <v>10351</v>
      </c>
      <c r="F308" s="132">
        <f t="shared" si="12"/>
        <v>5334</v>
      </c>
      <c r="G308" s="182">
        <f t="shared" si="13"/>
        <v>3844</v>
      </c>
      <c r="H308" s="143">
        <v>67</v>
      </c>
    </row>
    <row r="309" spans="1:8" ht="12.75">
      <c r="A309" s="139">
        <v>325</v>
      </c>
      <c r="B309" s="137"/>
      <c r="C309" s="153">
        <f t="shared" si="14"/>
        <v>32.33</v>
      </c>
      <c r="D309" s="142"/>
      <c r="E309" s="143">
        <v>10351</v>
      </c>
      <c r="F309" s="132">
        <f t="shared" si="12"/>
        <v>5331</v>
      </c>
      <c r="G309" s="182">
        <f t="shared" si="13"/>
        <v>3842</v>
      </c>
      <c r="H309" s="143">
        <v>67</v>
      </c>
    </row>
    <row r="310" spans="1:8" ht="12.75">
      <c r="A310" s="139">
        <v>326</v>
      </c>
      <c r="B310" s="137"/>
      <c r="C310" s="153">
        <f t="shared" si="14"/>
        <v>32.35</v>
      </c>
      <c r="D310" s="142"/>
      <c r="E310" s="143">
        <v>10351</v>
      </c>
      <c r="F310" s="132">
        <f t="shared" si="12"/>
        <v>5327</v>
      </c>
      <c r="G310" s="182">
        <f t="shared" si="13"/>
        <v>3840</v>
      </c>
      <c r="H310" s="143">
        <v>67</v>
      </c>
    </row>
    <row r="311" spans="1:8" ht="12.75">
      <c r="A311" s="139">
        <v>327</v>
      </c>
      <c r="B311" s="137"/>
      <c r="C311" s="153">
        <f t="shared" si="14"/>
        <v>32.37</v>
      </c>
      <c r="D311" s="142"/>
      <c r="E311" s="143">
        <v>10351</v>
      </c>
      <c r="F311" s="132">
        <f t="shared" si="12"/>
        <v>5324</v>
      </c>
      <c r="G311" s="182">
        <f t="shared" si="13"/>
        <v>3837</v>
      </c>
      <c r="H311" s="143">
        <v>67</v>
      </c>
    </row>
    <row r="312" spans="1:8" ht="12.75">
      <c r="A312" s="139">
        <v>328</v>
      </c>
      <c r="B312" s="137"/>
      <c r="C312" s="153">
        <f t="shared" si="14"/>
        <v>32.39</v>
      </c>
      <c r="D312" s="142"/>
      <c r="E312" s="143">
        <v>10351</v>
      </c>
      <c r="F312" s="132">
        <f t="shared" si="12"/>
        <v>5321</v>
      </c>
      <c r="G312" s="182">
        <f t="shared" si="13"/>
        <v>3835</v>
      </c>
      <c r="H312" s="143">
        <v>67</v>
      </c>
    </row>
    <row r="313" spans="1:8" ht="12.75">
      <c r="A313" s="139">
        <v>329</v>
      </c>
      <c r="B313" s="137"/>
      <c r="C313" s="153">
        <f t="shared" si="14"/>
        <v>32.41</v>
      </c>
      <c r="D313" s="142"/>
      <c r="E313" s="143">
        <v>10351</v>
      </c>
      <c r="F313" s="132">
        <f t="shared" si="12"/>
        <v>5318</v>
      </c>
      <c r="G313" s="182">
        <f t="shared" si="13"/>
        <v>3833</v>
      </c>
      <c r="H313" s="143">
        <v>67</v>
      </c>
    </row>
    <row r="314" spans="1:8" ht="12.75">
      <c r="A314" s="139">
        <v>330</v>
      </c>
      <c r="B314" s="137"/>
      <c r="C314" s="153">
        <f t="shared" si="14"/>
        <v>32.43</v>
      </c>
      <c r="D314" s="142"/>
      <c r="E314" s="143">
        <v>10351</v>
      </c>
      <c r="F314" s="132">
        <f t="shared" si="12"/>
        <v>5314</v>
      </c>
      <c r="G314" s="182">
        <f t="shared" si="13"/>
        <v>3830</v>
      </c>
      <c r="H314" s="143">
        <v>67</v>
      </c>
    </row>
    <row r="315" spans="1:8" ht="12.75">
      <c r="A315" s="139">
        <v>331</v>
      </c>
      <c r="B315" s="137"/>
      <c r="C315" s="153">
        <f t="shared" si="14"/>
        <v>32.45</v>
      </c>
      <c r="D315" s="142"/>
      <c r="E315" s="143">
        <v>10351</v>
      </c>
      <c r="F315" s="132">
        <f t="shared" si="12"/>
        <v>5311</v>
      </c>
      <c r="G315" s="182">
        <f t="shared" si="13"/>
        <v>3828</v>
      </c>
      <c r="H315" s="143">
        <v>67</v>
      </c>
    </row>
    <row r="316" spans="1:8" ht="12.75">
      <c r="A316" s="139">
        <v>332</v>
      </c>
      <c r="B316" s="137"/>
      <c r="C316" s="153">
        <f t="shared" si="14"/>
        <v>32.47</v>
      </c>
      <c r="D316" s="142"/>
      <c r="E316" s="143">
        <v>10351</v>
      </c>
      <c r="F316" s="132">
        <f t="shared" si="12"/>
        <v>5308</v>
      </c>
      <c r="G316" s="182">
        <f t="shared" si="13"/>
        <v>3825</v>
      </c>
      <c r="H316" s="143">
        <v>67</v>
      </c>
    </row>
    <row r="317" spans="1:8" ht="12.75">
      <c r="A317" s="139">
        <v>333</v>
      </c>
      <c r="B317" s="137"/>
      <c r="C317" s="153">
        <f t="shared" si="14"/>
        <v>32.48</v>
      </c>
      <c r="D317" s="142"/>
      <c r="E317" s="143">
        <v>10351</v>
      </c>
      <c r="F317" s="132">
        <f t="shared" si="12"/>
        <v>5306</v>
      </c>
      <c r="G317" s="182">
        <f t="shared" si="13"/>
        <v>3824</v>
      </c>
      <c r="H317" s="143">
        <v>67</v>
      </c>
    </row>
    <row r="318" spans="1:8" ht="12.75">
      <c r="A318" s="139">
        <v>334</v>
      </c>
      <c r="B318" s="137"/>
      <c r="C318" s="153">
        <f t="shared" si="14"/>
        <v>32.5</v>
      </c>
      <c r="D318" s="142"/>
      <c r="E318" s="143">
        <v>10351</v>
      </c>
      <c r="F318" s="132">
        <f t="shared" si="12"/>
        <v>5303</v>
      </c>
      <c r="G318" s="182">
        <f t="shared" si="13"/>
        <v>3822</v>
      </c>
      <c r="H318" s="143">
        <v>67</v>
      </c>
    </row>
    <row r="319" spans="1:8" ht="12.75">
      <c r="A319" s="139">
        <v>335</v>
      </c>
      <c r="B319" s="137"/>
      <c r="C319" s="153">
        <f t="shared" si="14"/>
        <v>32.52</v>
      </c>
      <c r="D319" s="142"/>
      <c r="E319" s="143">
        <v>10351</v>
      </c>
      <c r="F319" s="132">
        <f t="shared" si="12"/>
        <v>5300</v>
      </c>
      <c r="G319" s="182">
        <f t="shared" si="13"/>
        <v>3820</v>
      </c>
      <c r="H319" s="143">
        <v>67</v>
      </c>
    </row>
    <row r="320" spans="1:8" ht="12.75">
      <c r="A320" s="139">
        <v>336</v>
      </c>
      <c r="B320" s="137"/>
      <c r="C320" s="153">
        <f t="shared" si="14"/>
        <v>32.54</v>
      </c>
      <c r="D320" s="142"/>
      <c r="E320" s="143">
        <v>10351</v>
      </c>
      <c r="F320" s="132">
        <f t="shared" si="12"/>
        <v>5297</v>
      </c>
      <c r="G320" s="182">
        <f t="shared" si="13"/>
        <v>3817</v>
      </c>
      <c r="H320" s="143">
        <v>67</v>
      </c>
    </row>
    <row r="321" spans="1:8" ht="12.75">
      <c r="A321" s="139">
        <v>337</v>
      </c>
      <c r="B321" s="137"/>
      <c r="C321" s="153">
        <f t="shared" si="14"/>
        <v>32.56</v>
      </c>
      <c r="D321" s="142"/>
      <c r="E321" s="143">
        <v>10351</v>
      </c>
      <c r="F321" s="132">
        <f t="shared" si="12"/>
        <v>5293</v>
      </c>
      <c r="G321" s="182">
        <f t="shared" si="13"/>
        <v>3815</v>
      </c>
      <c r="H321" s="143">
        <v>67</v>
      </c>
    </row>
    <row r="322" spans="1:8" ht="12.75">
      <c r="A322" s="139">
        <v>338</v>
      </c>
      <c r="B322" s="137"/>
      <c r="C322" s="153">
        <f t="shared" si="14"/>
        <v>32.58</v>
      </c>
      <c r="D322" s="142"/>
      <c r="E322" s="143">
        <v>10351</v>
      </c>
      <c r="F322" s="132">
        <f t="shared" si="12"/>
        <v>5290</v>
      </c>
      <c r="G322" s="182">
        <f t="shared" si="13"/>
        <v>3813</v>
      </c>
      <c r="H322" s="143">
        <v>67</v>
      </c>
    </row>
    <row r="323" spans="1:8" ht="12.75">
      <c r="A323" s="139">
        <v>339</v>
      </c>
      <c r="B323" s="137"/>
      <c r="C323" s="153">
        <f t="shared" si="14"/>
        <v>32.6</v>
      </c>
      <c r="D323" s="142"/>
      <c r="E323" s="143">
        <v>10351</v>
      </c>
      <c r="F323" s="132">
        <f t="shared" si="12"/>
        <v>5287</v>
      </c>
      <c r="G323" s="182">
        <f t="shared" si="13"/>
        <v>3810</v>
      </c>
      <c r="H323" s="143">
        <v>67</v>
      </c>
    </row>
    <row r="324" spans="1:8" ht="12.75">
      <c r="A324" s="139">
        <v>340</v>
      </c>
      <c r="B324" s="137"/>
      <c r="C324" s="153">
        <f t="shared" si="14"/>
        <v>32.61</v>
      </c>
      <c r="D324" s="142"/>
      <c r="E324" s="143">
        <v>10351</v>
      </c>
      <c r="F324" s="132">
        <f t="shared" si="12"/>
        <v>5285</v>
      </c>
      <c r="G324" s="182">
        <f t="shared" si="13"/>
        <v>3809</v>
      </c>
      <c r="H324" s="143">
        <v>67</v>
      </c>
    </row>
    <row r="325" spans="1:8" ht="12.75">
      <c r="A325" s="139">
        <v>341</v>
      </c>
      <c r="B325" s="137"/>
      <c r="C325" s="153">
        <f t="shared" si="14"/>
        <v>32.63</v>
      </c>
      <c r="D325" s="142"/>
      <c r="E325" s="143">
        <v>10351</v>
      </c>
      <c r="F325" s="132">
        <f t="shared" si="12"/>
        <v>5282</v>
      </c>
      <c r="G325" s="182">
        <f t="shared" si="13"/>
        <v>3807</v>
      </c>
      <c r="H325" s="143">
        <v>67</v>
      </c>
    </row>
    <row r="326" spans="1:8" ht="12.75">
      <c r="A326" s="139">
        <v>342</v>
      </c>
      <c r="B326" s="137"/>
      <c r="C326" s="153">
        <f t="shared" si="14"/>
        <v>32.65</v>
      </c>
      <c r="D326" s="142"/>
      <c r="E326" s="143">
        <v>10351</v>
      </c>
      <c r="F326" s="132">
        <f t="shared" si="12"/>
        <v>5279</v>
      </c>
      <c r="G326" s="182">
        <f t="shared" si="13"/>
        <v>3804</v>
      </c>
      <c r="H326" s="143">
        <v>67</v>
      </c>
    </row>
    <row r="327" spans="1:8" ht="12.75">
      <c r="A327" s="139">
        <v>343</v>
      </c>
      <c r="B327" s="137"/>
      <c r="C327" s="153">
        <f t="shared" si="14"/>
        <v>32.67</v>
      </c>
      <c r="D327" s="142"/>
      <c r="E327" s="143">
        <v>10351</v>
      </c>
      <c r="F327" s="132">
        <f t="shared" si="12"/>
        <v>5276</v>
      </c>
      <c r="G327" s="182">
        <f t="shared" si="13"/>
        <v>3802</v>
      </c>
      <c r="H327" s="143">
        <v>67</v>
      </c>
    </row>
    <row r="328" spans="1:8" ht="12.75">
      <c r="A328" s="139">
        <v>344</v>
      </c>
      <c r="B328" s="137"/>
      <c r="C328" s="153">
        <f t="shared" si="14"/>
        <v>32.69</v>
      </c>
      <c r="D328" s="142"/>
      <c r="E328" s="143">
        <v>10351</v>
      </c>
      <c r="F328" s="132">
        <f t="shared" si="12"/>
        <v>5273</v>
      </c>
      <c r="G328" s="182">
        <f t="shared" si="13"/>
        <v>3800</v>
      </c>
      <c r="H328" s="143">
        <v>67</v>
      </c>
    </row>
    <row r="329" spans="1:8" ht="12.75">
      <c r="A329" s="139">
        <v>345</v>
      </c>
      <c r="B329" s="137"/>
      <c r="C329" s="153">
        <f t="shared" si="14"/>
        <v>32.71</v>
      </c>
      <c r="D329" s="142"/>
      <c r="E329" s="143">
        <v>10351</v>
      </c>
      <c r="F329" s="132">
        <f t="shared" si="12"/>
        <v>5269</v>
      </c>
      <c r="G329" s="182">
        <f t="shared" si="13"/>
        <v>3797</v>
      </c>
      <c r="H329" s="143">
        <v>67</v>
      </c>
    </row>
    <row r="330" spans="1:8" ht="12.75">
      <c r="A330" s="139">
        <v>346</v>
      </c>
      <c r="B330" s="137"/>
      <c r="C330" s="153">
        <f t="shared" si="14"/>
        <v>32.73</v>
      </c>
      <c r="D330" s="142"/>
      <c r="E330" s="143">
        <v>10351</v>
      </c>
      <c r="F330" s="132">
        <f t="shared" si="12"/>
        <v>5266</v>
      </c>
      <c r="G330" s="182">
        <f t="shared" si="13"/>
        <v>3795</v>
      </c>
      <c r="H330" s="143">
        <v>67</v>
      </c>
    </row>
    <row r="331" spans="1:8" ht="12.75">
      <c r="A331" s="139">
        <v>347</v>
      </c>
      <c r="B331" s="137"/>
      <c r="C331" s="153">
        <f t="shared" si="14"/>
        <v>32.74</v>
      </c>
      <c r="D331" s="142"/>
      <c r="E331" s="143">
        <v>10351</v>
      </c>
      <c r="F331" s="132">
        <f t="shared" si="12"/>
        <v>5265</v>
      </c>
      <c r="G331" s="182">
        <f t="shared" si="13"/>
        <v>3794</v>
      </c>
      <c r="H331" s="143">
        <v>67</v>
      </c>
    </row>
    <row r="332" spans="1:8" ht="12.75">
      <c r="A332" s="139">
        <v>348</v>
      </c>
      <c r="B332" s="137"/>
      <c r="C332" s="153">
        <f t="shared" si="14"/>
        <v>32.76</v>
      </c>
      <c r="D332" s="142"/>
      <c r="E332" s="143">
        <v>10351</v>
      </c>
      <c r="F332" s="132">
        <f t="shared" si="12"/>
        <v>5261</v>
      </c>
      <c r="G332" s="182">
        <f t="shared" si="13"/>
        <v>3792</v>
      </c>
      <c r="H332" s="143">
        <v>67</v>
      </c>
    </row>
    <row r="333" spans="1:8" ht="12.75">
      <c r="A333" s="139">
        <v>349</v>
      </c>
      <c r="B333" s="137"/>
      <c r="C333" s="153">
        <f t="shared" si="14"/>
        <v>32.78</v>
      </c>
      <c r="D333" s="142"/>
      <c r="E333" s="143">
        <v>10351</v>
      </c>
      <c r="F333" s="132">
        <f aca="true" t="shared" si="15" ref="F333:F396">ROUND(12*1.37*(1/C333*E333)+H333,0)</f>
        <v>5258</v>
      </c>
      <c r="G333" s="182">
        <f t="shared" si="13"/>
        <v>3789</v>
      </c>
      <c r="H333" s="143">
        <v>67</v>
      </c>
    </row>
    <row r="334" spans="1:8" ht="12.75">
      <c r="A334" s="139">
        <v>350</v>
      </c>
      <c r="B334" s="137"/>
      <c r="C334" s="153">
        <f t="shared" si="14"/>
        <v>32.8</v>
      </c>
      <c r="D334" s="142"/>
      <c r="E334" s="143">
        <v>10351</v>
      </c>
      <c r="F334" s="132">
        <f t="shared" si="15"/>
        <v>5255</v>
      </c>
      <c r="G334" s="182">
        <f aca="true" t="shared" si="16" ref="G334:G397">ROUND(12*(1/C334*E334),0)</f>
        <v>3787</v>
      </c>
      <c r="H334" s="143">
        <v>67</v>
      </c>
    </row>
    <row r="335" spans="1:8" ht="12.75">
      <c r="A335" s="139">
        <v>351</v>
      </c>
      <c r="B335" s="137"/>
      <c r="C335" s="153">
        <f aca="true" t="shared" si="17" ref="C335:C398">ROUND((10.899*LN(A335)+A335/200)*0.5,2)</f>
        <v>32.82</v>
      </c>
      <c r="D335" s="142"/>
      <c r="E335" s="143">
        <v>10351</v>
      </c>
      <c r="F335" s="132">
        <f t="shared" si="15"/>
        <v>5252</v>
      </c>
      <c r="G335" s="182">
        <f t="shared" si="16"/>
        <v>3785</v>
      </c>
      <c r="H335" s="143">
        <v>67</v>
      </c>
    </row>
    <row r="336" spans="1:8" ht="12.75">
      <c r="A336" s="139">
        <v>352</v>
      </c>
      <c r="B336" s="137"/>
      <c r="C336" s="153">
        <f t="shared" si="17"/>
        <v>32.83</v>
      </c>
      <c r="D336" s="142"/>
      <c r="E336" s="143">
        <v>10351</v>
      </c>
      <c r="F336" s="132">
        <f t="shared" si="15"/>
        <v>5250</v>
      </c>
      <c r="G336" s="182">
        <f t="shared" si="16"/>
        <v>3783</v>
      </c>
      <c r="H336" s="143">
        <v>67</v>
      </c>
    </row>
    <row r="337" spans="1:8" ht="12.75">
      <c r="A337" s="139">
        <v>353</v>
      </c>
      <c r="B337" s="137"/>
      <c r="C337" s="153">
        <f t="shared" si="17"/>
        <v>32.85</v>
      </c>
      <c r="D337" s="142"/>
      <c r="E337" s="143">
        <v>10351</v>
      </c>
      <c r="F337" s="132">
        <f t="shared" si="15"/>
        <v>5247</v>
      </c>
      <c r="G337" s="182">
        <f t="shared" si="16"/>
        <v>3781</v>
      </c>
      <c r="H337" s="143">
        <v>67</v>
      </c>
    </row>
    <row r="338" spans="1:8" ht="12.75">
      <c r="A338" s="139">
        <v>354</v>
      </c>
      <c r="B338" s="137"/>
      <c r="C338" s="153">
        <f t="shared" si="17"/>
        <v>32.87</v>
      </c>
      <c r="D338" s="142"/>
      <c r="E338" s="143">
        <v>10351</v>
      </c>
      <c r="F338" s="132">
        <f t="shared" si="15"/>
        <v>5244</v>
      </c>
      <c r="G338" s="182">
        <f t="shared" si="16"/>
        <v>3779</v>
      </c>
      <c r="H338" s="143">
        <v>67</v>
      </c>
    </row>
    <row r="339" spans="1:8" ht="12.75">
      <c r="A339" s="139">
        <v>355</v>
      </c>
      <c r="B339" s="137"/>
      <c r="C339" s="153">
        <f t="shared" si="17"/>
        <v>32.89</v>
      </c>
      <c r="D339" s="142"/>
      <c r="E339" s="143">
        <v>10351</v>
      </c>
      <c r="F339" s="132">
        <f t="shared" si="15"/>
        <v>5241</v>
      </c>
      <c r="G339" s="182">
        <f t="shared" si="16"/>
        <v>3777</v>
      </c>
      <c r="H339" s="143">
        <v>67</v>
      </c>
    </row>
    <row r="340" spans="1:8" ht="12.75">
      <c r="A340" s="139">
        <v>356</v>
      </c>
      <c r="B340" s="137"/>
      <c r="C340" s="153">
        <f t="shared" si="17"/>
        <v>32.91</v>
      </c>
      <c r="D340" s="142"/>
      <c r="E340" s="143">
        <v>10351</v>
      </c>
      <c r="F340" s="132">
        <f t="shared" si="15"/>
        <v>5238</v>
      </c>
      <c r="G340" s="182">
        <f t="shared" si="16"/>
        <v>3774</v>
      </c>
      <c r="H340" s="143">
        <v>67</v>
      </c>
    </row>
    <row r="341" spans="1:8" ht="12.75">
      <c r="A341" s="139">
        <v>357</v>
      </c>
      <c r="B341" s="137"/>
      <c r="C341" s="153">
        <f t="shared" si="17"/>
        <v>32.92</v>
      </c>
      <c r="D341" s="142"/>
      <c r="E341" s="143">
        <v>10351</v>
      </c>
      <c r="F341" s="132">
        <f t="shared" si="15"/>
        <v>5236</v>
      </c>
      <c r="G341" s="182">
        <f t="shared" si="16"/>
        <v>3773</v>
      </c>
      <c r="H341" s="143">
        <v>67</v>
      </c>
    </row>
    <row r="342" spans="1:8" ht="12.75">
      <c r="A342" s="139">
        <v>358</v>
      </c>
      <c r="B342" s="137"/>
      <c r="C342" s="153">
        <f t="shared" si="17"/>
        <v>32.94</v>
      </c>
      <c r="D342" s="142"/>
      <c r="E342" s="143">
        <v>10351</v>
      </c>
      <c r="F342" s="132">
        <f t="shared" si="15"/>
        <v>5233</v>
      </c>
      <c r="G342" s="182">
        <f t="shared" si="16"/>
        <v>3771</v>
      </c>
      <c r="H342" s="143">
        <v>67</v>
      </c>
    </row>
    <row r="343" spans="1:8" ht="12.75">
      <c r="A343" s="139">
        <v>359</v>
      </c>
      <c r="B343" s="137"/>
      <c r="C343" s="153">
        <f t="shared" si="17"/>
        <v>32.96</v>
      </c>
      <c r="D343" s="142"/>
      <c r="E343" s="143">
        <v>10351</v>
      </c>
      <c r="F343" s="132">
        <f t="shared" si="15"/>
        <v>5230</v>
      </c>
      <c r="G343" s="182">
        <f t="shared" si="16"/>
        <v>3769</v>
      </c>
      <c r="H343" s="143">
        <v>67</v>
      </c>
    </row>
    <row r="344" spans="1:8" ht="12.75">
      <c r="A344" s="139">
        <v>360</v>
      </c>
      <c r="B344" s="137"/>
      <c r="C344" s="153">
        <f t="shared" si="17"/>
        <v>32.98</v>
      </c>
      <c r="D344" s="142"/>
      <c r="E344" s="143">
        <v>10351</v>
      </c>
      <c r="F344" s="132">
        <f t="shared" si="15"/>
        <v>5227</v>
      </c>
      <c r="G344" s="182">
        <f t="shared" si="16"/>
        <v>3766</v>
      </c>
      <c r="H344" s="143">
        <v>67</v>
      </c>
    </row>
    <row r="345" spans="1:8" ht="12.75">
      <c r="A345" s="139">
        <v>361</v>
      </c>
      <c r="B345" s="137"/>
      <c r="C345" s="153">
        <f t="shared" si="17"/>
        <v>32.99</v>
      </c>
      <c r="D345" s="142"/>
      <c r="E345" s="143">
        <v>10351</v>
      </c>
      <c r="F345" s="132">
        <f t="shared" si="15"/>
        <v>5225</v>
      </c>
      <c r="G345" s="182">
        <f t="shared" si="16"/>
        <v>3765</v>
      </c>
      <c r="H345" s="143">
        <v>67</v>
      </c>
    </row>
    <row r="346" spans="1:8" ht="12.75">
      <c r="A346" s="139">
        <v>362</v>
      </c>
      <c r="B346" s="137"/>
      <c r="C346" s="153">
        <f t="shared" si="17"/>
        <v>33.01</v>
      </c>
      <c r="D346" s="142"/>
      <c r="E346" s="143">
        <v>10351</v>
      </c>
      <c r="F346" s="132">
        <f t="shared" si="15"/>
        <v>5222</v>
      </c>
      <c r="G346" s="182">
        <f t="shared" si="16"/>
        <v>3763</v>
      </c>
      <c r="H346" s="143">
        <v>67</v>
      </c>
    </row>
    <row r="347" spans="1:8" ht="12.75">
      <c r="A347" s="139">
        <v>363</v>
      </c>
      <c r="B347" s="137"/>
      <c r="C347" s="153">
        <f t="shared" si="17"/>
        <v>33.03</v>
      </c>
      <c r="D347" s="142"/>
      <c r="E347" s="143">
        <v>10351</v>
      </c>
      <c r="F347" s="132">
        <f t="shared" si="15"/>
        <v>5219</v>
      </c>
      <c r="G347" s="182">
        <f t="shared" si="16"/>
        <v>3761</v>
      </c>
      <c r="H347" s="143">
        <v>67</v>
      </c>
    </row>
    <row r="348" spans="1:8" ht="12.75">
      <c r="A348" s="139">
        <v>364</v>
      </c>
      <c r="B348" s="137"/>
      <c r="C348" s="153">
        <f t="shared" si="17"/>
        <v>33.05</v>
      </c>
      <c r="D348" s="142"/>
      <c r="E348" s="143">
        <v>10351</v>
      </c>
      <c r="F348" s="132">
        <f t="shared" si="15"/>
        <v>5216</v>
      </c>
      <c r="G348" s="182">
        <f t="shared" si="16"/>
        <v>3758</v>
      </c>
      <c r="H348" s="143">
        <v>67</v>
      </c>
    </row>
    <row r="349" spans="1:8" ht="12.75">
      <c r="A349" s="139">
        <v>365</v>
      </c>
      <c r="B349" s="137"/>
      <c r="C349" s="153">
        <f t="shared" si="17"/>
        <v>33.06</v>
      </c>
      <c r="D349" s="142"/>
      <c r="E349" s="143">
        <v>10351</v>
      </c>
      <c r="F349" s="132">
        <f t="shared" si="15"/>
        <v>5214</v>
      </c>
      <c r="G349" s="182">
        <f t="shared" si="16"/>
        <v>3757</v>
      </c>
      <c r="H349" s="143">
        <v>67</v>
      </c>
    </row>
    <row r="350" spans="1:8" ht="12.75">
      <c r="A350" s="139">
        <v>366</v>
      </c>
      <c r="B350" s="137"/>
      <c r="C350" s="153">
        <f t="shared" si="17"/>
        <v>33.08</v>
      </c>
      <c r="D350" s="142"/>
      <c r="E350" s="143">
        <v>10351</v>
      </c>
      <c r="F350" s="132">
        <f t="shared" si="15"/>
        <v>5211</v>
      </c>
      <c r="G350" s="182">
        <f t="shared" si="16"/>
        <v>3755</v>
      </c>
      <c r="H350" s="143">
        <v>67</v>
      </c>
    </row>
    <row r="351" spans="1:8" ht="12.75">
      <c r="A351" s="139">
        <v>367</v>
      </c>
      <c r="B351" s="137"/>
      <c r="C351" s="153">
        <f t="shared" si="17"/>
        <v>33.1</v>
      </c>
      <c r="D351" s="142"/>
      <c r="E351" s="143">
        <v>10351</v>
      </c>
      <c r="F351" s="132">
        <f t="shared" si="15"/>
        <v>5208</v>
      </c>
      <c r="G351" s="182">
        <f t="shared" si="16"/>
        <v>3753</v>
      </c>
      <c r="H351" s="143">
        <v>67</v>
      </c>
    </row>
    <row r="352" spans="1:8" ht="12.75">
      <c r="A352" s="139">
        <v>368</v>
      </c>
      <c r="B352" s="137"/>
      <c r="C352" s="153">
        <f t="shared" si="17"/>
        <v>33.12</v>
      </c>
      <c r="D352" s="142"/>
      <c r="E352" s="143">
        <v>10351</v>
      </c>
      <c r="F352" s="132">
        <f t="shared" si="15"/>
        <v>5205</v>
      </c>
      <c r="G352" s="182">
        <f t="shared" si="16"/>
        <v>3750</v>
      </c>
      <c r="H352" s="143">
        <v>67</v>
      </c>
    </row>
    <row r="353" spans="1:8" ht="12.75">
      <c r="A353" s="139">
        <v>369</v>
      </c>
      <c r="B353" s="137"/>
      <c r="C353" s="153">
        <f t="shared" si="17"/>
        <v>33.13</v>
      </c>
      <c r="D353" s="142"/>
      <c r="E353" s="143">
        <v>10351</v>
      </c>
      <c r="F353" s="132">
        <f t="shared" si="15"/>
        <v>5203</v>
      </c>
      <c r="G353" s="182">
        <f t="shared" si="16"/>
        <v>3749</v>
      </c>
      <c r="H353" s="143">
        <v>67</v>
      </c>
    </row>
    <row r="354" spans="1:8" ht="12.75">
      <c r="A354" s="139">
        <v>370</v>
      </c>
      <c r="B354" s="137"/>
      <c r="C354" s="153">
        <f t="shared" si="17"/>
        <v>33.15</v>
      </c>
      <c r="D354" s="142"/>
      <c r="E354" s="143">
        <v>10351</v>
      </c>
      <c r="F354" s="132">
        <f t="shared" si="15"/>
        <v>5200</v>
      </c>
      <c r="G354" s="182">
        <f t="shared" si="16"/>
        <v>3747</v>
      </c>
      <c r="H354" s="143">
        <v>67</v>
      </c>
    </row>
    <row r="355" spans="1:8" ht="12.75">
      <c r="A355" s="139">
        <v>371</v>
      </c>
      <c r="B355" s="137"/>
      <c r="C355" s="153">
        <f t="shared" si="17"/>
        <v>33.17</v>
      </c>
      <c r="D355" s="142"/>
      <c r="E355" s="143">
        <v>10351</v>
      </c>
      <c r="F355" s="132">
        <f t="shared" si="15"/>
        <v>5197</v>
      </c>
      <c r="G355" s="182">
        <f t="shared" si="16"/>
        <v>3745</v>
      </c>
      <c r="H355" s="143">
        <v>67</v>
      </c>
    </row>
    <row r="356" spans="1:8" ht="12.75">
      <c r="A356" s="139">
        <v>372</v>
      </c>
      <c r="B356" s="137"/>
      <c r="C356" s="153">
        <f t="shared" si="17"/>
        <v>33.19</v>
      </c>
      <c r="D356" s="142"/>
      <c r="E356" s="143">
        <v>10351</v>
      </c>
      <c r="F356" s="132">
        <f t="shared" si="15"/>
        <v>5194</v>
      </c>
      <c r="G356" s="182">
        <f t="shared" si="16"/>
        <v>3742</v>
      </c>
      <c r="H356" s="143">
        <v>67</v>
      </c>
    </row>
    <row r="357" spans="1:8" ht="12.75">
      <c r="A357" s="139">
        <v>373</v>
      </c>
      <c r="B357" s="137"/>
      <c r="C357" s="153">
        <f t="shared" si="17"/>
        <v>33.2</v>
      </c>
      <c r="D357" s="142"/>
      <c r="E357" s="143">
        <v>10351</v>
      </c>
      <c r="F357" s="132">
        <f t="shared" si="15"/>
        <v>5193</v>
      </c>
      <c r="G357" s="182">
        <f t="shared" si="16"/>
        <v>3741</v>
      </c>
      <c r="H357" s="143">
        <v>67</v>
      </c>
    </row>
    <row r="358" spans="1:8" ht="12.75">
      <c r="A358" s="139">
        <v>374</v>
      </c>
      <c r="B358" s="137"/>
      <c r="C358" s="153">
        <f t="shared" si="17"/>
        <v>33.22</v>
      </c>
      <c r="D358" s="142"/>
      <c r="E358" s="143">
        <v>10351</v>
      </c>
      <c r="F358" s="132">
        <f t="shared" si="15"/>
        <v>5190</v>
      </c>
      <c r="G358" s="182">
        <f t="shared" si="16"/>
        <v>3739</v>
      </c>
      <c r="H358" s="143">
        <v>67</v>
      </c>
    </row>
    <row r="359" spans="1:8" ht="12.75">
      <c r="A359" s="139">
        <v>375</v>
      </c>
      <c r="B359" s="137"/>
      <c r="C359" s="153">
        <f t="shared" si="17"/>
        <v>33.24</v>
      </c>
      <c r="D359" s="142"/>
      <c r="E359" s="143">
        <v>10351</v>
      </c>
      <c r="F359" s="132">
        <f t="shared" si="15"/>
        <v>5186</v>
      </c>
      <c r="G359" s="182">
        <f t="shared" si="16"/>
        <v>3737</v>
      </c>
      <c r="H359" s="143">
        <v>67</v>
      </c>
    </row>
    <row r="360" spans="1:8" ht="12.75">
      <c r="A360" s="139">
        <v>376</v>
      </c>
      <c r="B360" s="137"/>
      <c r="C360" s="153">
        <f t="shared" si="17"/>
        <v>33.25</v>
      </c>
      <c r="D360" s="142"/>
      <c r="E360" s="143">
        <v>10351</v>
      </c>
      <c r="F360" s="132">
        <f t="shared" si="15"/>
        <v>5185</v>
      </c>
      <c r="G360" s="182">
        <f t="shared" si="16"/>
        <v>3736</v>
      </c>
      <c r="H360" s="143">
        <v>67</v>
      </c>
    </row>
    <row r="361" spans="1:8" ht="12.75">
      <c r="A361" s="139">
        <v>377</v>
      </c>
      <c r="B361" s="137"/>
      <c r="C361" s="153">
        <f t="shared" si="17"/>
        <v>33.27</v>
      </c>
      <c r="D361" s="142"/>
      <c r="E361" s="143">
        <v>10351</v>
      </c>
      <c r="F361" s="132">
        <f t="shared" si="15"/>
        <v>5182</v>
      </c>
      <c r="G361" s="182">
        <f t="shared" si="16"/>
        <v>3733</v>
      </c>
      <c r="H361" s="143">
        <v>67</v>
      </c>
    </row>
    <row r="362" spans="1:8" ht="12.75">
      <c r="A362" s="139">
        <v>378</v>
      </c>
      <c r="B362" s="137"/>
      <c r="C362" s="153">
        <f t="shared" si="17"/>
        <v>33.29</v>
      </c>
      <c r="D362" s="142"/>
      <c r="E362" s="143">
        <v>10351</v>
      </c>
      <c r="F362" s="132">
        <f t="shared" si="15"/>
        <v>5179</v>
      </c>
      <c r="G362" s="182">
        <f t="shared" si="16"/>
        <v>3731</v>
      </c>
      <c r="H362" s="143">
        <v>67</v>
      </c>
    </row>
    <row r="363" spans="1:8" ht="12.75">
      <c r="A363" s="139">
        <v>379</v>
      </c>
      <c r="B363" s="137"/>
      <c r="C363" s="153">
        <f t="shared" si="17"/>
        <v>33.3</v>
      </c>
      <c r="D363" s="142"/>
      <c r="E363" s="143">
        <v>10351</v>
      </c>
      <c r="F363" s="132">
        <f t="shared" si="15"/>
        <v>5177</v>
      </c>
      <c r="G363" s="182">
        <f t="shared" si="16"/>
        <v>3730</v>
      </c>
      <c r="H363" s="143">
        <v>67</v>
      </c>
    </row>
    <row r="364" spans="1:8" ht="12.75">
      <c r="A364" s="139">
        <v>380</v>
      </c>
      <c r="B364" s="137"/>
      <c r="C364" s="153">
        <f t="shared" si="17"/>
        <v>33.32</v>
      </c>
      <c r="D364" s="142"/>
      <c r="E364" s="143">
        <v>10351</v>
      </c>
      <c r="F364" s="132">
        <f t="shared" si="15"/>
        <v>5174</v>
      </c>
      <c r="G364" s="182">
        <f t="shared" si="16"/>
        <v>3728</v>
      </c>
      <c r="H364" s="143">
        <v>67</v>
      </c>
    </row>
    <row r="365" spans="1:8" ht="12.75">
      <c r="A365" s="139">
        <v>381</v>
      </c>
      <c r="B365" s="137"/>
      <c r="C365" s="153">
        <f t="shared" si="17"/>
        <v>33.34</v>
      </c>
      <c r="D365" s="142"/>
      <c r="E365" s="143">
        <v>10351</v>
      </c>
      <c r="F365" s="132">
        <f t="shared" si="15"/>
        <v>5171</v>
      </c>
      <c r="G365" s="182">
        <f t="shared" si="16"/>
        <v>3726</v>
      </c>
      <c r="H365" s="143">
        <v>67</v>
      </c>
    </row>
    <row r="366" spans="1:8" ht="12.75">
      <c r="A366" s="139">
        <v>382</v>
      </c>
      <c r="B366" s="137"/>
      <c r="C366" s="153">
        <f t="shared" si="17"/>
        <v>33.35</v>
      </c>
      <c r="D366" s="142"/>
      <c r="E366" s="143">
        <v>10351</v>
      </c>
      <c r="F366" s="132">
        <f t="shared" si="15"/>
        <v>5170</v>
      </c>
      <c r="G366" s="182">
        <f t="shared" si="16"/>
        <v>3724</v>
      </c>
      <c r="H366" s="143">
        <v>67</v>
      </c>
    </row>
    <row r="367" spans="1:8" ht="12.75">
      <c r="A367" s="139">
        <v>383</v>
      </c>
      <c r="B367" s="137"/>
      <c r="C367" s="153">
        <f t="shared" si="17"/>
        <v>33.37</v>
      </c>
      <c r="D367" s="142"/>
      <c r="E367" s="143">
        <v>10351</v>
      </c>
      <c r="F367" s="132">
        <f t="shared" si="15"/>
        <v>5167</v>
      </c>
      <c r="G367" s="182">
        <f t="shared" si="16"/>
        <v>3722</v>
      </c>
      <c r="H367" s="143">
        <v>67</v>
      </c>
    </row>
    <row r="368" spans="1:8" ht="12.75">
      <c r="A368" s="139">
        <v>384</v>
      </c>
      <c r="B368" s="137"/>
      <c r="C368" s="153">
        <f t="shared" si="17"/>
        <v>33.39</v>
      </c>
      <c r="D368" s="142"/>
      <c r="E368" s="143">
        <v>10351</v>
      </c>
      <c r="F368" s="132">
        <f t="shared" si="15"/>
        <v>5163</v>
      </c>
      <c r="G368" s="182">
        <f t="shared" si="16"/>
        <v>3720</v>
      </c>
      <c r="H368" s="143">
        <v>67</v>
      </c>
    </row>
    <row r="369" spans="1:8" ht="12.75">
      <c r="A369" s="139">
        <v>385</v>
      </c>
      <c r="B369" s="137"/>
      <c r="C369" s="153">
        <f t="shared" si="17"/>
        <v>33.4</v>
      </c>
      <c r="D369" s="142"/>
      <c r="E369" s="143">
        <v>10351</v>
      </c>
      <c r="F369" s="132">
        <f t="shared" si="15"/>
        <v>5162</v>
      </c>
      <c r="G369" s="182">
        <f t="shared" si="16"/>
        <v>3719</v>
      </c>
      <c r="H369" s="143">
        <v>67</v>
      </c>
    </row>
    <row r="370" spans="1:8" ht="12.75">
      <c r="A370" s="139">
        <v>386</v>
      </c>
      <c r="B370" s="137"/>
      <c r="C370" s="153">
        <f t="shared" si="17"/>
        <v>33.42</v>
      </c>
      <c r="D370" s="142"/>
      <c r="E370" s="143">
        <v>10351</v>
      </c>
      <c r="F370" s="132">
        <f t="shared" si="15"/>
        <v>5159</v>
      </c>
      <c r="G370" s="182">
        <f t="shared" si="16"/>
        <v>3717</v>
      </c>
      <c r="H370" s="143">
        <v>67</v>
      </c>
    </row>
    <row r="371" spans="1:8" ht="12.75">
      <c r="A371" s="139">
        <v>387</v>
      </c>
      <c r="B371" s="137"/>
      <c r="C371" s="153">
        <f t="shared" si="17"/>
        <v>33.44</v>
      </c>
      <c r="D371" s="142"/>
      <c r="E371" s="143">
        <v>10351</v>
      </c>
      <c r="F371" s="132">
        <f t="shared" si="15"/>
        <v>5156</v>
      </c>
      <c r="G371" s="182">
        <f t="shared" si="16"/>
        <v>3714</v>
      </c>
      <c r="H371" s="143">
        <v>67</v>
      </c>
    </row>
    <row r="372" spans="1:8" ht="12.75">
      <c r="A372" s="139">
        <v>388</v>
      </c>
      <c r="B372" s="137"/>
      <c r="C372" s="153">
        <f t="shared" si="17"/>
        <v>33.45</v>
      </c>
      <c r="D372" s="142"/>
      <c r="E372" s="143">
        <v>10351</v>
      </c>
      <c r="F372" s="132">
        <f t="shared" si="15"/>
        <v>5154</v>
      </c>
      <c r="G372" s="182">
        <f t="shared" si="16"/>
        <v>3713</v>
      </c>
      <c r="H372" s="143">
        <v>67</v>
      </c>
    </row>
    <row r="373" spans="1:8" ht="12.75">
      <c r="A373" s="139">
        <v>389</v>
      </c>
      <c r="B373" s="137"/>
      <c r="C373" s="153">
        <f t="shared" si="17"/>
        <v>33.47</v>
      </c>
      <c r="D373" s="142"/>
      <c r="E373" s="143">
        <v>10351</v>
      </c>
      <c r="F373" s="132">
        <f t="shared" si="15"/>
        <v>5151</v>
      </c>
      <c r="G373" s="182">
        <f t="shared" si="16"/>
        <v>3711</v>
      </c>
      <c r="H373" s="143">
        <v>67</v>
      </c>
    </row>
    <row r="374" spans="1:8" ht="12.75">
      <c r="A374" s="139">
        <v>390</v>
      </c>
      <c r="B374" s="137"/>
      <c r="C374" s="153">
        <f t="shared" si="17"/>
        <v>33.49</v>
      </c>
      <c r="D374" s="142"/>
      <c r="E374" s="143">
        <v>10351</v>
      </c>
      <c r="F374" s="132">
        <f t="shared" si="15"/>
        <v>5148</v>
      </c>
      <c r="G374" s="182">
        <f t="shared" si="16"/>
        <v>3709</v>
      </c>
      <c r="H374" s="143">
        <v>67</v>
      </c>
    </row>
    <row r="375" spans="1:8" ht="12.75">
      <c r="A375" s="139">
        <v>391</v>
      </c>
      <c r="B375" s="137"/>
      <c r="C375" s="153">
        <f t="shared" si="17"/>
        <v>33.5</v>
      </c>
      <c r="D375" s="142"/>
      <c r="E375" s="143">
        <v>10351</v>
      </c>
      <c r="F375" s="132">
        <f t="shared" si="15"/>
        <v>5147</v>
      </c>
      <c r="G375" s="182">
        <f t="shared" si="16"/>
        <v>3708</v>
      </c>
      <c r="H375" s="143">
        <v>67</v>
      </c>
    </row>
    <row r="376" spans="1:8" ht="12.75">
      <c r="A376" s="139">
        <v>392</v>
      </c>
      <c r="B376" s="137"/>
      <c r="C376" s="153">
        <f t="shared" si="17"/>
        <v>33.52</v>
      </c>
      <c r="D376" s="142"/>
      <c r="E376" s="143">
        <v>10351</v>
      </c>
      <c r="F376" s="132">
        <f t="shared" si="15"/>
        <v>5144</v>
      </c>
      <c r="G376" s="182">
        <f t="shared" si="16"/>
        <v>3706</v>
      </c>
      <c r="H376" s="143">
        <v>67</v>
      </c>
    </row>
    <row r="377" spans="1:8" ht="12.75">
      <c r="A377" s="139">
        <v>393</v>
      </c>
      <c r="B377" s="137"/>
      <c r="C377" s="153">
        <f t="shared" si="17"/>
        <v>33.54</v>
      </c>
      <c r="D377" s="142"/>
      <c r="E377" s="143">
        <v>10351</v>
      </c>
      <c r="F377" s="132">
        <f t="shared" si="15"/>
        <v>5141</v>
      </c>
      <c r="G377" s="182">
        <f t="shared" si="16"/>
        <v>3703</v>
      </c>
      <c r="H377" s="143">
        <v>67</v>
      </c>
    </row>
    <row r="378" spans="1:8" ht="12.75">
      <c r="A378" s="139">
        <v>394</v>
      </c>
      <c r="B378" s="137"/>
      <c r="C378" s="153">
        <f t="shared" si="17"/>
        <v>33.55</v>
      </c>
      <c r="D378" s="142"/>
      <c r="E378" s="143">
        <v>10351</v>
      </c>
      <c r="F378" s="132">
        <f t="shared" si="15"/>
        <v>5139</v>
      </c>
      <c r="G378" s="182">
        <f t="shared" si="16"/>
        <v>3702</v>
      </c>
      <c r="H378" s="143">
        <v>67</v>
      </c>
    </row>
    <row r="379" spans="1:8" ht="12.75">
      <c r="A379" s="139">
        <v>395</v>
      </c>
      <c r="B379" s="137"/>
      <c r="C379" s="153">
        <f t="shared" si="17"/>
        <v>33.57</v>
      </c>
      <c r="D379" s="142"/>
      <c r="E379" s="143">
        <v>10351</v>
      </c>
      <c r="F379" s="132">
        <f t="shared" si="15"/>
        <v>5136</v>
      </c>
      <c r="G379" s="182">
        <f t="shared" si="16"/>
        <v>3700</v>
      </c>
      <c r="H379" s="143">
        <v>67</v>
      </c>
    </row>
    <row r="380" spans="1:8" ht="12.75">
      <c r="A380" s="139">
        <v>396</v>
      </c>
      <c r="B380" s="137"/>
      <c r="C380" s="153">
        <f t="shared" si="17"/>
        <v>33.59</v>
      </c>
      <c r="D380" s="142"/>
      <c r="E380" s="143">
        <v>10351</v>
      </c>
      <c r="F380" s="132">
        <f t="shared" si="15"/>
        <v>5133</v>
      </c>
      <c r="G380" s="182">
        <f t="shared" si="16"/>
        <v>3698</v>
      </c>
      <c r="H380" s="143">
        <v>67</v>
      </c>
    </row>
    <row r="381" spans="1:8" ht="12.75">
      <c r="A381" s="139">
        <v>397</v>
      </c>
      <c r="B381" s="137"/>
      <c r="C381" s="153">
        <f t="shared" si="17"/>
        <v>33.6</v>
      </c>
      <c r="D381" s="142"/>
      <c r="E381" s="143">
        <v>10351</v>
      </c>
      <c r="F381" s="132">
        <f t="shared" si="15"/>
        <v>5132</v>
      </c>
      <c r="G381" s="182">
        <f t="shared" si="16"/>
        <v>3697</v>
      </c>
      <c r="H381" s="143">
        <v>67</v>
      </c>
    </row>
    <row r="382" spans="1:8" ht="12.75">
      <c r="A382" s="139">
        <v>398</v>
      </c>
      <c r="B382" s="137"/>
      <c r="C382" s="153">
        <f t="shared" si="17"/>
        <v>33.62</v>
      </c>
      <c r="D382" s="142"/>
      <c r="E382" s="143">
        <v>10351</v>
      </c>
      <c r="F382" s="132">
        <f t="shared" si="15"/>
        <v>5129</v>
      </c>
      <c r="G382" s="182">
        <f t="shared" si="16"/>
        <v>3695</v>
      </c>
      <c r="H382" s="143">
        <v>67</v>
      </c>
    </row>
    <row r="383" spans="1:8" ht="12.75">
      <c r="A383" s="139">
        <v>399</v>
      </c>
      <c r="B383" s="137"/>
      <c r="C383" s="153">
        <f t="shared" si="17"/>
        <v>33.63</v>
      </c>
      <c r="D383" s="142"/>
      <c r="E383" s="143">
        <v>10351</v>
      </c>
      <c r="F383" s="132">
        <f t="shared" si="15"/>
        <v>5127</v>
      </c>
      <c r="G383" s="182">
        <f t="shared" si="16"/>
        <v>3693</v>
      </c>
      <c r="H383" s="143">
        <v>67</v>
      </c>
    </row>
    <row r="384" spans="1:8" ht="12.75">
      <c r="A384" s="139">
        <v>400</v>
      </c>
      <c r="B384" s="137"/>
      <c r="C384" s="153">
        <f t="shared" si="17"/>
        <v>33.65</v>
      </c>
      <c r="D384" s="142"/>
      <c r="E384" s="143">
        <v>10351</v>
      </c>
      <c r="F384" s="132">
        <f t="shared" si="15"/>
        <v>5124</v>
      </c>
      <c r="G384" s="182">
        <f t="shared" si="16"/>
        <v>3691</v>
      </c>
      <c r="H384" s="143">
        <v>67</v>
      </c>
    </row>
    <row r="385" spans="1:8" ht="12.75">
      <c r="A385" s="139">
        <v>401</v>
      </c>
      <c r="B385" s="137"/>
      <c r="C385" s="153">
        <f t="shared" si="17"/>
        <v>33.67</v>
      </c>
      <c r="D385" s="142"/>
      <c r="E385" s="143">
        <v>10351</v>
      </c>
      <c r="F385" s="132">
        <f t="shared" si="15"/>
        <v>5121</v>
      </c>
      <c r="G385" s="182">
        <f t="shared" si="16"/>
        <v>3689</v>
      </c>
      <c r="H385" s="143">
        <v>67</v>
      </c>
    </row>
    <row r="386" spans="1:8" ht="12.75">
      <c r="A386" s="139">
        <v>402</v>
      </c>
      <c r="B386" s="137"/>
      <c r="C386" s="153">
        <f t="shared" si="17"/>
        <v>33.68</v>
      </c>
      <c r="D386" s="142"/>
      <c r="E386" s="143">
        <v>10351</v>
      </c>
      <c r="F386" s="132">
        <f t="shared" si="15"/>
        <v>5120</v>
      </c>
      <c r="G386" s="182">
        <f t="shared" si="16"/>
        <v>3688</v>
      </c>
      <c r="H386" s="143">
        <v>67</v>
      </c>
    </row>
    <row r="387" spans="1:8" ht="12.75">
      <c r="A387" s="139">
        <v>403</v>
      </c>
      <c r="B387" s="137"/>
      <c r="C387" s="153">
        <f t="shared" si="17"/>
        <v>33.7</v>
      </c>
      <c r="D387" s="142"/>
      <c r="E387" s="143">
        <v>10351</v>
      </c>
      <c r="F387" s="132">
        <f t="shared" si="15"/>
        <v>5117</v>
      </c>
      <c r="G387" s="182">
        <f t="shared" si="16"/>
        <v>3686</v>
      </c>
      <c r="H387" s="143">
        <v>67</v>
      </c>
    </row>
    <row r="388" spans="1:8" ht="12.75">
      <c r="A388" s="139">
        <v>404</v>
      </c>
      <c r="B388" s="137"/>
      <c r="C388" s="153">
        <f t="shared" si="17"/>
        <v>33.71</v>
      </c>
      <c r="D388" s="142"/>
      <c r="E388" s="143">
        <v>10351</v>
      </c>
      <c r="F388" s="132">
        <f t="shared" si="15"/>
        <v>5115</v>
      </c>
      <c r="G388" s="182">
        <f t="shared" si="16"/>
        <v>3685</v>
      </c>
      <c r="H388" s="143">
        <v>67</v>
      </c>
    </row>
    <row r="389" spans="1:8" ht="12.75">
      <c r="A389" s="139">
        <v>405</v>
      </c>
      <c r="B389" s="137"/>
      <c r="C389" s="153">
        <f t="shared" si="17"/>
        <v>33.73</v>
      </c>
      <c r="D389" s="142"/>
      <c r="E389" s="143">
        <v>10351</v>
      </c>
      <c r="F389" s="132">
        <f t="shared" si="15"/>
        <v>5112</v>
      </c>
      <c r="G389" s="182">
        <f t="shared" si="16"/>
        <v>3683</v>
      </c>
      <c r="H389" s="143">
        <v>67</v>
      </c>
    </row>
    <row r="390" spans="1:8" ht="12.75">
      <c r="A390" s="139">
        <v>406</v>
      </c>
      <c r="B390" s="137"/>
      <c r="C390" s="153">
        <f t="shared" si="17"/>
        <v>33.75</v>
      </c>
      <c r="D390" s="142"/>
      <c r="E390" s="143">
        <v>10351</v>
      </c>
      <c r="F390" s="132">
        <f t="shared" si="15"/>
        <v>5109</v>
      </c>
      <c r="G390" s="182">
        <f t="shared" si="16"/>
        <v>3680</v>
      </c>
      <c r="H390" s="143">
        <v>67</v>
      </c>
    </row>
    <row r="391" spans="1:8" ht="12.75">
      <c r="A391" s="139">
        <v>407</v>
      </c>
      <c r="B391" s="137"/>
      <c r="C391" s="153">
        <f t="shared" si="17"/>
        <v>33.76</v>
      </c>
      <c r="D391" s="142"/>
      <c r="E391" s="143">
        <v>10351</v>
      </c>
      <c r="F391" s="132">
        <f t="shared" si="15"/>
        <v>5108</v>
      </c>
      <c r="G391" s="182">
        <f t="shared" si="16"/>
        <v>3679</v>
      </c>
      <c r="H391" s="143">
        <v>67</v>
      </c>
    </row>
    <row r="392" spans="1:8" ht="12.75">
      <c r="A392" s="139">
        <v>408</v>
      </c>
      <c r="B392" s="137"/>
      <c r="C392" s="153">
        <f t="shared" si="17"/>
        <v>33.78</v>
      </c>
      <c r="D392" s="142"/>
      <c r="E392" s="143">
        <v>10351</v>
      </c>
      <c r="F392" s="132">
        <f t="shared" si="15"/>
        <v>5105</v>
      </c>
      <c r="G392" s="182">
        <f t="shared" si="16"/>
        <v>3677</v>
      </c>
      <c r="H392" s="143">
        <v>67</v>
      </c>
    </row>
    <row r="393" spans="1:8" ht="12.75">
      <c r="A393" s="139">
        <v>409</v>
      </c>
      <c r="B393" s="137"/>
      <c r="C393" s="153">
        <f t="shared" si="17"/>
        <v>33.79</v>
      </c>
      <c r="D393" s="142"/>
      <c r="E393" s="143">
        <v>10351</v>
      </c>
      <c r="F393" s="132">
        <f t="shared" si="15"/>
        <v>5103</v>
      </c>
      <c r="G393" s="182">
        <f t="shared" si="16"/>
        <v>3676</v>
      </c>
      <c r="H393" s="143">
        <v>67</v>
      </c>
    </row>
    <row r="394" spans="1:8" ht="12.75">
      <c r="A394" s="139">
        <v>410</v>
      </c>
      <c r="B394" s="137"/>
      <c r="C394" s="153">
        <f t="shared" si="17"/>
        <v>33.81</v>
      </c>
      <c r="D394" s="142"/>
      <c r="E394" s="143">
        <v>10351</v>
      </c>
      <c r="F394" s="132">
        <f t="shared" si="15"/>
        <v>5100</v>
      </c>
      <c r="G394" s="182">
        <f t="shared" si="16"/>
        <v>3674</v>
      </c>
      <c r="H394" s="143">
        <v>67</v>
      </c>
    </row>
    <row r="395" spans="1:8" ht="12.75">
      <c r="A395" s="139">
        <v>411</v>
      </c>
      <c r="B395" s="137"/>
      <c r="C395" s="153">
        <f t="shared" si="17"/>
        <v>33.83</v>
      </c>
      <c r="D395" s="142"/>
      <c r="E395" s="143">
        <v>10351</v>
      </c>
      <c r="F395" s="132">
        <f t="shared" si="15"/>
        <v>5097</v>
      </c>
      <c r="G395" s="182">
        <f t="shared" si="16"/>
        <v>3672</v>
      </c>
      <c r="H395" s="143">
        <v>67</v>
      </c>
    </row>
    <row r="396" spans="1:8" ht="12.75">
      <c r="A396" s="139">
        <v>412</v>
      </c>
      <c r="B396" s="137"/>
      <c r="C396" s="153">
        <f t="shared" si="17"/>
        <v>33.84</v>
      </c>
      <c r="D396" s="142"/>
      <c r="E396" s="143">
        <v>10351</v>
      </c>
      <c r="F396" s="132">
        <f t="shared" si="15"/>
        <v>5096</v>
      </c>
      <c r="G396" s="182">
        <f t="shared" si="16"/>
        <v>3671</v>
      </c>
      <c r="H396" s="143">
        <v>67</v>
      </c>
    </row>
    <row r="397" spans="1:8" ht="12.75">
      <c r="A397" s="139">
        <v>413</v>
      </c>
      <c r="B397" s="137"/>
      <c r="C397" s="153">
        <f t="shared" si="17"/>
        <v>33.86</v>
      </c>
      <c r="D397" s="142"/>
      <c r="E397" s="143">
        <v>10351</v>
      </c>
      <c r="F397" s="132">
        <f aca="true" t="shared" si="18" ref="F397:F428">ROUND(12*1.37*(1/C397*E397)+H397,0)</f>
        <v>5093</v>
      </c>
      <c r="G397" s="182">
        <f t="shared" si="16"/>
        <v>3668</v>
      </c>
      <c r="H397" s="143">
        <v>67</v>
      </c>
    </row>
    <row r="398" spans="1:8" ht="12.75">
      <c r="A398" s="139">
        <v>414</v>
      </c>
      <c r="B398" s="137"/>
      <c r="C398" s="153">
        <f t="shared" si="17"/>
        <v>33.87</v>
      </c>
      <c r="D398" s="142"/>
      <c r="E398" s="143">
        <v>10351</v>
      </c>
      <c r="F398" s="132">
        <f t="shared" si="18"/>
        <v>5091</v>
      </c>
      <c r="G398" s="182">
        <f aca="true" t="shared" si="19" ref="G398:G428">ROUND(12*(1/C398*E398),0)</f>
        <v>3667</v>
      </c>
      <c r="H398" s="143">
        <v>67</v>
      </c>
    </row>
    <row r="399" spans="1:8" ht="12.75">
      <c r="A399" s="139">
        <v>415</v>
      </c>
      <c r="B399" s="137"/>
      <c r="C399" s="153">
        <f aca="true" t="shared" si="20" ref="C399:C428">ROUND((10.899*LN(A399)+A399/200)*0.5,2)</f>
        <v>33.89</v>
      </c>
      <c r="D399" s="142"/>
      <c r="E399" s="143">
        <v>10351</v>
      </c>
      <c r="F399" s="132">
        <f t="shared" si="18"/>
        <v>5088</v>
      </c>
      <c r="G399" s="182">
        <f t="shared" si="19"/>
        <v>3665</v>
      </c>
      <c r="H399" s="143">
        <v>67</v>
      </c>
    </row>
    <row r="400" spans="1:8" ht="12.75">
      <c r="A400" s="139">
        <v>416</v>
      </c>
      <c r="B400" s="137"/>
      <c r="C400" s="153">
        <f t="shared" si="20"/>
        <v>33.9</v>
      </c>
      <c r="D400" s="142"/>
      <c r="E400" s="143">
        <v>10351</v>
      </c>
      <c r="F400" s="132">
        <f t="shared" si="18"/>
        <v>5087</v>
      </c>
      <c r="G400" s="182">
        <f t="shared" si="19"/>
        <v>3664</v>
      </c>
      <c r="H400" s="143">
        <v>67</v>
      </c>
    </row>
    <row r="401" spans="1:8" ht="12.75">
      <c r="A401" s="139">
        <v>417</v>
      </c>
      <c r="B401" s="137"/>
      <c r="C401" s="153">
        <f t="shared" si="20"/>
        <v>33.92</v>
      </c>
      <c r="D401" s="142"/>
      <c r="E401" s="143">
        <v>10351</v>
      </c>
      <c r="F401" s="132">
        <f t="shared" si="18"/>
        <v>5084</v>
      </c>
      <c r="G401" s="182">
        <f t="shared" si="19"/>
        <v>3662</v>
      </c>
      <c r="H401" s="143">
        <v>67</v>
      </c>
    </row>
    <row r="402" spans="1:8" ht="12.75">
      <c r="A402" s="139">
        <v>418</v>
      </c>
      <c r="B402" s="137"/>
      <c r="C402" s="153">
        <f t="shared" si="20"/>
        <v>33.94</v>
      </c>
      <c r="D402" s="142"/>
      <c r="E402" s="143">
        <v>10351</v>
      </c>
      <c r="F402" s="132">
        <f t="shared" si="18"/>
        <v>5081</v>
      </c>
      <c r="G402" s="182">
        <f t="shared" si="19"/>
        <v>3660</v>
      </c>
      <c r="H402" s="143">
        <v>67</v>
      </c>
    </row>
    <row r="403" spans="1:8" ht="12.75">
      <c r="A403" s="139">
        <v>419</v>
      </c>
      <c r="B403" s="137"/>
      <c r="C403" s="153">
        <f t="shared" si="20"/>
        <v>33.95</v>
      </c>
      <c r="D403" s="142"/>
      <c r="E403" s="143">
        <v>10351</v>
      </c>
      <c r="F403" s="132">
        <f t="shared" si="18"/>
        <v>5079</v>
      </c>
      <c r="G403" s="182">
        <f t="shared" si="19"/>
        <v>3659</v>
      </c>
      <c r="H403" s="143">
        <v>67</v>
      </c>
    </row>
    <row r="404" spans="1:8" ht="12.75">
      <c r="A404" s="139">
        <v>420</v>
      </c>
      <c r="B404" s="137"/>
      <c r="C404" s="153">
        <f t="shared" si="20"/>
        <v>33.97</v>
      </c>
      <c r="D404" s="142"/>
      <c r="E404" s="143">
        <v>10351</v>
      </c>
      <c r="F404" s="132">
        <f t="shared" si="18"/>
        <v>5076</v>
      </c>
      <c r="G404" s="182">
        <f t="shared" si="19"/>
        <v>3657</v>
      </c>
      <c r="H404" s="143">
        <v>67</v>
      </c>
    </row>
    <row r="405" spans="1:8" ht="12.75">
      <c r="A405" s="139">
        <v>421</v>
      </c>
      <c r="B405" s="137"/>
      <c r="C405" s="153">
        <f t="shared" si="20"/>
        <v>33.98</v>
      </c>
      <c r="D405" s="142"/>
      <c r="E405" s="143">
        <v>10351</v>
      </c>
      <c r="F405" s="132">
        <f t="shared" si="18"/>
        <v>5075</v>
      </c>
      <c r="G405" s="182">
        <f t="shared" si="19"/>
        <v>3655</v>
      </c>
      <c r="H405" s="143">
        <v>67</v>
      </c>
    </row>
    <row r="406" spans="1:8" ht="12.75">
      <c r="A406" s="139">
        <v>422</v>
      </c>
      <c r="B406" s="137"/>
      <c r="C406" s="153">
        <f t="shared" si="20"/>
        <v>34</v>
      </c>
      <c r="D406" s="142"/>
      <c r="E406" s="143">
        <v>10351</v>
      </c>
      <c r="F406" s="132">
        <f t="shared" si="18"/>
        <v>5072</v>
      </c>
      <c r="G406" s="182">
        <f t="shared" si="19"/>
        <v>3653</v>
      </c>
      <c r="H406" s="143">
        <v>67</v>
      </c>
    </row>
    <row r="407" spans="1:8" ht="12.75">
      <c r="A407" s="139">
        <v>423</v>
      </c>
      <c r="B407" s="137"/>
      <c r="C407" s="153">
        <f t="shared" si="20"/>
        <v>34.01</v>
      </c>
      <c r="D407" s="142"/>
      <c r="E407" s="143">
        <v>10351</v>
      </c>
      <c r="F407" s="132">
        <f t="shared" si="18"/>
        <v>5071</v>
      </c>
      <c r="G407" s="182">
        <f t="shared" si="19"/>
        <v>3652</v>
      </c>
      <c r="H407" s="143">
        <v>67</v>
      </c>
    </row>
    <row r="408" spans="1:8" ht="12.75">
      <c r="A408" s="139">
        <v>424</v>
      </c>
      <c r="B408" s="137"/>
      <c r="C408" s="153">
        <f t="shared" si="20"/>
        <v>34.03</v>
      </c>
      <c r="D408" s="142"/>
      <c r="E408" s="143">
        <v>10351</v>
      </c>
      <c r="F408" s="132">
        <f t="shared" si="18"/>
        <v>5068</v>
      </c>
      <c r="G408" s="182">
        <f t="shared" si="19"/>
        <v>3650</v>
      </c>
      <c r="H408" s="143">
        <v>67</v>
      </c>
    </row>
    <row r="409" spans="1:8" ht="12.75">
      <c r="A409" s="139">
        <v>425</v>
      </c>
      <c r="B409" s="137"/>
      <c r="C409" s="153">
        <f t="shared" si="20"/>
        <v>34.04</v>
      </c>
      <c r="D409" s="142"/>
      <c r="E409" s="143">
        <v>10351</v>
      </c>
      <c r="F409" s="132">
        <f t="shared" si="18"/>
        <v>5066</v>
      </c>
      <c r="G409" s="182">
        <f t="shared" si="19"/>
        <v>3649</v>
      </c>
      <c r="H409" s="143">
        <v>67</v>
      </c>
    </row>
    <row r="410" spans="1:8" ht="12.75">
      <c r="A410" s="139">
        <v>426</v>
      </c>
      <c r="B410" s="137"/>
      <c r="C410" s="153">
        <f t="shared" si="20"/>
        <v>34.06</v>
      </c>
      <c r="D410" s="142"/>
      <c r="E410" s="143">
        <v>10351</v>
      </c>
      <c r="F410" s="132">
        <f t="shared" si="18"/>
        <v>5063</v>
      </c>
      <c r="G410" s="182">
        <f t="shared" si="19"/>
        <v>3647</v>
      </c>
      <c r="H410" s="143">
        <v>67</v>
      </c>
    </row>
    <row r="411" spans="1:8" ht="12.75">
      <c r="A411" s="139">
        <v>427</v>
      </c>
      <c r="B411" s="137"/>
      <c r="C411" s="153">
        <f t="shared" si="20"/>
        <v>34.07</v>
      </c>
      <c r="D411" s="142"/>
      <c r="E411" s="143">
        <v>10351</v>
      </c>
      <c r="F411" s="132">
        <f t="shared" si="18"/>
        <v>5062</v>
      </c>
      <c r="G411" s="182">
        <f t="shared" si="19"/>
        <v>3646</v>
      </c>
      <c r="H411" s="143">
        <v>67</v>
      </c>
    </row>
    <row r="412" spans="1:8" ht="12.75">
      <c r="A412" s="139">
        <v>428</v>
      </c>
      <c r="B412" s="137"/>
      <c r="C412" s="153">
        <f t="shared" si="20"/>
        <v>34.09</v>
      </c>
      <c r="D412" s="142"/>
      <c r="E412" s="143">
        <v>10351</v>
      </c>
      <c r="F412" s="132">
        <f t="shared" si="18"/>
        <v>5059</v>
      </c>
      <c r="G412" s="182">
        <f t="shared" si="19"/>
        <v>3644</v>
      </c>
      <c r="H412" s="143">
        <v>67</v>
      </c>
    </row>
    <row r="413" spans="1:8" ht="12.75">
      <c r="A413" s="139">
        <v>429</v>
      </c>
      <c r="B413" s="137"/>
      <c r="C413" s="153">
        <f t="shared" si="20"/>
        <v>34.1</v>
      </c>
      <c r="D413" s="142"/>
      <c r="E413" s="143">
        <v>10351</v>
      </c>
      <c r="F413" s="132">
        <f t="shared" si="18"/>
        <v>5057</v>
      </c>
      <c r="G413" s="182">
        <f t="shared" si="19"/>
        <v>3643</v>
      </c>
      <c r="H413" s="143">
        <v>67</v>
      </c>
    </row>
    <row r="414" spans="1:8" ht="12.75">
      <c r="A414" s="139">
        <v>430</v>
      </c>
      <c r="B414" s="137"/>
      <c r="C414" s="153">
        <f t="shared" si="20"/>
        <v>34.12</v>
      </c>
      <c r="D414" s="142"/>
      <c r="E414" s="143">
        <v>10351</v>
      </c>
      <c r="F414" s="132">
        <f t="shared" si="18"/>
        <v>5054</v>
      </c>
      <c r="G414" s="182">
        <f t="shared" si="19"/>
        <v>3640</v>
      </c>
      <c r="H414" s="143">
        <v>67</v>
      </c>
    </row>
    <row r="415" spans="1:8" ht="12.75">
      <c r="A415" s="139">
        <v>431</v>
      </c>
      <c r="B415" s="137"/>
      <c r="C415" s="153">
        <f t="shared" si="20"/>
        <v>34.13</v>
      </c>
      <c r="D415" s="142"/>
      <c r="E415" s="143">
        <v>10351</v>
      </c>
      <c r="F415" s="132">
        <f t="shared" si="18"/>
        <v>5053</v>
      </c>
      <c r="G415" s="182">
        <f t="shared" si="19"/>
        <v>3639</v>
      </c>
      <c r="H415" s="143">
        <v>67</v>
      </c>
    </row>
    <row r="416" spans="1:8" ht="12.75">
      <c r="A416" s="139">
        <v>432</v>
      </c>
      <c r="B416" s="137"/>
      <c r="C416" s="153">
        <f t="shared" si="20"/>
        <v>34.15</v>
      </c>
      <c r="D416" s="142"/>
      <c r="E416" s="143">
        <v>10351</v>
      </c>
      <c r="F416" s="132">
        <f t="shared" si="18"/>
        <v>5050</v>
      </c>
      <c r="G416" s="182">
        <f t="shared" si="19"/>
        <v>3637</v>
      </c>
      <c r="H416" s="143">
        <v>67</v>
      </c>
    </row>
    <row r="417" spans="1:8" ht="12.75">
      <c r="A417" s="139">
        <v>433</v>
      </c>
      <c r="B417" s="137"/>
      <c r="C417" s="153">
        <f t="shared" si="20"/>
        <v>34.16</v>
      </c>
      <c r="D417" s="142"/>
      <c r="E417" s="143">
        <v>10351</v>
      </c>
      <c r="F417" s="132">
        <f t="shared" si="18"/>
        <v>5049</v>
      </c>
      <c r="G417" s="182">
        <f t="shared" si="19"/>
        <v>3636</v>
      </c>
      <c r="H417" s="143">
        <v>67</v>
      </c>
    </row>
    <row r="418" spans="1:8" ht="12.75">
      <c r="A418" s="139">
        <v>434</v>
      </c>
      <c r="B418" s="137"/>
      <c r="C418" s="153">
        <f t="shared" si="20"/>
        <v>34.18</v>
      </c>
      <c r="D418" s="142"/>
      <c r="E418" s="143">
        <v>10351</v>
      </c>
      <c r="F418" s="132">
        <f t="shared" si="18"/>
        <v>5046</v>
      </c>
      <c r="G418" s="182">
        <f t="shared" si="19"/>
        <v>3634</v>
      </c>
      <c r="H418" s="143">
        <v>67</v>
      </c>
    </row>
    <row r="419" spans="1:8" ht="12.75">
      <c r="A419" s="139">
        <v>435</v>
      </c>
      <c r="B419" s="137"/>
      <c r="C419" s="153">
        <f t="shared" si="20"/>
        <v>34.2</v>
      </c>
      <c r="D419" s="142"/>
      <c r="E419" s="143">
        <v>10351</v>
      </c>
      <c r="F419" s="132">
        <f t="shared" si="18"/>
        <v>5043</v>
      </c>
      <c r="G419" s="182">
        <f t="shared" si="19"/>
        <v>3632</v>
      </c>
      <c r="H419" s="143">
        <v>67</v>
      </c>
    </row>
    <row r="420" spans="1:8" ht="12.75">
      <c r="A420" s="139">
        <v>436</v>
      </c>
      <c r="B420" s="137"/>
      <c r="C420" s="153">
        <f t="shared" si="20"/>
        <v>34.21</v>
      </c>
      <c r="D420" s="142"/>
      <c r="E420" s="143">
        <v>10351</v>
      </c>
      <c r="F420" s="132">
        <f t="shared" si="18"/>
        <v>5041</v>
      </c>
      <c r="G420" s="182">
        <f t="shared" si="19"/>
        <v>3631</v>
      </c>
      <c r="H420" s="143">
        <v>67</v>
      </c>
    </row>
    <row r="421" spans="1:8" ht="12.75">
      <c r="A421" s="139">
        <v>437</v>
      </c>
      <c r="B421" s="137"/>
      <c r="C421" s="153">
        <f t="shared" si="20"/>
        <v>34.23</v>
      </c>
      <c r="D421" s="142"/>
      <c r="E421" s="143">
        <v>10351</v>
      </c>
      <c r="F421" s="132">
        <f t="shared" si="18"/>
        <v>5038</v>
      </c>
      <c r="G421" s="182">
        <f t="shared" si="19"/>
        <v>3629</v>
      </c>
      <c r="H421" s="143">
        <v>67</v>
      </c>
    </row>
    <row r="422" spans="1:8" ht="12.75">
      <c r="A422" s="139">
        <v>438</v>
      </c>
      <c r="B422" s="137"/>
      <c r="C422" s="153">
        <f t="shared" si="20"/>
        <v>34.24</v>
      </c>
      <c r="D422" s="142"/>
      <c r="E422" s="143">
        <v>10351</v>
      </c>
      <c r="F422" s="132">
        <f t="shared" si="18"/>
        <v>5037</v>
      </c>
      <c r="G422" s="182">
        <f t="shared" si="19"/>
        <v>3628</v>
      </c>
      <c r="H422" s="143">
        <v>67</v>
      </c>
    </row>
    <row r="423" spans="1:8" ht="12.75">
      <c r="A423" s="139">
        <v>439</v>
      </c>
      <c r="B423" s="137"/>
      <c r="C423" s="153">
        <f t="shared" si="20"/>
        <v>34.25</v>
      </c>
      <c r="D423" s="142"/>
      <c r="E423" s="143">
        <v>10351</v>
      </c>
      <c r="F423" s="132">
        <f t="shared" si="18"/>
        <v>5035</v>
      </c>
      <c r="G423" s="182">
        <f t="shared" si="19"/>
        <v>3627</v>
      </c>
      <c r="H423" s="143">
        <v>67</v>
      </c>
    </row>
    <row r="424" spans="1:8" ht="12.75">
      <c r="A424" s="139">
        <v>440</v>
      </c>
      <c r="B424" s="137"/>
      <c r="C424" s="153">
        <f t="shared" si="20"/>
        <v>34.27</v>
      </c>
      <c r="D424" s="142"/>
      <c r="E424" s="143">
        <v>10351</v>
      </c>
      <c r="F424" s="132">
        <f t="shared" si="18"/>
        <v>5033</v>
      </c>
      <c r="G424" s="182">
        <f t="shared" si="19"/>
        <v>3625</v>
      </c>
      <c r="H424" s="143">
        <v>67</v>
      </c>
    </row>
    <row r="425" spans="1:8" ht="12.75">
      <c r="A425" s="139">
        <v>441</v>
      </c>
      <c r="B425" s="137"/>
      <c r="C425" s="153">
        <f t="shared" si="20"/>
        <v>34.28</v>
      </c>
      <c r="D425" s="142"/>
      <c r="E425" s="143">
        <v>10351</v>
      </c>
      <c r="F425" s="132">
        <f t="shared" si="18"/>
        <v>5031</v>
      </c>
      <c r="G425" s="182">
        <f t="shared" si="19"/>
        <v>3623</v>
      </c>
      <c r="H425" s="143">
        <v>67</v>
      </c>
    </row>
    <row r="426" spans="1:8" ht="12.75">
      <c r="A426" s="139">
        <v>442</v>
      </c>
      <c r="B426" s="137"/>
      <c r="C426" s="153">
        <f t="shared" si="20"/>
        <v>34.3</v>
      </c>
      <c r="D426" s="142"/>
      <c r="E426" s="143">
        <v>10351</v>
      </c>
      <c r="F426" s="132">
        <f t="shared" si="18"/>
        <v>5028</v>
      </c>
      <c r="G426" s="182">
        <f t="shared" si="19"/>
        <v>3621</v>
      </c>
      <c r="H426" s="143">
        <v>67</v>
      </c>
    </row>
    <row r="427" spans="1:8" ht="12.75">
      <c r="A427" s="139">
        <v>443</v>
      </c>
      <c r="B427" s="137"/>
      <c r="C427" s="153">
        <f t="shared" si="20"/>
        <v>34.31</v>
      </c>
      <c r="D427" s="142"/>
      <c r="E427" s="143">
        <v>10351</v>
      </c>
      <c r="F427" s="132">
        <f t="shared" si="18"/>
        <v>5027</v>
      </c>
      <c r="G427" s="182">
        <f t="shared" si="19"/>
        <v>3620</v>
      </c>
      <c r="H427" s="143">
        <v>67</v>
      </c>
    </row>
    <row r="428" spans="1:8" ht="13.5" thickBot="1">
      <c r="A428" s="139">
        <v>444</v>
      </c>
      <c r="B428" s="158"/>
      <c r="C428" s="153">
        <f t="shared" si="20"/>
        <v>34.33</v>
      </c>
      <c r="D428" s="156"/>
      <c r="E428" s="143">
        <v>10351</v>
      </c>
      <c r="F428" s="132">
        <f t="shared" si="18"/>
        <v>5024</v>
      </c>
      <c r="G428" s="182">
        <f t="shared" si="19"/>
        <v>3618</v>
      </c>
      <c r="H428" s="143">
        <v>67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G11" sqref="G1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438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435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E6" s="112" t="s">
        <v>4</v>
      </c>
      <c r="I6" s="4"/>
    </row>
    <row r="7" spans="1:9" ht="15.75">
      <c r="A7" s="113" t="s">
        <v>426</v>
      </c>
      <c r="B7" s="110"/>
      <c r="C7" s="149"/>
      <c r="D7" s="119"/>
      <c r="E7" s="149">
        <v>62.046</v>
      </c>
      <c r="I7" s="4"/>
    </row>
    <row r="8" spans="1:9" ht="15.75">
      <c r="A8" s="113" t="s">
        <v>427</v>
      </c>
      <c r="B8" s="110"/>
      <c r="C8" s="149"/>
      <c r="D8" s="119"/>
      <c r="E8" s="149" t="s">
        <v>334</v>
      </c>
      <c r="I8" s="4"/>
    </row>
    <row r="9" spans="1:9" ht="15.75">
      <c r="A9" s="113"/>
      <c r="B9" s="110"/>
      <c r="C9" s="149"/>
      <c r="D9" s="119"/>
      <c r="E9" s="149"/>
      <c r="I9" s="4"/>
    </row>
    <row r="10" spans="1:9" ht="6" customHeight="1" thickBot="1">
      <c r="A10" s="166"/>
      <c r="B10" s="166"/>
      <c r="C10" s="114"/>
      <c r="D10" s="115"/>
      <c r="E10" s="116"/>
      <c r="F10" s="116"/>
      <c r="G10" s="116"/>
      <c r="I10" s="4"/>
    </row>
    <row r="11" spans="1:8" ht="15.75">
      <c r="A11" s="5"/>
      <c r="B11" s="129" t="s">
        <v>349</v>
      </c>
      <c r="C11" s="130"/>
      <c r="D11" s="129" t="s">
        <v>350</v>
      </c>
      <c r="E11" s="130"/>
      <c r="F11" s="131" t="s">
        <v>351</v>
      </c>
      <c r="G11" s="183" t="s">
        <v>442</v>
      </c>
      <c r="H11" s="130"/>
    </row>
    <row r="12" spans="1:8" ht="45.75" thickBot="1">
      <c r="A12" s="144" t="s">
        <v>366</v>
      </c>
      <c r="B12" s="145" t="s">
        <v>3</v>
      </c>
      <c r="C12" s="146" t="s">
        <v>4</v>
      </c>
      <c r="D12" s="147" t="s">
        <v>5</v>
      </c>
      <c r="E12" s="148" t="s">
        <v>6</v>
      </c>
      <c r="F12" s="147" t="s">
        <v>351</v>
      </c>
      <c r="G12" s="181" t="s">
        <v>443</v>
      </c>
      <c r="H12" s="148" t="s">
        <v>7</v>
      </c>
    </row>
    <row r="13" spans="1:8" ht="12.75">
      <c r="A13" s="139" t="s">
        <v>421</v>
      </c>
      <c r="B13" s="160"/>
      <c r="C13" s="141">
        <v>62.05</v>
      </c>
      <c r="D13" s="142"/>
      <c r="E13" s="143">
        <v>10351</v>
      </c>
      <c r="F13" s="132">
        <f aca="true" t="shared" si="0" ref="F13:F76">ROUND(12*1.37*(1/C13*E13)+H13,0)</f>
        <v>2799</v>
      </c>
      <c r="G13" s="182">
        <f>ROUND(12*(1/C13*E13),0)</f>
        <v>2002</v>
      </c>
      <c r="H13" s="143">
        <v>57</v>
      </c>
    </row>
    <row r="14" spans="1:8" ht="12.75">
      <c r="A14" s="139">
        <v>30</v>
      </c>
      <c r="B14" s="137"/>
      <c r="C14" s="153">
        <f>ROUND((10.899*LN(A14)+A14/200)*1.667,2)</f>
        <v>62.05</v>
      </c>
      <c r="D14" s="142"/>
      <c r="E14" s="143">
        <v>10351</v>
      </c>
      <c r="F14" s="132">
        <f t="shared" si="0"/>
        <v>2742</v>
      </c>
      <c r="G14" s="182">
        <f aca="true" t="shared" si="1" ref="G14:G77">ROUND(12*(1/C14*E14),0)</f>
        <v>2002</v>
      </c>
      <c r="H14" s="143"/>
    </row>
    <row r="15" spans="1:8" ht="12.75">
      <c r="A15" s="139">
        <v>31</v>
      </c>
      <c r="B15" s="137"/>
      <c r="C15" s="153">
        <f aca="true" t="shared" si="2" ref="C15:C78">ROUND((10.899*LN(A15)+A15/200)*1.667,2)</f>
        <v>62.65</v>
      </c>
      <c r="D15" s="142"/>
      <c r="E15" s="143">
        <v>10351</v>
      </c>
      <c r="F15" s="132">
        <f t="shared" si="0"/>
        <v>2771</v>
      </c>
      <c r="G15" s="182">
        <f t="shared" si="1"/>
        <v>1983</v>
      </c>
      <c r="H15" s="143">
        <v>55</v>
      </c>
    </row>
    <row r="16" spans="1:8" ht="12.75">
      <c r="A16" s="139">
        <v>32</v>
      </c>
      <c r="B16" s="137"/>
      <c r="C16" s="153">
        <f t="shared" si="2"/>
        <v>63.23</v>
      </c>
      <c r="D16" s="142"/>
      <c r="E16" s="143">
        <v>10351</v>
      </c>
      <c r="F16" s="132">
        <f t="shared" si="0"/>
        <v>2746</v>
      </c>
      <c r="G16" s="182">
        <f t="shared" si="1"/>
        <v>1964</v>
      </c>
      <c r="H16" s="143">
        <v>55</v>
      </c>
    </row>
    <row r="17" spans="1:8" ht="12.75">
      <c r="A17" s="139">
        <v>33</v>
      </c>
      <c r="B17" s="137"/>
      <c r="C17" s="153">
        <f t="shared" si="2"/>
        <v>63.8</v>
      </c>
      <c r="D17" s="142"/>
      <c r="E17" s="143">
        <v>10351</v>
      </c>
      <c r="F17" s="132">
        <f t="shared" si="0"/>
        <v>2722</v>
      </c>
      <c r="G17" s="182">
        <f t="shared" si="1"/>
        <v>1947</v>
      </c>
      <c r="H17" s="143">
        <v>55</v>
      </c>
    </row>
    <row r="18" spans="1:8" ht="12.75">
      <c r="A18" s="139">
        <v>34</v>
      </c>
      <c r="B18" s="137"/>
      <c r="C18" s="153">
        <f t="shared" si="2"/>
        <v>64.35</v>
      </c>
      <c r="D18" s="142"/>
      <c r="E18" s="143">
        <v>10351</v>
      </c>
      <c r="F18" s="132">
        <f t="shared" si="0"/>
        <v>2699</v>
      </c>
      <c r="G18" s="182">
        <f t="shared" si="1"/>
        <v>1930</v>
      </c>
      <c r="H18" s="143">
        <v>55</v>
      </c>
    </row>
    <row r="19" spans="1:8" ht="12.75">
      <c r="A19" s="139">
        <v>35</v>
      </c>
      <c r="B19" s="137"/>
      <c r="C19" s="153">
        <f t="shared" si="2"/>
        <v>64.89</v>
      </c>
      <c r="D19" s="142"/>
      <c r="E19" s="143">
        <v>10351</v>
      </c>
      <c r="F19" s="132">
        <f t="shared" si="0"/>
        <v>2677</v>
      </c>
      <c r="G19" s="182">
        <f t="shared" si="1"/>
        <v>1914</v>
      </c>
      <c r="H19" s="143">
        <v>55</v>
      </c>
    </row>
    <row r="20" spans="1:8" ht="12.75">
      <c r="A20" s="139">
        <v>36</v>
      </c>
      <c r="B20" s="137"/>
      <c r="C20" s="153">
        <f t="shared" si="2"/>
        <v>65.41</v>
      </c>
      <c r="D20" s="142"/>
      <c r="E20" s="143">
        <v>10351</v>
      </c>
      <c r="F20" s="132">
        <f t="shared" si="0"/>
        <v>2657</v>
      </c>
      <c r="G20" s="182">
        <f t="shared" si="1"/>
        <v>1899</v>
      </c>
      <c r="H20" s="143">
        <v>55</v>
      </c>
    </row>
    <row r="21" spans="1:8" ht="12.75">
      <c r="A21" s="139">
        <v>37</v>
      </c>
      <c r="B21" s="137"/>
      <c r="C21" s="153">
        <f t="shared" si="2"/>
        <v>65.91</v>
      </c>
      <c r="D21" s="142"/>
      <c r="E21" s="143">
        <v>10351</v>
      </c>
      <c r="F21" s="132">
        <f t="shared" si="0"/>
        <v>2637</v>
      </c>
      <c r="G21" s="182">
        <f t="shared" si="1"/>
        <v>1885</v>
      </c>
      <c r="H21" s="143">
        <v>55</v>
      </c>
    </row>
    <row r="22" spans="1:8" ht="12.75">
      <c r="A22" s="139">
        <v>38</v>
      </c>
      <c r="B22" s="137"/>
      <c r="C22" s="153">
        <f t="shared" si="2"/>
        <v>66.41</v>
      </c>
      <c r="D22" s="142"/>
      <c r="E22" s="143">
        <v>10351</v>
      </c>
      <c r="F22" s="132">
        <f t="shared" si="0"/>
        <v>2617</v>
      </c>
      <c r="G22" s="182">
        <f t="shared" si="1"/>
        <v>1870</v>
      </c>
      <c r="H22" s="143">
        <v>55</v>
      </c>
    </row>
    <row r="23" spans="1:8" ht="12.75">
      <c r="A23" s="139">
        <v>39</v>
      </c>
      <c r="B23" s="137"/>
      <c r="C23" s="153">
        <f t="shared" si="2"/>
        <v>66.89</v>
      </c>
      <c r="D23" s="142"/>
      <c r="E23" s="143">
        <v>10351</v>
      </c>
      <c r="F23" s="132">
        <f t="shared" si="0"/>
        <v>2599</v>
      </c>
      <c r="G23" s="182">
        <f t="shared" si="1"/>
        <v>1857</v>
      </c>
      <c r="H23" s="143">
        <v>55</v>
      </c>
    </row>
    <row r="24" spans="1:8" ht="12.75">
      <c r="A24" s="139">
        <v>40</v>
      </c>
      <c r="B24" s="137"/>
      <c r="C24" s="153">
        <f t="shared" si="2"/>
        <v>67.36</v>
      </c>
      <c r="D24" s="142"/>
      <c r="E24" s="143">
        <v>10351</v>
      </c>
      <c r="F24" s="132">
        <f t="shared" si="0"/>
        <v>2581</v>
      </c>
      <c r="G24" s="182">
        <f t="shared" si="1"/>
        <v>1844</v>
      </c>
      <c r="H24" s="143">
        <v>55</v>
      </c>
    </row>
    <row r="25" spans="1:8" ht="12.75">
      <c r="A25" s="139">
        <v>41</v>
      </c>
      <c r="B25" s="137"/>
      <c r="C25" s="153">
        <f t="shared" si="2"/>
        <v>67.81</v>
      </c>
      <c r="D25" s="142"/>
      <c r="E25" s="143">
        <v>10351</v>
      </c>
      <c r="F25" s="132">
        <f t="shared" si="0"/>
        <v>2565</v>
      </c>
      <c r="G25" s="182">
        <f t="shared" si="1"/>
        <v>1832</v>
      </c>
      <c r="H25" s="143">
        <v>55</v>
      </c>
    </row>
    <row r="26" spans="1:8" ht="12.75">
      <c r="A26" s="139">
        <v>42</v>
      </c>
      <c r="B26" s="137"/>
      <c r="C26" s="153">
        <f t="shared" si="2"/>
        <v>68.26</v>
      </c>
      <c r="D26" s="142"/>
      <c r="E26" s="143">
        <v>10351</v>
      </c>
      <c r="F26" s="132">
        <f t="shared" si="0"/>
        <v>2548</v>
      </c>
      <c r="G26" s="182">
        <f t="shared" si="1"/>
        <v>1820</v>
      </c>
      <c r="H26" s="143">
        <v>55</v>
      </c>
    </row>
    <row r="27" spans="1:8" ht="12.75">
      <c r="A27" s="139">
        <v>43</v>
      </c>
      <c r="B27" s="137"/>
      <c r="C27" s="153">
        <f t="shared" si="2"/>
        <v>68.69</v>
      </c>
      <c r="D27" s="142"/>
      <c r="E27" s="143">
        <v>10351</v>
      </c>
      <c r="F27" s="132">
        <f t="shared" si="0"/>
        <v>2532</v>
      </c>
      <c r="G27" s="182">
        <f t="shared" si="1"/>
        <v>1808</v>
      </c>
      <c r="H27" s="143">
        <v>55</v>
      </c>
    </row>
    <row r="28" spans="1:8" ht="12.75">
      <c r="A28" s="139">
        <v>44</v>
      </c>
      <c r="B28" s="137"/>
      <c r="C28" s="153">
        <f t="shared" si="2"/>
        <v>69.12</v>
      </c>
      <c r="D28" s="142"/>
      <c r="E28" s="143">
        <v>10351</v>
      </c>
      <c r="F28" s="132">
        <f t="shared" si="0"/>
        <v>2517</v>
      </c>
      <c r="G28" s="182">
        <f t="shared" si="1"/>
        <v>1797</v>
      </c>
      <c r="H28" s="143">
        <v>55</v>
      </c>
    </row>
    <row r="29" spans="1:8" ht="12.75">
      <c r="A29" s="139">
        <v>45</v>
      </c>
      <c r="B29" s="137"/>
      <c r="C29" s="153">
        <f t="shared" si="2"/>
        <v>69.54</v>
      </c>
      <c r="D29" s="142"/>
      <c r="E29" s="143">
        <v>10351</v>
      </c>
      <c r="F29" s="132">
        <f t="shared" si="0"/>
        <v>2502</v>
      </c>
      <c r="G29" s="182">
        <f t="shared" si="1"/>
        <v>1786</v>
      </c>
      <c r="H29" s="143">
        <v>55</v>
      </c>
    </row>
    <row r="30" spans="1:8" ht="12.75">
      <c r="A30" s="139">
        <v>46</v>
      </c>
      <c r="B30" s="137"/>
      <c r="C30" s="153">
        <f t="shared" si="2"/>
        <v>69.94</v>
      </c>
      <c r="D30" s="142"/>
      <c r="E30" s="143">
        <v>10351</v>
      </c>
      <c r="F30" s="132">
        <f t="shared" si="0"/>
        <v>2488</v>
      </c>
      <c r="G30" s="182">
        <f t="shared" si="1"/>
        <v>1776</v>
      </c>
      <c r="H30" s="143">
        <v>55</v>
      </c>
    </row>
    <row r="31" spans="1:8" ht="12.75">
      <c r="A31" s="139">
        <v>47</v>
      </c>
      <c r="B31" s="137"/>
      <c r="C31" s="153">
        <f t="shared" si="2"/>
        <v>70.34</v>
      </c>
      <c r="D31" s="142"/>
      <c r="E31" s="143">
        <v>10351</v>
      </c>
      <c r="F31" s="132">
        <f t="shared" si="0"/>
        <v>2474</v>
      </c>
      <c r="G31" s="182">
        <f t="shared" si="1"/>
        <v>1766</v>
      </c>
      <c r="H31" s="143">
        <v>55</v>
      </c>
    </row>
    <row r="32" spans="1:8" ht="12.75">
      <c r="A32" s="139">
        <v>48</v>
      </c>
      <c r="B32" s="137"/>
      <c r="C32" s="153">
        <f t="shared" si="2"/>
        <v>70.73</v>
      </c>
      <c r="D32" s="142"/>
      <c r="E32" s="143">
        <v>10351</v>
      </c>
      <c r="F32" s="132">
        <f t="shared" si="0"/>
        <v>2461</v>
      </c>
      <c r="G32" s="182">
        <f t="shared" si="1"/>
        <v>1756</v>
      </c>
      <c r="H32" s="143">
        <v>55</v>
      </c>
    </row>
    <row r="33" spans="1:8" ht="12.75">
      <c r="A33" s="139">
        <v>49</v>
      </c>
      <c r="B33" s="137"/>
      <c r="C33" s="153">
        <f t="shared" si="2"/>
        <v>71.12</v>
      </c>
      <c r="D33" s="142"/>
      <c r="E33" s="143">
        <v>10351</v>
      </c>
      <c r="F33" s="132">
        <f t="shared" si="0"/>
        <v>2448</v>
      </c>
      <c r="G33" s="182">
        <f t="shared" si="1"/>
        <v>1747</v>
      </c>
      <c r="H33" s="143">
        <v>55</v>
      </c>
    </row>
    <row r="34" spans="1:8" ht="12.75">
      <c r="A34" s="139">
        <v>50</v>
      </c>
      <c r="B34" s="137"/>
      <c r="C34" s="153">
        <f t="shared" si="2"/>
        <v>71.49</v>
      </c>
      <c r="D34" s="142"/>
      <c r="E34" s="143">
        <v>10351</v>
      </c>
      <c r="F34" s="132">
        <f t="shared" si="0"/>
        <v>2435</v>
      </c>
      <c r="G34" s="182">
        <f t="shared" si="1"/>
        <v>1737</v>
      </c>
      <c r="H34" s="143">
        <v>55</v>
      </c>
    </row>
    <row r="35" spans="1:8" ht="12.75">
      <c r="A35" s="139">
        <v>51</v>
      </c>
      <c r="B35" s="137"/>
      <c r="C35" s="153">
        <f t="shared" si="2"/>
        <v>71.86</v>
      </c>
      <c r="D35" s="142"/>
      <c r="E35" s="143">
        <v>10351</v>
      </c>
      <c r="F35" s="132">
        <f t="shared" si="0"/>
        <v>2423</v>
      </c>
      <c r="G35" s="182">
        <f t="shared" si="1"/>
        <v>1729</v>
      </c>
      <c r="H35" s="143">
        <v>55</v>
      </c>
    </row>
    <row r="36" spans="1:8" ht="12.75">
      <c r="A36" s="139">
        <v>52</v>
      </c>
      <c r="B36" s="137"/>
      <c r="C36" s="153">
        <f t="shared" si="2"/>
        <v>72.22</v>
      </c>
      <c r="D36" s="142"/>
      <c r="E36" s="143">
        <v>10351</v>
      </c>
      <c r="F36" s="132">
        <f t="shared" si="0"/>
        <v>2411</v>
      </c>
      <c r="G36" s="182">
        <f t="shared" si="1"/>
        <v>1720</v>
      </c>
      <c r="H36" s="143">
        <v>55</v>
      </c>
    </row>
    <row r="37" spans="1:8" ht="12.75">
      <c r="A37" s="139">
        <v>53</v>
      </c>
      <c r="B37" s="137"/>
      <c r="C37" s="153">
        <f t="shared" si="2"/>
        <v>72.58</v>
      </c>
      <c r="D37" s="142"/>
      <c r="E37" s="143">
        <v>10351</v>
      </c>
      <c r="F37" s="132">
        <f t="shared" si="0"/>
        <v>2400</v>
      </c>
      <c r="G37" s="182">
        <f t="shared" si="1"/>
        <v>1711</v>
      </c>
      <c r="H37" s="143">
        <v>55</v>
      </c>
    </row>
    <row r="38" spans="1:8" ht="12.75">
      <c r="A38" s="139">
        <v>54</v>
      </c>
      <c r="B38" s="137"/>
      <c r="C38" s="153">
        <f t="shared" si="2"/>
        <v>72.92</v>
      </c>
      <c r="D38" s="142"/>
      <c r="E38" s="143">
        <v>10351</v>
      </c>
      <c r="F38" s="132">
        <f t="shared" si="0"/>
        <v>2389</v>
      </c>
      <c r="G38" s="182">
        <f t="shared" si="1"/>
        <v>1703</v>
      </c>
      <c r="H38" s="143">
        <v>55</v>
      </c>
    </row>
    <row r="39" spans="1:8" ht="12.75">
      <c r="A39" s="139">
        <v>55</v>
      </c>
      <c r="B39" s="137"/>
      <c r="C39" s="153">
        <f t="shared" si="2"/>
        <v>73.27</v>
      </c>
      <c r="D39" s="142"/>
      <c r="E39" s="143">
        <v>10351</v>
      </c>
      <c r="F39" s="132">
        <f t="shared" si="0"/>
        <v>2378</v>
      </c>
      <c r="G39" s="182">
        <f t="shared" si="1"/>
        <v>1695</v>
      </c>
      <c r="H39" s="143">
        <v>55</v>
      </c>
    </row>
    <row r="40" spans="1:8" ht="12.75">
      <c r="A40" s="139">
        <v>56</v>
      </c>
      <c r="B40" s="137"/>
      <c r="C40" s="153">
        <f t="shared" si="2"/>
        <v>73.6</v>
      </c>
      <c r="D40" s="142"/>
      <c r="E40" s="143">
        <v>10351</v>
      </c>
      <c r="F40" s="132">
        <f t="shared" si="0"/>
        <v>2367</v>
      </c>
      <c r="G40" s="182">
        <f t="shared" si="1"/>
        <v>1688</v>
      </c>
      <c r="H40" s="143">
        <v>55</v>
      </c>
    </row>
    <row r="41" spans="1:8" ht="12.75">
      <c r="A41" s="139">
        <v>57</v>
      </c>
      <c r="B41" s="137"/>
      <c r="C41" s="153">
        <f t="shared" si="2"/>
        <v>73.93</v>
      </c>
      <c r="D41" s="142"/>
      <c r="E41" s="143">
        <v>10351</v>
      </c>
      <c r="F41" s="132">
        <f t="shared" si="0"/>
        <v>2357</v>
      </c>
      <c r="G41" s="182">
        <f t="shared" si="1"/>
        <v>1680</v>
      </c>
      <c r="H41" s="143">
        <v>55</v>
      </c>
    </row>
    <row r="42" spans="1:8" ht="12.75">
      <c r="A42" s="139">
        <v>58</v>
      </c>
      <c r="B42" s="137"/>
      <c r="C42" s="153">
        <f t="shared" si="2"/>
        <v>74.26</v>
      </c>
      <c r="D42" s="142"/>
      <c r="E42" s="143">
        <v>10351</v>
      </c>
      <c r="F42" s="132">
        <f t="shared" si="0"/>
        <v>2347</v>
      </c>
      <c r="G42" s="182">
        <f t="shared" si="1"/>
        <v>1673</v>
      </c>
      <c r="H42" s="143">
        <v>55</v>
      </c>
    </row>
    <row r="43" spans="1:8" ht="12.75">
      <c r="A43" s="139">
        <v>59</v>
      </c>
      <c r="B43" s="137"/>
      <c r="C43" s="153">
        <f t="shared" si="2"/>
        <v>74.58</v>
      </c>
      <c r="D43" s="142"/>
      <c r="E43" s="143">
        <v>10351</v>
      </c>
      <c r="F43" s="132">
        <f t="shared" si="0"/>
        <v>2337</v>
      </c>
      <c r="G43" s="182">
        <f t="shared" si="1"/>
        <v>1665</v>
      </c>
      <c r="H43" s="143">
        <v>55</v>
      </c>
    </row>
    <row r="44" spans="1:8" ht="12.75">
      <c r="A44" s="139">
        <v>60</v>
      </c>
      <c r="B44" s="137"/>
      <c r="C44" s="153">
        <f t="shared" si="2"/>
        <v>74.89</v>
      </c>
      <c r="D44" s="142"/>
      <c r="E44" s="143">
        <v>10351</v>
      </c>
      <c r="F44" s="132">
        <f t="shared" si="0"/>
        <v>2327</v>
      </c>
      <c r="G44" s="182">
        <f t="shared" si="1"/>
        <v>1659</v>
      </c>
      <c r="H44" s="143">
        <v>55</v>
      </c>
    </row>
    <row r="45" spans="1:8" ht="12.75">
      <c r="A45" s="139">
        <v>61</v>
      </c>
      <c r="B45" s="137"/>
      <c r="C45" s="153">
        <f t="shared" si="2"/>
        <v>75.2</v>
      </c>
      <c r="D45" s="142"/>
      <c r="E45" s="143">
        <v>10351</v>
      </c>
      <c r="F45" s="132">
        <f t="shared" si="0"/>
        <v>2318</v>
      </c>
      <c r="G45" s="182">
        <f t="shared" si="1"/>
        <v>1652</v>
      </c>
      <c r="H45" s="143">
        <v>55</v>
      </c>
    </row>
    <row r="46" spans="1:8" ht="12.75">
      <c r="A46" s="139">
        <v>62</v>
      </c>
      <c r="B46" s="137"/>
      <c r="C46" s="153">
        <f t="shared" si="2"/>
        <v>75.5</v>
      </c>
      <c r="D46" s="142"/>
      <c r="E46" s="143">
        <v>10351</v>
      </c>
      <c r="F46" s="132">
        <f t="shared" si="0"/>
        <v>2309</v>
      </c>
      <c r="G46" s="182">
        <f t="shared" si="1"/>
        <v>1645</v>
      </c>
      <c r="H46" s="143">
        <v>55</v>
      </c>
    </row>
    <row r="47" spans="1:8" ht="12.75">
      <c r="A47" s="139">
        <v>63</v>
      </c>
      <c r="B47" s="137"/>
      <c r="C47" s="153">
        <f t="shared" si="2"/>
        <v>75.8</v>
      </c>
      <c r="D47" s="142"/>
      <c r="E47" s="143">
        <v>10351</v>
      </c>
      <c r="F47" s="132">
        <f t="shared" si="0"/>
        <v>2300</v>
      </c>
      <c r="G47" s="182">
        <f t="shared" si="1"/>
        <v>1639</v>
      </c>
      <c r="H47" s="143">
        <v>55</v>
      </c>
    </row>
    <row r="48" spans="1:8" ht="12.75">
      <c r="A48" s="139">
        <v>64</v>
      </c>
      <c r="B48" s="137"/>
      <c r="C48" s="153">
        <f t="shared" si="2"/>
        <v>76.09</v>
      </c>
      <c r="D48" s="142"/>
      <c r="E48" s="143">
        <v>10351</v>
      </c>
      <c r="F48" s="132">
        <f t="shared" si="0"/>
        <v>2291</v>
      </c>
      <c r="G48" s="182">
        <f t="shared" si="1"/>
        <v>1632</v>
      </c>
      <c r="H48" s="143">
        <v>55</v>
      </c>
    </row>
    <row r="49" spans="1:8" ht="12.75">
      <c r="A49" s="139">
        <v>65</v>
      </c>
      <c r="B49" s="137"/>
      <c r="C49" s="153">
        <f t="shared" si="2"/>
        <v>76.38</v>
      </c>
      <c r="D49" s="142"/>
      <c r="E49" s="143">
        <v>10351</v>
      </c>
      <c r="F49" s="132">
        <f t="shared" si="0"/>
        <v>2283</v>
      </c>
      <c r="G49" s="182">
        <f t="shared" si="1"/>
        <v>1626</v>
      </c>
      <c r="H49" s="143">
        <v>55</v>
      </c>
    </row>
    <row r="50" spans="1:8" ht="12.75">
      <c r="A50" s="139">
        <v>66</v>
      </c>
      <c r="B50" s="137"/>
      <c r="C50" s="153">
        <f t="shared" si="2"/>
        <v>76.67</v>
      </c>
      <c r="D50" s="142"/>
      <c r="E50" s="143">
        <v>10351</v>
      </c>
      <c r="F50" s="132">
        <f t="shared" si="0"/>
        <v>2275</v>
      </c>
      <c r="G50" s="182">
        <f t="shared" si="1"/>
        <v>1620</v>
      </c>
      <c r="H50" s="143">
        <v>55</v>
      </c>
    </row>
    <row r="51" spans="1:8" ht="12.75">
      <c r="A51" s="139">
        <v>67</v>
      </c>
      <c r="B51" s="137"/>
      <c r="C51" s="153">
        <f t="shared" si="2"/>
        <v>76.95</v>
      </c>
      <c r="D51" s="142"/>
      <c r="E51" s="143">
        <v>10351</v>
      </c>
      <c r="F51" s="132">
        <f t="shared" si="0"/>
        <v>2266</v>
      </c>
      <c r="G51" s="182">
        <f t="shared" si="1"/>
        <v>1614</v>
      </c>
      <c r="H51" s="143">
        <v>55</v>
      </c>
    </row>
    <row r="52" spans="1:8" ht="12.75">
      <c r="A52" s="139">
        <v>68</v>
      </c>
      <c r="B52" s="137"/>
      <c r="C52" s="153">
        <f t="shared" si="2"/>
        <v>77.23</v>
      </c>
      <c r="D52" s="142"/>
      <c r="E52" s="143">
        <v>10351</v>
      </c>
      <c r="F52" s="132">
        <f t="shared" si="0"/>
        <v>2258</v>
      </c>
      <c r="G52" s="182">
        <f t="shared" si="1"/>
        <v>1608</v>
      </c>
      <c r="H52" s="143">
        <v>55</v>
      </c>
    </row>
    <row r="53" spans="1:8" ht="12.75">
      <c r="A53" s="139">
        <v>69</v>
      </c>
      <c r="B53" s="137"/>
      <c r="C53" s="153">
        <f t="shared" si="2"/>
        <v>77.5</v>
      </c>
      <c r="D53" s="142"/>
      <c r="E53" s="143">
        <v>10351</v>
      </c>
      <c r="F53" s="132">
        <f t="shared" si="0"/>
        <v>2251</v>
      </c>
      <c r="G53" s="182">
        <f t="shared" si="1"/>
        <v>1603</v>
      </c>
      <c r="H53" s="143">
        <v>55</v>
      </c>
    </row>
    <row r="54" spans="1:8" ht="12.75">
      <c r="A54" s="139">
        <v>70</v>
      </c>
      <c r="B54" s="137"/>
      <c r="C54" s="153">
        <f t="shared" si="2"/>
        <v>77.77</v>
      </c>
      <c r="D54" s="142"/>
      <c r="E54" s="143">
        <v>10351</v>
      </c>
      <c r="F54" s="132">
        <f t="shared" si="0"/>
        <v>2243</v>
      </c>
      <c r="G54" s="182">
        <f t="shared" si="1"/>
        <v>1597</v>
      </c>
      <c r="H54" s="143">
        <v>55</v>
      </c>
    </row>
    <row r="55" spans="1:8" ht="12.75">
      <c r="A55" s="139">
        <v>71</v>
      </c>
      <c r="B55" s="137"/>
      <c r="C55" s="153">
        <f t="shared" si="2"/>
        <v>78.04</v>
      </c>
      <c r="D55" s="142"/>
      <c r="E55" s="143">
        <v>10351</v>
      </c>
      <c r="F55" s="132">
        <f t="shared" si="0"/>
        <v>2236</v>
      </c>
      <c r="G55" s="182">
        <f t="shared" si="1"/>
        <v>1592</v>
      </c>
      <c r="H55" s="143">
        <v>55</v>
      </c>
    </row>
    <row r="56" spans="1:8" ht="12.75">
      <c r="A56" s="139">
        <v>72</v>
      </c>
      <c r="B56" s="137"/>
      <c r="C56" s="153">
        <f t="shared" si="2"/>
        <v>78.3</v>
      </c>
      <c r="D56" s="142"/>
      <c r="E56" s="143">
        <v>10351</v>
      </c>
      <c r="F56" s="132">
        <f t="shared" si="0"/>
        <v>2228</v>
      </c>
      <c r="G56" s="182">
        <f t="shared" si="1"/>
        <v>1586</v>
      </c>
      <c r="H56" s="143">
        <v>55</v>
      </c>
    </row>
    <row r="57" spans="1:8" ht="12.75">
      <c r="A57" s="139">
        <v>73</v>
      </c>
      <c r="B57" s="137"/>
      <c r="C57" s="153">
        <f t="shared" si="2"/>
        <v>78.56</v>
      </c>
      <c r="D57" s="142"/>
      <c r="E57" s="143">
        <v>10351</v>
      </c>
      <c r="F57" s="132">
        <f t="shared" si="0"/>
        <v>2221</v>
      </c>
      <c r="G57" s="182">
        <f t="shared" si="1"/>
        <v>1581</v>
      </c>
      <c r="H57" s="143">
        <v>55</v>
      </c>
    </row>
    <row r="58" spans="1:8" ht="12.75">
      <c r="A58" s="139">
        <v>74</v>
      </c>
      <c r="B58" s="137"/>
      <c r="C58" s="153">
        <f t="shared" si="2"/>
        <v>78.82</v>
      </c>
      <c r="D58" s="142"/>
      <c r="E58" s="143">
        <v>10351</v>
      </c>
      <c r="F58" s="132">
        <f t="shared" si="0"/>
        <v>2214</v>
      </c>
      <c r="G58" s="182">
        <f t="shared" si="1"/>
        <v>1576</v>
      </c>
      <c r="H58" s="143">
        <v>55</v>
      </c>
    </row>
    <row r="59" spans="1:8" ht="12.75">
      <c r="A59" s="139">
        <v>75</v>
      </c>
      <c r="B59" s="137"/>
      <c r="C59" s="153">
        <f t="shared" si="2"/>
        <v>79.07</v>
      </c>
      <c r="D59" s="142"/>
      <c r="E59" s="143">
        <v>10351</v>
      </c>
      <c r="F59" s="132">
        <f t="shared" si="0"/>
        <v>2207</v>
      </c>
      <c r="G59" s="182">
        <f t="shared" si="1"/>
        <v>1571</v>
      </c>
      <c r="H59" s="143">
        <v>55</v>
      </c>
    </row>
    <row r="60" spans="1:8" ht="12.75">
      <c r="A60" s="139">
        <v>76</v>
      </c>
      <c r="B60" s="137"/>
      <c r="C60" s="153">
        <f t="shared" si="2"/>
        <v>79.32</v>
      </c>
      <c r="D60" s="142"/>
      <c r="E60" s="143">
        <v>10351</v>
      </c>
      <c r="F60" s="132">
        <f t="shared" si="0"/>
        <v>2200</v>
      </c>
      <c r="G60" s="182">
        <f t="shared" si="1"/>
        <v>1566</v>
      </c>
      <c r="H60" s="143">
        <v>55</v>
      </c>
    </row>
    <row r="61" spans="1:8" ht="12.75">
      <c r="A61" s="139">
        <v>77</v>
      </c>
      <c r="B61" s="137"/>
      <c r="C61" s="153">
        <f t="shared" si="2"/>
        <v>79.56</v>
      </c>
      <c r="D61" s="142"/>
      <c r="E61" s="143">
        <v>10351</v>
      </c>
      <c r="F61" s="132">
        <f t="shared" si="0"/>
        <v>2194</v>
      </c>
      <c r="G61" s="182">
        <f t="shared" si="1"/>
        <v>1561</v>
      </c>
      <c r="H61" s="143">
        <v>55</v>
      </c>
    </row>
    <row r="62" spans="1:8" ht="12.75">
      <c r="A62" s="139">
        <v>78</v>
      </c>
      <c r="B62" s="137"/>
      <c r="C62" s="153">
        <f t="shared" si="2"/>
        <v>79.81</v>
      </c>
      <c r="D62" s="142"/>
      <c r="E62" s="143">
        <v>10351</v>
      </c>
      <c r="F62" s="132">
        <f t="shared" si="0"/>
        <v>2187</v>
      </c>
      <c r="G62" s="182">
        <f t="shared" si="1"/>
        <v>1556</v>
      </c>
      <c r="H62" s="143">
        <v>55</v>
      </c>
    </row>
    <row r="63" spans="1:8" ht="12.75">
      <c r="A63" s="139">
        <v>79</v>
      </c>
      <c r="B63" s="137"/>
      <c r="C63" s="153">
        <f t="shared" si="2"/>
        <v>80.05</v>
      </c>
      <c r="D63" s="142"/>
      <c r="E63" s="143">
        <v>10351</v>
      </c>
      <c r="F63" s="132">
        <f t="shared" si="0"/>
        <v>2181</v>
      </c>
      <c r="G63" s="182">
        <f t="shared" si="1"/>
        <v>1552</v>
      </c>
      <c r="H63" s="143">
        <v>55</v>
      </c>
    </row>
    <row r="64" spans="1:8" ht="12.75">
      <c r="A64" s="139">
        <v>80</v>
      </c>
      <c r="B64" s="137"/>
      <c r="C64" s="153">
        <f t="shared" si="2"/>
        <v>80.28</v>
      </c>
      <c r="D64" s="142"/>
      <c r="E64" s="143">
        <v>10351</v>
      </c>
      <c r="F64" s="132">
        <f t="shared" si="0"/>
        <v>2175</v>
      </c>
      <c r="G64" s="182">
        <f t="shared" si="1"/>
        <v>1547</v>
      </c>
      <c r="H64" s="143">
        <v>55</v>
      </c>
    </row>
    <row r="65" spans="1:8" ht="12.75">
      <c r="A65" s="139">
        <v>81</v>
      </c>
      <c r="B65" s="137"/>
      <c r="C65" s="153">
        <f t="shared" si="2"/>
        <v>80.52</v>
      </c>
      <c r="D65" s="142"/>
      <c r="E65" s="143">
        <v>10351</v>
      </c>
      <c r="F65" s="132">
        <f t="shared" si="0"/>
        <v>2168</v>
      </c>
      <c r="G65" s="182">
        <f t="shared" si="1"/>
        <v>1543</v>
      </c>
      <c r="H65" s="143">
        <v>55</v>
      </c>
    </row>
    <row r="66" spans="1:8" ht="12.75">
      <c r="A66" s="139">
        <v>82</v>
      </c>
      <c r="B66" s="137"/>
      <c r="C66" s="153">
        <f t="shared" si="2"/>
        <v>80.75</v>
      </c>
      <c r="D66" s="142"/>
      <c r="E66" s="143">
        <v>10351</v>
      </c>
      <c r="F66" s="132">
        <f t="shared" si="0"/>
        <v>2162</v>
      </c>
      <c r="G66" s="182">
        <f t="shared" si="1"/>
        <v>1538</v>
      </c>
      <c r="H66" s="143">
        <v>55</v>
      </c>
    </row>
    <row r="67" spans="1:8" ht="12.75">
      <c r="A67" s="139">
        <v>83</v>
      </c>
      <c r="B67" s="137"/>
      <c r="C67" s="153">
        <f t="shared" si="2"/>
        <v>80.98</v>
      </c>
      <c r="D67" s="142"/>
      <c r="E67" s="143">
        <v>10351</v>
      </c>
      <c r="F67" s="132">
        <f t="shared" si="0"/>
        <v>2156</v>
      </c>
      <c r="G67" s="182">
        <f t="shared" si="1"/>
        <v>1534</v>
      </c>
      <c r="H67" s="143">
        <v>55</v>
      </c>
    </row>
    <row r="68" spans="1:8" ht="12.75">
      <c r="A68" s="139">
        <v>84</v>
      </c>
      <c r="B68" s="137"/>
      <c r="C68" s="153">
        <f t="shared" si="2"/>
        <v>81.2</v>
      </c>
      <c r="D68" s="142"/>
      <c r="E68" s="143">
        <v>10351</v>
      </c>
      <c r="F68" s="132">
        <f t="shared" si="0"/>
        <v>2151</v>
      </c>
      <c r="G68" s="182">
        <f t="shared" si="1"/>
        <v>1530</v>
      </c>
      <c r="H68" s="143">
        <v>55</v>
      </c>
    </row>
    <row r="69" spans="1:8" ht="12.75">
      <c r="A69" s="139">
        <v>85</v>
      </c>
      <c r="B69" s="137"/>
      <c r="C69" s="153">
        <f t="shared" si="2"/>
        <v>81.43</v>
      </c>
      <c r="D69" s="142"/>
      <c r="E69" s="143">
        <v>10351</v>
      </c>
      <c r="F69" s="132">
        <f t="shared" si="0"/>
        <v>2145</v>
      </c>
      <c r="G69" s="182">
        <f t="shared" si="1"/>
        <v>1525</v>
      </c>
      <c r="H69" s="143">
        <v>55</v>
      </c>
    </row>
    <row r="70" spans="1:8" ht="12.75">
      <c r="A70" s="139">
        <v>86</v>
      </c>
      <c r="B70" s="137"/>
      <c r="C70" s="153">
        <f t="shared" si="2"/>
        <v>81.65</v>
      </c>
      <c r="D70" s="142"/>
      <c r="E70" s="143">
        <v>10351</v>
      </c>
      <c r="F70" s="132">
        <f t="shared" si="0"/>
        <v>2139</v>
      </c>
      <c r="G70" s="182">
        <f t="shared" si="1"/>
        <v>1521</v>
      </c>
      <c r="H70" s="143">
        <v>55</v>
      </c>
    </row>
    <row r="71" spans="1:8" ht="12.75">
      <c r="A71" s="139">
        <v>87</v>
      </c>
      <c r="B71" s="137"/>
      <c r="C71" s="153">
        <f t="shared" si="2"/>
        <v>81.86</v>
      </c>
      <c r="D71" s="142"/>
      <c r="E71" s="143">
        <v>10351</v>
      </c>
      <c r="F71" s="132">
        <f t="shared" si="0"/>
        <v>2134</v>
      </c>
      <c r="G71" s="182">
        <f t="shared" si="1"/>
        <v>1517</v>
      </c>
      <c r="H71" s="143">
        <v>55</v>
      </c>
    </row>
    <row r="72" spans="1:8" ht="12.75">
      <c r="A72" s="139">
        <v>88</v>
      </c>
      <c r="B72" s="137"/>
      <c r="C72" s="153">
        <f t="shared" si="2"/>
        <v>82.08</v>
      </c>
      <c r="D72" s="142"/>
      <c r="E72" s="143">
        <v>10351</v>
      </c>
      <c r="F72" s="132">
        <f t="shared" si="0"/>
        <v>2128</v>
      </c>
      <c r="G72" s="182">
        <f t="shared" si="1"/>
        <v>1513</v>
      </c>
      <c r="H72" s="143">
        <v>55</v>
      </c>
    </row>
    <row r="73" spans="1:8" ht="12.75">
      <c r="A73" s="139">
        <v>89</v>
      </c>
      <c r="B73" s="137"/>
      <c r="C73" s="153">
        <f t="shared" si="2"/>
        <v>82.29</v>
      </c>
      <c r="D73" s="142"/>
      <c r="E73" s="143">
        <v>10351</v>
      </c>
      <c r="F73" s="132">
        <f t="shared" si="0"/>
        <v>2123</v>
      </c>
      <c r="G73" s="182">
        <f t="shared" si="1"/>
        <v>1509</v>
      </c>
      <c r="H73" s="143">
        <v>55</v>
      </c>
    </row>
    <row r="74" spans="1:8" ht="12.75">
      <c r="A74" s="139">
        <v>90</v>
      </c>
      <c r="B74" s="137"/>
      <c r="C74" s="153">
        <f t="shared" si="2"/>
        <v>82.51</v>
      </c>
      <c r="D74" s="142"/>
      <c r="E74" s="143">
        <v>10351</v>
      </c>
      <c r="F74" s="132">
        <f t="shared" si="0"/>
        <v>2117</v>
      </c>
      <c r="G74" s="182">
        <f t="shared" si="1"/>
        <v>1505</v>
      </c>
      <c r="H74" s="143">
        <v>55</v>
      </c>
    </row>
    <row r="75" spans="1:8" ht="12.75">
      <c r="A75" s="139">
        <v>91</v>
      </c>
      <c r="B75" s="137"/>
      <c r="C75" s="153">
        <f t="shared" si="2"/>
        <v>82.71</v>
      </c>
      <c r="D75" s="142"/>
      <c r="E75" s="143">
        <v>10351</v>
      </c>
      <c r="F75" s="132">
        <f t="shared" si="0"/>
        <v>2112</v>
      </c>
      <c r="G75" s="182">
        <f t="shared" si="1"/>
        <v>1502</v>
      </c>
      <c r="H75" s="143">
        <v>55</v>
      </c>
    </row>
    <row r="76" spans="1:8" ht="12.75">
      <c r="A76" s="139">
        <v>92</v>
      </c>
      <c r="B76" s="137"/>
      <c r="C76" s="153">
        <f t="shared" si="2"/>
        <v>82.92</v>
      </c>
      <c r="D76" s="142"/>
      <c r="E76" s="143">
        <v>10351</v>
      </c>
      <c r="F76" s="132">
        <f t="shared" si="0"/>
        <v>2107</v>
      </c>
      <c r="G76" s="182">
        <f t="shared" si="1"/>
        <v>1498</v>
      </c>
      <c r="H76" s="143">
        <v>55</v>
      </c>
    </row>
    <row r="77" spans="1:8" ht="12.75">
      <c r="A77" s="139">
        <v>93</v>
      </c>
      <c r="B77" s="137"/>
      <c r="C77" s="153">
        <f t="shared" si="2"/>
        <v>83.13</v>
      </c>
      <c r="D77" s="142"/>
      <c r="E77" s="143">
        <v>10351</v>
      </c>
      <c r="F77" s="132">
        <f aca="true" t="shared" si="3" ref="F77:F140">ROUND(12*1.37*(1/C77*E77)+H77,0)</f>
        <v>2102</v>
      </c>
      <c r="G77" s="182">
        <f t="shared" si="1"/>
        <v>1494</v>
      </c>
      <c r="H77" s="143">
        <v>55</v>
      </c>
    </row>
    <row r="78" spans="1:8" ht="12.75">
      <c r="A78" s="139">
        <v>94</v>
      </c>
      <c r="B78" s="137"/>
      <c r="C78" s="153">
        <f t="shared" si="2"/>
        <v>83.33</v>
      </c>
      <c r="D78" s="142"/>
      <c r="E78" s="143">
        <v>10351</v>
      </c>
      <c r="F78" s="132">
        <f t="shared" si="3"/>
        <v>2097</v>
      </c>
      <c r="G78" s="182">
        <f aca="true" t="shared" si="4" ref="G78:G141">ROUND(12*(1/C78*E78),0)</f>
        <v>1491</v>
      </c>
      <c r="H78" s="143">
        <v>55</v>
      </c>
    </row>
    <row r="79" spans="1:8" ht="12.75">
      <c r="A79" s="139">
        <v>95</v>
      </c>
      <c r="B79" s="137"/>
      <c r="C79" s="153">
        <f aca="true" t="shared" si="5" ref="C79:C142">ROUND((10.899*LN(A79)+A79/200)*1.667,2)</f>
        <v>83.53</v>
      </c>
      <c r="D79" s="142"/>
      <c r="E79" s="143">
        <v>10351</v>
      </c>
      <c r="F79" s="132">
        <f t="shared" si="3"/>
        <v>2092</v>
      </c>
      <c r="G79" s="182">
        <f t="shared" si="4"/>
        <v>1487</v>
      </c>
      <c r="H79" s="143">
        <v>55</v>
      </c>
    </row>
    <row r="80" spans="1:8" ht="12.75">
      <c r="A80" s="139">
        <v>96</v>
      </c>
      <c r="B80" s="137"/>
      <c r="C80" s="153">
        <f t="shared" si="5"/>
        <v>83.73</v>
      </c>
      <c r="D80" s="142"/>
      <c r="E80" s="143">
        <v>10351</v>
      </c>
      <c r="F80" s="132">
        <f t="shared" si="3"/>
        <v>2087</v>
      </c>
      <c r="G80" s="182">
        <f t="shared" si="4"/>
        <v>1483</v>
      </c>
      <c r="H80" s="143">
        <v>55</v>
      </c>
    </row>
    <row r="81" spans="1:8" ht="12.75">
      <c r="A81" s="139">
        <v>97</v>
      </c>
      <c r="B81" s="137"/>
      <c r="C81" s="153">
        <f t="shared" si="5"/>
        <v>83.92</v>
      </c>
      <c r="D81" s="142"/>
      <c r="E81" s="143">
        <v>10351</v>
      </c>
      <c r="F81" s="132">
        <f t="shared" si="3"/>
        <v>2083</v>
      </c>
      <c r="G81" s="182">
        <f t="shared" si="4"/>
        <v>1480</v>
      </c>
      <c r="H81" s="143">
        <v>55</v>
      </c>
    </row>
    <row r="82" spans="1:8" ht="12.75">
      <c r="A82" s="139">
        <v>98</v>
      </c>
      <c r="B82" s="137"/>
      <c r="C82" s="153">
        <f t="shared" si="5"/>
        <v>84.12</v>
      </c>
      <c r="D82" s="142"/>
      <c r="E82" s="143">
        <v>10351</v>
      </c>
      <c r="F82" s="132">
        <f t="shared" si="3"/>
        <v>2078</v>
      </c>
      <c r="G82" s="182">
        <f t="shared" si="4"/>
        <v>1477</v>
      </c>
      <c r="H82" s="143">
        <v>55</v>
      </c>
    </row>
    <row r="83" spans="1:8" ht="12.75">
      <c r="A83" s="139">
        <v>99</v>
      </c>
      <c r="B83" s="137"/>
      <c r="C83" s="153">
        <f t="shared" si="5"/>
        <v>84.31</v>
      </c>
      <c r="D83" s="142"/>
      <c r="E83" s="143">
        <v>10351</v>
      </c>
      <c r="F83" s="132">
        <f t="shared" si="3"/>
        <v>2073</v>
      </c>
      <c r="G83" s="182">
        <f t="shared" si="4"/>
        <v>1473</v>
      </c>
      <c r="H83" s="143">
        <v>55</v>
      </c>
    </row>
    <row r="84" spans="1:8" ht="12.75">
      <c r="A84" s="139">
        <v>100</v>
      </c>
      <c r="B84" s="137"/>
      <c r="C84" s="153">
        <f t="shared" si="5"/>
        <v>84.5</v>
      </c>
      <c r="D84" s="142"/>
      <c r="E84" s="143">
        <v>10351</v>
      </c>
      <c r="F84" s="132">
        <f t="shared" si="3"/>
        <v>2069</v>
      </c>
      <c r="G84" s="182">
        <f t="shared" si="4"/>
        <v>1470</v>
      </c>
      <c r="H84" s="143">
        <v>55</v>
      </c>
    </row>
    <row r="85" spans="1:8" ht="12.75">
      <c r="A85" s="139">
        <v>101</v>
      </c>
      <c r="B85" s="137"/>
      <c r="C85" s="153">
        <f t="shared" si="5"/>
        <v>84.69</v>
      </c>
      <c r="D85" s="142"/>
      <c r="E85" s="143">
        <v>10351</v>
      </c>
      <c r="F85" s="132">
        <f t="shared" si="3"/>
        <v>2064</v>
      </c>
      <c r="G85" s="182">
        <f t="shared" si="4"/>
        <v>1467</v>
      </c>
      <c r="H85" s="143">
        <v>55</v>
      </c>
    </row>
    <row r="86" spans="1:8" ht="12.75">
      <c r="A86" s="139">
        <v>102</v>
      </c>
      <c r="B86" s="137"/>
      <c r="C86" s="153">
        <f t="shared" si="5"/>
        <v>84.88</v>
      </c>
      <c r="D86" s="142"/>
      <c r="E86" s="143">
        <v>10351</v>
      </c>
      <c r="F86" s="132">
        <f t="shared" si="3"/>
        <v>2060</v>
      </c>
      <c r="G86" s="182">
        <f t="shared" si="4"/>
        <v>1463</v>
      </c>
      <c r="H86" s="143">
        <v>55</v>
      </c>
    </row>
    <row r="87" spans="1:8" ht="12.75">
      <c r="A87" s="139">
        <v>103</v>
      </c>
      <c r="B87" s="137"/>
      <c r="C87" s="153">
        <f t="shared" si="5"/>
        <v>85.07</v>
      </c>
      <c r="D87" s="142"/>
      <c r="E87" s="143">
        <v>10351</v>
      </c>
      <c r="F87" s="132">
        <f t="shared" si="3"/>
        <v>2055</v>
      </c>
      <c r="G87" s="182">
        <f t="shared" si="4"/>
        <v>1460</v>
      </c>
      <c r="H87" s="143">
        <v>55</v>
      </c>
    </row>
    <row r="88" spans="1:8" ht="12.75">
      <c r="A88" s="139">
        <v>104</v>
      </c>
      <c r="B88" s="137"/>
      <c r="C88" s="153">
        <f t="shared" si="5"/>
        <v>85.25</v>
      </c>
      <c r="D88" s="142"/>
      <c r="E88" s="143">
        <v>10351</v>
      </c>
      <c r="F88" s="132">
        <f t="shared" si="3"/>
        <v>2051</v>
      </c>
      <c r="G88" s="182">
        <f t="shared" si="4"/>
        <v>1457</v>
      </c>
      <c r="H88" s="143">
        <v>55</v>
      </c>
    </row>
    <row r="89" spans="1:8" ht="12.75">
      <c r="A89" s="139">
        <v>105</v>
      </c>
      <c r="B89" s="137"/>
      <c r="C89" s="153">
        <f t="shared" si="5"/>
        <v>85.43</v>
      </c>
      <c r="D89" s="142"/>
      <c r="E89" s="143">
        <v>10351</v>
      </c>
      <c r="F89" s="132">
        <f t="shared" si="3"/>
        <v>2047</v>
      </c>
      <c r="G89" s="182">
        <f t="shared" si="4"/>
        <v>1454</v>
      </c>
      <c r="H89" s="143">
        <v>55</v>
      </c>
    </row>
    <row r="90" spans="1:8" ht="12.75">
      <c r="A90" s="139">
        <v>106</v>
      </c>
      <c r="B90" s="137"/>
      <c r="C90" s="153">
        <f t="shared" si="5"/>
        <v>85.61</v>
      </c>
      <c r="D90" s="142"/>
      <c r="E90" s="143">
        <v>10351</v>
      </c>
      <c r="F90" s="132">
        <f t="shared" si="3"/>
        <v>2043</v>
      </c>
      <c r="G90" s="182">
        <f t="shared" si="4"/>
        <v>1451</v>
      </c>
      <c r="H90" s="143">
        <v>55</v>
      </c>
    </row>
    <row r="91" spans="1:8" ht="12.75">
      <c r="A91" s="139">
        <v>107</v>
      </c>
      <c r="B91" s="137"/>
      <c r="C91" s="153">
        <f t="shared" si="5"/>
        <v>85.79</v>
      </c>
      <c r="D91" s="142"/>
      <c r="E91" s="143">
        <v>10351</v>
      </c>
      <c r="F91" s="132">
        <f t="shared" si="3"/>
        <v>2039</v>
      </c>
      <c r="G91" s="182">
        <f t="shared" si="4"/>
        <v>1448</v>
      </c>
      <c r="H91" s="143">
        <v>55</v>
      </c>
    </row>
    <row r="92" spans="1:8" ht="12.75">
      <c r="A92" s="139">
        <v>108</v>
      </c>
      <c r="B92" s="137"/>
      <c r="C92" s="153">
        <f t="shared" si="5"/>
        <v>85.97</v>
      </c>
      <c r="D92" s="142"/>
      <c r="E92" s="143">
        <v>10351</v>
      </c>
      <c r="F92" s="132">
        <f t="shared" si="3"/>
        <v>2034</v>
      </c>
      <c r="G92" s="182">
        <f t="shared" si="4"/>
        <v>1445</v>
      </c>
      <c r="H92" s="143">
        <v>55</v>
      </c>
    </row>
    <row r="93" spans="1:8" ht="12.75">
      <c r="A93" s="139">
        <v>109</v>
      </c>
      <c r="B93" s="137"/>
      <c r="C93" s="153">
        <f t="shared" si="5"/>
        <v>86.14</v>
      </c>
      <c r="D93" s="142"/>
      <c r="E93" s="143">
        <v>10351</v>
      </c>
      <c r="F93" s="132">
        <f t="shared" si="3"/>
        <v>2031</v>
      </c>
      <c r="G93" s="182">
        <f t="shared" si="4"/>
        <v>1442</v>
      </c>
      <c r="H93" s="143">
        <v>55</v>
      </c>
    </row>
    <row r="94" spans="1:8" ht="12.75">
      <c r="A94" s="139">
        <v>110</v>
      </c>
      <c r="B94" s="137"/>
      <c r="C94" s="153">
        <f t="shared" si="5"/>
        <v>86.32</v>
      </c>
      <c r="D94" s="142"/>
      <c r="E94" s="143">
        <v>10351</v>
      </c>
      <c r="F94" s="132">
        <f t="shared" si="3"/>
        <v>2026</v>
      </c>
      <c r="G94" s="182">
        <f t="shared" si="4"/>
        <v>1439</v>
      </c>
      <c r="H94" s="143">
        <v>55</v>
      </c>
    </row>
    <row r="95" spans="1:8" ht="12.75">
      <c r="A95" s="139">
        <v>111</v>
      </c>
      <c r="B95" s="137"/>
      <c r="C95" s="153">
        <f t="shared" si="5"/>
        <v>86.49</v>
      </c>
      <c r="D95" s="142"/>
      <c r="E95" s="143">
        <v>10351</v>
      </c>
      <c r="F95" s="132">
        <f t="shared" si="3"/>
        <v>2023</v>
      </c>
      <c r="G95" s="182">
        <f t="shared" si="4"/>
        <v>1436</v>
      </c>
      <c r="H95" s="143">
        <v>55</v>
      </c>
    </row>
    <row r="96" spans="1:8" ht="12.75">
      <c r="A96" s="139">
        <v>112</v>
      </c>
      <c r="B96" s="137"/>
      <c r="C96" s="153">
        <f t="shared" si="5"/>
        <v>86.66</v>
      </c>
      <c r="D96" s="142"/>
      <c r="E96" s="143">
        <v>10351</v>
      </c>
      <c r="F96" s="132">
        <f t="shared" si="3"/>
        <v>2019</v>
      </c>
      <c r="G96" s="182">
        <f t="shared" si="4"/>
        <v>1433</v>
      </c>
      <c r="H96" s="143">
        <v>55</v>
      </c>
    </row>
    <row r="97" spans="1:8" ht="12.75">
      <c r="A97" s="139">
        <v>113</v>
      </c>
      <c r="B97" s="137"/>
      <c r="C97" s="153">
        <f t="shared" si="5"/>
        <v>86.83</v>
      </c>
      <c r="D97" s="142"/>
      <c r="E97" s="143">
        <v>10351</v>
      </c>
      <c r="F97" s="132">
        <f t="shared" si="3"/>
        <v>2015</v>
      </c>
      <c r="G97" s="182">
        <f t="shared" si="4"/>
        <v>1431</v>
      </c>
      <c r="H97" s="143">
        <v>55</v>
      </c>
    </row>
    <row r="98" spans="1:8" ht="12.75">
      <c r="A98" s="139">
        <v>114</v>
      </c>
      <c r="B98" s="137"/>
      <c r="C98" s="153">
        <f t="shared" si="5"/>
        <v>87</v>
      </c>
      <c r="D98" s="142"/>
      <c r="E98" s="143">
        <v>10351</v>
      </c>
      <c r="F98" s="132">
        <f t="shared" si="3"/>
        <v>2011</v>
      </c>
      <c r="G98" s="182">
        <f t="shared" si="4"/>
        <v>1428</v>
      </c>
      <c r="H98" s="143">
        <v>55</v>
      </c>
    </row>
    <row r="99" spans="1:8" ht="12.75">
      <c r="A99" s="139">
        <v>115</v>
      </c>
      <c r="B99" s="137"/>
      <c r="C99" s="153">
        <f t="shared" si="5"/>
        <v>87.17</v>
      </c>
      <c r="D99" s="142"/>
      <c r="E99" s="143">
        <v>10351</v>
      </c>
      <c r="F99" s="132">
        <f t="shared" si="3"/>
        <v>2007</v>
      </c>
      <c r="G99" s="182">
        <f t="shared" si="4"/>
        <v>1425</v>
      </c>
      <c r="H99" s="143">
        <v>55</v>
      </c>
    </row>
    <row r="100" spans="1:8" ht="12.75">
      <c r="A100" s="139">
        <v>116</v>
      </c>
      <c r="B100" s="137"/>
      <c r="C100" s="153">
        <f t="shared" si="5"/>
        <v>87.33</v>
      </c>
      <c r="D100" s="142"/>
      <c r="E100" s="143">
        <v>10351</v>
      </c>
      <c r="F100" s="132">
        <f t="shared" si="3"/>
        <v>2004</v>
      </c>
      <c r="G100" s="182">
        <f t="shared" si="4"/>
        <v>1422</v>
      </c>
      <c r="H100" s="143">
        <v>55</v>
      </c>
    </row>
    <row r="101" spans="1:8" ht="12.75">
      <c r="A101" s="139">
        <v>117</v>
      </c>
      <c r="B101" s="137"/>
      <c r="C101" s="153">
        <f t="shared" si="5"/>
        <v>87.5</v>
      </c>
      <c r="D101" s="142"/>
      <c r="E101" s="143">
        <v>10351</v>
      </c>
      <c r="F101" s="132">
        <f t="shared" si="3"/>
        <v>2000</v>
      </c>
      <c r="G101" s="182">
        <f t="shared" si="4"/>
        <v>1420</v>
      </c>
      <c r="H101" s="143">
        <v>55</v>
      </c>
    </row>
    <row r="102" spans="1:8" ht="12.75">
      <c r="A102" s="139">
        <v>118</v>
      </c>
      <c r="B102" s="137"/>
      <c r="C102" s="153">
        <f t="shared" si="5"/>
        <v>87.66</v>
      </c>
      <c r="D102" s="142"/>
      <c r="E102" s="143">
        <v>10351</v>
      </c>
      <c r="F102" s="132">
        <f t="shared" si="3"/>
        <v>1996</v>
      </c>
      <c r="G102" s="182">
        <f t="shared" si="4"/>
        <v>1417</v>
      </c>
      <c r="H102" s="143">
        <v>55</v>
      </c>
    </row>
    <row r="103" spans="1:8" ht="12.75">
      <c r="A103" s="139">
        <v>119</v>
      </c>
      <c r="B103" s="137"/>
      <c r="C103" s="153">
        <f t="shared" si="5"/>
        <v>87.82</v>
      </c>
      <c r="D103" s="142"/>
      <c r="E103" s="143">
        <v>10351</v>
      </c>
      <c r="F103" s="132">
        <f t="shared" si="3"/>
        <v>1993</v>
      </c>
      <c r="G103" s="182">
        <f t="shared" si="4"/>
        <v>1414</v>
      </c>
      <c r="H103" s="143">
        <v>55</v>
      </c>
    </row>
    <row r="104" spans="1:8" ht="12.75">
      <c r="A104" s="139">
        <v>120</v>
      </c>
      <c r="B104" s="137"/>
      <c r="C104" s="153">
        <f t="shared" si="5"/>
        <v>87.98</v>
      </c>
      <c r="D104" s="142"/>
      <c r="E104" s="143">
        <v>10351</v>
      </c>
      <c r="F104" s="132">
        <f t="shared" si="3"/>
        <v>1989</v>
      </c>
      <c r="G104" s="182">
        <f t="shared" si="4"/>
        <v>1412</v>
      </c>
      <c r="H104" s="143">
        <v>55</v>
      </c>
    </row>
    <row r="105" spans="1:8" ht="12.75">
      <c r="A105" s="139">
        <v>121</v>
      </c>
      <c r="B105" s="137"/>
      <c r="C105" s="153">
        <f t="shared" si="5"/>
        <v>88.14</v>
      </c>
      <c r="D105" s="142"/>
      <c r="E105" s="143">
        <v>10351</v>
      </c>
      <c r="F105" s="132">
        <f t="shared" si="3"/>
        <v>1986</v>
      </c>
      <c r="G105" s="182">
        <f t="shared" si="4"/>
        <v>1409</v>
      </c>
      <c r="H105" s="143">
        <v>55</v>
      </c>
    </row>
    <row r="106" spans="1:8" ht="12.75">
      <c r="A106" s="139">
        <v>122</v>
      </c>
      <c r="B106" s="137"/>
      <c r="C106" s="153">
        <f t="shared" si="5"/>
        <v>88.3</v>
      </c>
      <c r="D106" s="142"/>
      <c r="E106" s="143">
        <v>10351</v>
      </c>
      <c r="F106" s="132">
        <f t="shared" si="3"/>
        <v>1982</v>
      </c>
      <c r="G106" s="182">
        <f t="shared" si="4"/>
        <v>1407</v>
      </c>
      <c r="H106" s="143">
        <v>55</v>
      </c>
    </row>
    <row r="107" spans="1:8" ht="12.75">
      <c r="A107" s="139">
        <v>123</v>
      </c>
      <c r="B107" s="137"/>
      <c r="C107" s="153">
        <f t="shared" si="5"/>
        <v>88.46</v>
      </c>
      <c r="D107" s="142"/>
      <c r="E107" s="143">
        <v>10351</v>
      </c>
      <c r="F107" s="132">
        <f t="shared" si="3"/>
        <v>1979</v>
      </c>
      <c r="G107" s="182">
        <f t="shared" si="4"/>
        <v>1404</v>
      </c>
      <c r="H107" s="143">
        <v>55</v>
      </c>
    </row>
    <row r="108" spans="1:8" ht="12.75">
      <c r="A108" s="139">
        <v>124</v>
      </c>
      <c r="B108" s="137"/>
      <c r="C108" s="153">
        <f t="shared" si="5"/>
        <v>88.61</v>
      </c>
      <c r="D108" s="142"/>
      <c r="E108" s="143">
        <v>10351</v>
      </c>
      <c r="F108" s="132">
        <f t="shared" si="3"/>
        <v>1975</v>
      </c>
      <c r="G108" s="182">
        <f t="shared" si="4"/>
        <v>1402</v>
      </c>
      <c r="H108" s="143">
        <v>55</v>
      </c>
    </row>
    <row r="109" spans="1:8" ht="12.75">
      <c r="A109" s="139">
        <v>125</v>
      </c>
      <c r="B109" s="137"/>
      <c r="C109" s="153">
        <f t="shared" si="5"/>
        <v>88.77</v>
      </c>
      <c r="D109" s="142"/>
      <c r="E109" s="143">
        <v>10351</v>
      </c>
      <c r="F109" s="132">
        <f t="shared" si="3"/>
        <v>1972</v>
      </c>
      <c r="G109" s="182">
        <f t="shared" si="4"/>
        <v>1399</v>
      </c>
      <c r="H109" s="143">
        <v>55</v>
      </c>
    </row>
    <row r="110" spans="1:8" ht="12.75">
      <c r="A110" s="139">
        <v>126</v>
      </c>
      <c r="B110" s="137"/>
      <c r="C110" s="153">
        <f t="shared" si="5"/>
        <v>88.92</v>
      </c>
      <c r="D110" s="142"/>
      <c r="E110" s="143">
        <v>10351</v>
      </c>
      <c r="F110" s="132">
        <f t="shared" si="3"/>
        <v>1969</v>
      </c>
      <c r="G110" s="182">
        <f t="shared" si="4"/>
        <v>1397</v>
      </c>
      <c r="H110" s="143">
        <v>55</v>
      </c>
    </row>
    <row r="111" spans="1:8" ht="12.75">
      <c r="A111" s="139">
        <v>127</v>
      </c>
      <c r="B111" s="137"/>
      <c r="C111" s="153">
        <f t="shared" si="5"/>
        <v>89.07</v>
      </c>
      <c r="D111" s="142"/>
      <c r="E111" s="143">
        <v>10351</v>
      </c>
      <c r="F111" s="132">
        <f t="shared" si="3"/>
        <v>1966</v>
      </c>
      <c r="G111" s="182">
        <f t="shared" si="4"/>
        <v>1395</v>
      </c>
      <c r="H111" s="143">
        <v>55</v>
      </c>
    </row>
    <row r="112" spans="1:8" ht="12.75">
      <c r="A112" s="139">
        <v>128</v>
      </c>
      <c r="B112" s="137"/>
      <c r="C112" s="153">
        <f t="shared" si="5"/>
        <v>89.22</v>
      </c>
      <c r="D112" s="142"/>
      <c r="E112" s="143">
        <v>10351</v>
      </c>
      <c r="F112" s="132">
        <f t="shared" si="3"/>
        <v>1962</v>
      </c>
      <c r="G112" s="182">
        <f t="shared" si="4"/>
        <v>1392</v>
      </c>
      <c r="H112" s="143">
        <v>55</v>
      </c>
    </row>
    <row r="113" spans="1:8" ht="12.75">
      <c r="A113" s="139">
        <v>129</v>
      </c>
      <c r="B113" s="137"/>
      <c r="C113" s="153">
        <f t="shared" si="5"/>
        <v>89.37</v>
      </c>
      <c r="D113" s="142"/>
      <c r="E113" s="143">
        <v>10351</v>
      </c>
      <c r="F113" s="132">
        <f t="shared" si="3"/>
        <v>1959</v>
      </c>
      <c r="G113" s="182">
        <f t="shared" si="4"/>
        <v>1390</v>
      </c>
      <c r="H113" s="143">
        <v>55</v>
      </c>
    </row>
    <row r="114" spans="1:8" ht="12.75">
      <c r="A114" s="139">
        <v>130</v>
      </c>
      <c r="B114" s="137"/>
      <c r="C114" s="153">
        <f t="shared" si="5"/>
        <v>89.52</v>
      </c>
      <c r="D114" s="142"/>
      <c r="E114" s="143">
        <v>10351</v>
      </c>
      <c r="F114" s="132">
        <f t="shared" si="3"/>
        <v>1956</v>
      </c>
      <c r="G114" s="182">
        <f t="shared" si="4"/>
        <v>1388</v>
      </c>
      <c r="H114" s="143">
        <v>55</v>
      </c>
    </row>
    <row r="115" spans="1:8" ht="12.75">
      <c r="A115" s="139">
        <v>131</v>
      </c>
      <c r="B115" s="137"/>
      <c r="C115" s="153">
        <f t="shared" si="5"/>
        <v>89.67</v>
      </c>
      <c r="D115" s="142"/>
      <c r="E115" s="143">
        <v>10351</v>
      </c>
      <c r="F115" s="132">
        <f t="shared" si="3"/>
        <v>1953</v>
      </c>
      <c r="G115" s="182">
        <f t="shared" si="4"/>
        <v>1385</v>
      </c>
      <c r="H115" s="143">
        <v>55</v>
      </c>
    </row>
    <row r="116" spans="1:8" ht="12.75">
      <c r="A116" s="139">
        <v>132</v>
      </c>
      <c r="B116" s="137"/>
      <c r="C116" s="153">
        <f t="shared" si="5"/>
        <v>89.81</v>
      </c>
      <c r="D116" s="142"/>
      <c r="E116" s="143">
        <v>10351</v>
      </c>
      <c r="F116" s="132">
        <f t="shared" si="3"/>
        <v>1950</v>
      </c>
      <c r="G116" s="182">
        <f t="shared" si="4"/>
        <v>1383</v>
      </c>
      <c r="H116" s="143">
        <v>55</v>
      </c>
    </row>
    <row r="117" spans="1:8" ht="12.75">
      <c r="A117" s="139">
        <v>133</v>
      </c>
      <c r="B117" s="137"/>
      <c r="C117" s="153">
        <f t="shared" si="5"/>
        <v>89.96</v>
      </c>
      <c r="D117" s="142"/>
      <c r="E117" s="143">
        <v>10351</v>
      </c>
      <c r="F117" s="132">
        <f t="shared" si="3"/>
        <v>1947</v>
      </c>
      <c r="G117" s="182">
        <f t="shared" si="4"/>
        <v>1381</v>
      </c>
      <c r="H117" s="143">
        <v>55</v>
      </c>
    </row>
    <row r="118" spans="1:8" ht="12.75">
      <c r="A118" s="139">
        <v>134</v>
      </c>
      <c r="B118" s="137"/>
      <c r="C118" s="153">
        <f t="shared" si="5"/>
        <v>90.1</v>
      </c>
      <c r="D118" s="142"/>
      <c r="E118" s="143">
        <v>10351</v>
      </c>
      <c r="F118" s="132">
        <f t="shared" si="3"/>
        <v>1944</v>
      </c>
      <c r="G118" s="182">
        <f t="shared" si="4"/>
        <v>1379</v>
      </c>
      <c r="H118" s="143">
        <v>55</v>
      </c>
    </row>
    <row r="119" spans="1:8" ht="12.75">
      <c r="A119" s="139">
        <v>135</v>
      </c>
      <c r="B119" s="137"/>
      <c r="C119" s="153">
        <f t="shared" si="5"/>
        <v>90.25</v>
      </c>
      <c r="D119" s="142"/>
      <c r="E119" s="143">
        <v>10351</v>
      </c>
      <c r="F119" s="132">
        <f t="shared" si="3"/>
        <v>1941</v>
      </c>
      <c r="G119" s="182">
        <f t="shared" si="4"/>
        <v>1376</v>
      </c>
      <c r="H119" s="143">
        <v>55</v>
      </c>
    </row>
    <row r="120" spans="1:8" ht="12.75">
      <c r="A120" s="139">
        <v>136</v>
      </c>
      <c r="B120" s="137"/>
      <c r="C120" s="153">
        <f t="shared" si="5"/>
        <v>90.39</v>
      </c>
      <c r="D120" s="142"/>
      <c r="E120" s="143">
        <v>10351</v>
      </c>
      <c r="F120" s="132">
        <f t="shared" si="3"/>
        <v>1938</v>
      </c>
      <c r="G120" s="182">
        <f t="shared" si="4"/>
        <v>1374</v>
      </c>
      <c r="H120" s="143">
        <v>55</v>
      </c>
    </row>
    <row r="121" spans="1:8" ht="12.75">
      <c r="A121" s="139">
        <v>137</v>
      </c>
      <c r="B121" s="137"/>
      <c r="C121" s="153">
        <f t="shared" si="5"/>
        <v>90.53</v>
      </c>
      <c r="D121" s="142"/>
      <c r="E121" s="143">
        <v>10351</v>
      </c>
      <c r="F121" s="132">
        <f t="shared" si="3"/>
        <v>1935</v>
      </c>
      <c r="G121" s="182">
        <f t="shared" si="4"/>
        <v>1372</v>
      </c>
      <c r="H121" s="143">
        <v>55</v>
      </c>
    </row>
    <row r="122" spans="1:8" ht="12.75">
      <c r="A122" s="139">
        <v>138</v>
      </c>
      <c r="B122" s="137"/>
      <c r="C122" s="153">
        <f t="shared" si="5"/>
        <v>90.67</v>
      </c>
      <c r="D122" s="142"/>
      <c r="E122" s="143">
        <v>10351</v>
      </c>
      <c r="F122" s="132">
        <f t="shared" si="3"/>
        <v>1932</v>
      </c>
      <c r="G122" s="182">
        <f t="shared" si="4"/>
        <v>1370</v>
      </c>
      <c r="H122" s="143">
        <v>55</v>
      </c>
    </row>
    <row r="123" spans="1:8" ht="12.75">
      <c r="A123" s="139">
        <v>139</v>
      </c>
      <c r="B123" s="137"/>
      <c r="C123" s="153">
        <f t="shared" si="5"/>
        <v>90.81</v>
      </c>
      <c r="D123" s="142"/>
      <c r="E123" s="143">
        <v>10351</v>
      </c>
      <c r="F123" s="132">
        <f t="shared" si="3"/>
        <v>1929</v>
      </c>
      <c r="G123" s="182">
        <f t="shared" si="4"/>
        <v>1368</v>
      </c>
      <c r="H123" s="143">
        <v>55</v>
      </c>
    </row>
    <row r="124" spans="1:8" ht="12.75">
      <c r="A124" s="139">
        <v>140</v>
      </c>
      <c r="B124" s="137"/>
      <c r="C124" s="153">
        <f t="shared" si="5"/>
        <v>90.95</v>
      </c>
      <c r="D124" s="142"/>
      <c r="E124" s="143">
        <v>10351</v>
      </c>
      <c r="F124" s="132">
        <f t="shared" si="3"/>
        <v>1926</v>
      </c>
      <c r="G124" s="182">
        <f t="shared" si="4"/>
        <v>1366</v>
      </c>
      <c r="H124" s="143">
        <v>55</v>
      </c>
    </row>
    <row r="125" spans="1:8" ht="12.75">
      <c r="A125" s="139">
        <v>141</v>
      </c>
      <c r="B125" s="137"/>
      <c r="C125" s="153">
        <f t="shared" si="5"/>
        <v>91.09</v>
      </c>
      <c r="D125" s="142"/>
      <c r="E125" s="143">
        <v>10351</v>
      </c>
      <c r="F125" s="132">
        <f t="shared" si="3"/>
        <v>1923</v>
      </c>
      <c r="G125" s="182">
        <f t="shared" si="4"/>
        <v>1364</v>
      </c>
      <c r="H125" s="143">
        <v>55</v>
      </c>
    </row>
    <row r="126" spans="1:8" ht="12.75">
      <c r="A126" s="139">
        <v>142</v>
      </c>
      <c r="B126" s="137"/>
      <c r="C126" s="153">
        <f t="shared" si="5"/>
        <v>91.22</v>
      </c>
      <c r="D126" s="142"/>
      <c r="E126" s="143">
        <v>10351</v>
      </c>
      <c r="F126" s="132">
        <f t="shared" si="3"/>
        <v>1920</v>
      </c>
      <c r="G126" s="182">
        <f t="shared" si="4"/>
        <v>1362</v>
      </c>
      <c r="H126" s="143">
        <v>55</v>
      </c>
    </row>
    <row r="127" spans="1:8" ht="12.75">
      <c r="A127" s="139">
        <v>143</v>
      </c>
      <c r="B127" s="137"/>
      <c r="C127" s="153">
        <f t="shared" si="5"/>
        <v>91.36</v>
      </c>
      <c r="D127" s="142"/>
      <c r="E127" s="143">
        <v>10351</v>
      </c>
      <c r="F127" s="132">
        <f t="shared" si="3"/>
        <v>1918</v>
      </c>
      <c r="G127" s="182">
        <f t="shared" si="4"/>
        <v>1360</v>
      </c>
      <c r="H127" s="143">
        <v>55</v>
      </c>
    </row>
    <row r="128" spans="1:8" ht="12.75">
      <c r="A128" s="139">
        <v>144</v>
      </c>
      <c r="B128" s="137"/>
      <c r="C128" s="153">
        <f t="shared" si="5"/>
        <v>91.49</v>
      </c>
      <c r="D128" s="142"/>
      <c r="E128" s="143">
        <v>10351</v>
      </c>
      <c r="F128" s="132">
        <f t="shared" si="3"/>
        <v>1915</v>
      </c>
      <c r="G128" s="182">
        <f t="shared" si="4"/>
        <v>1358</v>
      </c>
      <c r="H128" s="143">
        <v>55</v>
      </c>
    </row>
    <row r="129" spans="1:8" ht="12.75">
      <c r="A129" s="139">
        <v>145</v>
      </c>
      <c r="B129" s="137"/>
      <c r="C129" s="153">
        <f t="shared" si="5"/>
        <v>91.63</v>
      </c>
      <c r="D129" s="142"/>
      <c r="E129" s="143">
        <v>10351</v>
      </c>
      <c r="F129" s="132">
        <f t="shared" si="3"/>
        <v>1912</v>
      </c>
      <c r="G129" s="182">
        <f t="shared" si="4"/>
        <v>1356</v>
      </c>
      <c r="H129" s="143">
        <v>55</v>
      </c>
    </row>
    <row r="130" spans="1:8" ht="12.75">
      <c r="A130" s="139">
        <v>146</v>
      </c>
      <c r="B130" s="137"/>
      <c r="C130" s="153">
        <f t="shared" si="5"/>
        <v>91.76</v>
      </c>
      <c r="D130" s="142"/>
      <c r="E130" s="143">
        <v>10351</v>
      </c>
      <c r="F130" s="132">
        <f t="shared" si="3"/>
        <v>1910</v>
      </c>
      <c r="G130" s="182">
        <f t="shared" si="4"/>
        <v>1354</v>
      </c>
      <c r="H130" s="143">
        <v>55</v>
      </c>
    </row>
    <row r="131" spans="1:8" ht="12.75">
      <c r="A131" s="139">
        <v>147</v>
      </c>
      <c r="B131" s="137"/>
      <c r="C131" s="153">
        <f t="shared" si="5"/>
        <v>91.89</v>
      </c>
      <c r="D131" s="142"/>
      <c r="E131" s="143">
        <v>10351</v>
      </c>
      <c r="F131" s="132">
        <f t="shared" si="3"/>
        <v>1907</v>
      </c>
      <c r="G131" s="182">
        <f t="shared" si="4"/>
        <v>1352</v>
      </c>
      <c r="H131" s="143">
        <v>55</v>
      </c>
    </row>
    <row r="132" spans="1:8" ht="12.75">
      <c r="A132" s="139">
        <v>148</v>
      </c>
      <c r="B132" s="137"/>
      <c r="C132" s="153">
        <f t="shared" si="5"/>
        <v>92.03</v>
      </c>
      <c r="D132" s="142"/>
      <c r="E132" s="143">
        <v>10351</v>
      </c>
      <c r="F132" s="132">
        <f t="shared" si="3"/>
        <v>1904</v>
      </c>
      <c r="G132" s="182">
        <f t="shared" si="4"/>
        <v>1350</v>
      </c>
      <c r="H132" s="143">
        <v>55</v>
      </c>
    </row>
    <row r="133" spans="1:8" ht="12.75">
      <c r="A133" s="139">
        <v>149</v>
      </c>
      <c r="B133" s="137"/>
      <c r="C133" s="153">
        <f t="shared" si="5"/>
        <v>92.16</v>
      </c>
      <c r="D133" s="142"/>
      <c r="E133" s="143">
        <v>10351</v>
      </c>
      <c r="F133" s="132">
        <f t="shared" si="3"/>
        <v>1901</v>
      </c>
      <c r="G133" s="182">
        <f t="shared" si="4"/>
        <v>1348</v>
      </c>
      <c r="H133" s="143">
        <v>55</v>
      </c>
    </row>
    <row r="134" spans="1:8" ht="12.75">
      <c r="A134" s="139">
        <v>150</v>
      </c>
      <c r="B134" s="137"/>
      <c r="C134" s="153">
        <f t="shared" si="5"/>
        <v>92.29</v>
      </c>
      <c r="D134" s="142"/>
      <c r="E134" s="143">
        <v>10351</v>
      </c>
      <c r="F134" s="132">
        <f t="shared" si="3"/>
        <v>1899</v>
      </c>
      <c r="G134" s="182">
        <f t="shared" si="4"/>
        <v>1346</v>
      </c>
      <c r="H134" s="143">
        <v>55</v>
      </c>
    </row>
    <row r="135" spans="1:8" ht="12.75">
      <c r="A135" s="139">
        <v>151</v>
      </c>
      <c r="B135" s="137"/>
      <c r="C135" s="153">
        <f t="shared" si="5"/>
        <v>92.42</v>
      </c>
      <c r="D135" s="142"/>
      <c r="E135" s="143">
        <v>10351</v>
      </c>
      <c r="F135" s="132">
        <f t="shared" si="3"/>
        <v>1896</v>
      </c>
      <c r="G135" s="182">
        <f t="shared" si="4"/>
        <v>1344</v>
      </c>
      <c r="H135" s="143">
        <v>55</v>
      </c>
    </row>
    <row r="136" spans="1:8" ht="12.75">
      <c r="A136" s="139">
        <v>152</v>
      </c>
      <c r="B136" s="137"/>
      <c r="C136" s="153">
        <f t="shared" si="5"/>
        <v>92.54</v>
      </c>
      <c r="D136" s="142"/>
      <c r="E136" s="143">
        <v>10351</v>
      </c>
      <c r="F136" s="132">
        <f t="shared" si="3"/>
        <v>1894</v>
      </c>
      <c r="G136" s="182">
        <f t="shared" si="4"/>
        <v>1342</v>
      </c>
      <c r="H136" s="143">
        <v>55</v>
      </c>
    </row>
    <row r="137" spans="1:8" ht="12.75">
      <c r="A137" s="139">
        <v>153</v>
      </c>
      <c r="B137" s="137"/>
      <c r="C137" s="153">
        <f t="shared" si="5"/>
        <v>92.67</v>
      </c>
      <c r="D137" s="142"/>
      <c r="E137" s="143">
        <v>10351</v>
      </c>
      <c r="F137" s="132">
        <f t="shared" si="3"/>
        <v>1891</v>
      </c>
      <c r="G137" s="182">
        <f t="shared" si="4"/>
        <v>1340</v>
      </c>
      <c r="H137" s="143">
        <v>55</v>
      </c>
    </row>
    <row r="138" spans="1:8" ht="12.75">
      <c r="A138" s="139">
        <v>154</v>
      </c>
      <c r="B138" s="137"/>
      <c r="C138" s="153">
        <f t="shared" si="5"/>
        <v>92.8</v>
      </c>
      <c r="D138" s="142"/>
      <c r="E138" s="143">
        <v>10351</v>
      </c>
      <c r="F138" s="132">
        <f t="shared" si="3"/>
        <v>1889</v>
      </c>
      <c r="G138" s="182">
        <f t="shared" si="4"/>
        <v>1338</v>
      </c>
      <c r="H138" s="143">
        <v>55</v>
      </c>
    </row>
    <row r="139" spans="1:8" ht="12.75">
      <c r="A139" s="139">
        <v>155</v>
      </c>
      <c r="B139" s="137"/>
      <c r="C139" s="153">
        <f t="shared" si="5"/>
        <v>92.92</v>
      </c>
      <c r="D139" s="142"/>
      <c r="E139" s="143">
        <v>10351</v>
      </c>
      <c r="F139" s="132">
        <f t="shared" si="3"/>
        <v>1886</v>
      </c>
      <c r="G139" s="182">
        <f t="shared" si="4"/>
        <v>1337</v>
      </c>
      <c r="H139" s="143">
        <v>55</v>
      </c>
    </row>
    <row r="140" spans="1:8" ht="12.75">
      <c r="A140" s="139">
        <v>156</v>
      </c>
      <c r="B140" s="137"/>
      <c r="C140" s="153">
        <f t="shared" si="5"/>
        <v>93.05</v>
      </c>
      <c r="D140" s="142"/>
      <c r="E140" s="143">
        <v>10351</v>
      </c>
      <c r="F140" s="132">
        <f t="shared" si="3"/>
        <v>1884</v>
      </c>
      <c r="G140" s="182">
        <f t="shared" si="4"/>
        <v>1335</v>
      </c>
      <c r="H140" s="143">
        <v>55</v>
      </c>
    </row>
    <row r="141" spans="1:8" ht="12.75">
      <c r="A141" s="139">
        <v>157</v>
      </c>
      <c r="B141" s="137"/>
      <c r="C141" s="153">
        <f t="shared" si="5"/>
        <v>93.17</v>
      </c>
      <c r="D141" s="142"/>
      <c r="E141" s="143">
        <v>10351</v>
      </c>
      <c r="F141" s="132">
        <f aca="true" t="shared" si="6" ref="F141:F204">ROUND(12*1.37*(1/C141*E141)+H141,0)</f>
        <v>1881</v>
      </c>
      <c r="G141" s="182">
        <f t="shared" si="4"/>
        <v>1333</v>
      </c>
      <c r="H141" s="143">
        <v>55</v>
      </c>
    </row>
    <row r="142" spans="1:8" ht="12.75">
      <c r="A142" s="139">
        <v>158</v>
      </c>
      <c r="B142" s="137"/>
      <c r="C142" s="153">
        <f t="shared" si="5"/>
        <v>93.3</v>
      </c>
      <c r="D142" s="142"/>
      <c r="E142" s="143">
        <v>10351</v>
      </c>
      <c r="F142" s="132">
        <f t="shared" si="6"/>
        <v>1879</v>
      </c>
      <c r="G142" s="182">
        <f aca="true" t="shared" si="7" ref="G142:G205">ROUND(12*(1/C142*E142),0)</f>
        <v>1331</v>
      </c>
      <c r="H142" s="143">
        <v>55</v>
      </c>
    </row>
    <row r="143" spans="1:8" ht="12.75">
      <c r="A143" s="139">
        <v>159</v>
      </c>
      <c r="B143" s="137"/>
      <c r="C143" s="153">
        <f aca="true" t="shared" si="8" ref="C143:C206">ROUND((10.899*LN(A143)+A143/200)*1.667,2)</f>
        <v>93.42</v>
      </c>
      <c r="D143" s="142"/>
      <c r="E143" s="143">
        <v>10351</v>
      </c>
      <c r="F143" s="132">
        <f t="shared" si="6"/>
        <v>1877</v>
      </c>
      <c r="G143" s="182">
        <f t="shared" si="7"/>
        <v>1330</v>
      </c>
      <c r="H143" s="143">
        <v>55</v>
      </c>
    </row>
    <row r="144" spans="1:8" ht="12.75">
      <c r="A144" s="139">
        <v>160</v>
      </c>
      <c r="B144" s="137"/>
      <c r="C144" s="153">
        <f t="shared" si="8"/>
        <v>93.54</v>
      </c>
      <c r="D144" s="142"/>
      <c r="E144" s="143">
        <v>10351</v>
      </c>
      <c r="F144" s="132">
        <f t="shared" si="6"/>
        <v>1874</v>
      </c>
      <c r="G144" s="182">
        <f t="shared" si="7"/>
        <v>1328</v>
      </c>
      <c r="H144" s="143">
        <v>55</v>
      </c>
    </row>
    <row r="145" spans="1:8" ht="12.75">
      <c r="A145" s="139">
        <v>161</v>
      </c>
      <c r="B145" s="137"/>
      <c r="C145" s="153">
        <f t="shared" si="8"/>
        <v>93.66</v>
      </c>
      <c r="D145" s="142"/>
      <c r="E145" s="143">
        <v>10351</v>
      </c>
      <c r="F145" s="132">
        <f t="shared" si="6"/>
        <v>1872</v>
      </c>
      <c r="G145" s="182">
        <f t="shared" si="7"/>
        <v>1326</v>
      </c>
      <c r="H145" s="143">
        <v>55</v>
      </c>
    </row>
    <row r="146" spans="1:8" ht="12.75">
      <c r="A146" s="139">
        <v>162</v>
      </c>
      <c r="B146" s="137"/>
      <c r="C146" s="153">
        <f t="shared" si="8"/>
        <v>93.78</v>
      </c>
      <c r="D146" s="142"/>
      <c r="E146" s="143">
        <v>10351</v>
      </c>
      <c r="F146" s="132">
        <f t="shared" si="6"/>
        <v>1870</v>
      </c>
      <c r="G146" s="182">
        <f t="shared" si="7"/>
        <v>1325</v>
      </c>
      <c r="H146" s="143">
        <v>55</v>
      </c>
    </row>
    <row r="147" spans="1:8" ht="12.75">
      <c r="A147" s="139">
        <v>163</v>
      </c>
      <c r="B147" s="137"/>
      <c r="C147" s="153">
        <f t="shared" si="8"/>
        <v>93.91</v>
      </c>
      <c r="D147" s="142"/>
      <c r="E147" s="143">
        <v>10351</v>
      </c>
      <c r="F147" s="132">
        <f t="shared" si="6"/>
        <v>1867</v>
      </c>
      <c r="G147" s="182">
        <f t="shared" si="7"/>
        <v>1323</v>
      </c>
      <c r="H147" s="143">
        <v>55</v>
      </c>
    </row>
    <row r="148" spans="1:8" ht="12.75">
      <c r="A148" s="139">
        <v>164</v>
      </c>
      <c r="B148" s="137"/>
      <c r="C148" s="153">
        <f t="shared" si="8"/>
        <v>94.02</v>
      </c>
      <c r="D148" s="142"/>
      <c r="E148" s="143">
        <v>10351</v>
      </c>
      <c r="F148" s="132">
        <f t="shared" si="6"/>
        <v>1865</v>
      </c>
      <c r="G148" s="182">
        <f t="shared" si="7"/>
        <v>1321</v>
      </c>
      <c r="H148" s="143">
        <v>55</v>
      </c>
    </row>
    <row r="149" spans="1:8" ht="12.75">
      <c r="A149" s="139">
        <v>165</v>
      </c>
      <c r="B149" s="137"/>
      <c r="C149" s="153">
        <f t="shared" si="8"/>
        <v>94.14</v>
      </c>
      <c r="D149" s="142"/>
      <c r="E149" s="143">
        <v>10351</v>
      </c>
      <c r="F149" s="132">
        <f t="shared" si="6"/>
        <v>1863</v>
      </c>
      <c r="G149" s="182">
        <f t="shared" si="7"/>
        <v>1319</v>
      </c>
      <c r="H149" s="143">
        <v>55</v>
      </c>
    </row>
    <row r="150" spans="1:8" ht="12.75">
      <c r="A150" s="139">
        <v>166</v>
      </c>
      <c r="B150" s="137"/>
      <c r="C150" s="153">
        <f t="shared" si="8"/>
        <v>94.26</v>
      </c>
      <c r="D150" s="142"/>
      <c r="E150" s="143">
        <v>10351</v>
      </c>
      <c r="F150" s="132">
        <f t="shared" si="6"/>
        <v>1860</v>
      </c>
      <c r="G150" s="182">
        <f t="shared" si="7"/>
        <v>1318</v>
      </c>
      <c r="H150" s="143">
        <v>55</v>
      </c>
    </row>
    <row r="151" spans="1:8" ht="12.75">
      <c r="A151" s="139">
        <v>167</v>
      </c>
      <c r="B151" s="137"/>
      <c r="C151" s="153">
        <f t="shared" si="8"/>
        <v>94.38</v>
      </c>
      <c r="D151" s="142"/>
      <c r="E151" s="143">
        <v>10351</v>
      </c>
      <c r="F151" s="132">
        <f t="shared" si="6"/>
        <v>1858</v>
      </c>
      <c r="G151" s="182">
        <f t="shared" si="7"/>
        <v>1316</v>
      </c>
      <c r="H151" s="143">
        <v>55</v>
      </c>
    </row>
    <row r="152" spans="1:8" ht="12.75">
      <c r="A152" s="139">
        <v>168</v>
      </c>
      <c r="B152" s="137"/>
      <c r="C152" s="153">
        <f t="shared" si="8"/>
        <v>94.5</v>
      </c>
      <c r="D152" s="142"/>
      <c r="E152" s="143">
        <v>10351</v>
      </c>
      <c r="F152" s="132">
        <f t="shared" si="6"/>
        <v>1856</v>
      </c>
      <c r="G152" s="182">
        <f t="shared" si="7"/>
        <v>1314</v>
      </c>
      <c r="H152" s="143">
        <v>55</v>
      </c>
    </row>
    <row r="153" spans="1:8" ht="12.75">
      <c r="A153" s="139">
        <v>169</v>
      </c>
      <c r="B153" s="137"/>
      <c r="C153" s="153">
        <f t="shared" si="8"/>
        <v>94.61</v>
      </c>
      <c r="D153" s="142"/>
      <c r="E153" s="143">
        <v>10351</v>
      </c>
      <c r="F153" s="132">
        <f t="shared" si="6"/>
        <v>1854</v>
      </c>
      <c r="G153" s="182">
        <f t="shared" si="7"/>
        <v>1313</v>
      </c>
      <c r="H153" s="143">
        <v>55</v>
      </c>
    </row>
    <row r="154" spans="1:8" ht="12.75">
      <c r="A154" s="139">
        <v>170</v>
      </c>
      <c r="B154" s="137"/>
      <c r="C154" s="153">
        <f t="shared" si="8"/>
        <v>94.73</v>
      </c>
      <c r="D154" s="142"/>
      <c r="E154" s="143">
        <v>10351</v>
      </c>
      <c r="F154" s="132">
        <f t="shared" si="6"/>
        <v>1851</v>
      </c>
      <c r="G154" s="182">
        <f t="shared" si="7"/>
        <v>1311</v>
      </c>
      <c r="H154" s="143">
        <v>55</v>
      </c>
    </row>
    <row r="155" spans="1:8" ht="12.75">
      <c r="A155" s="139">
        <v>171</v>
      </c>
      <c r="B155" s="137"/>
      <c r="C155" s="153">
        <f t="shared" si="8"/>
        <v>94.84</v>
      </c>
      <c r="D155" s="142"/>
      <c r="E155" s="143">
        <v>10351</v>
      </c>
      <c r="F155" s="132">
        <f t="shared" si="6"/>
        <v>1849</v>
      </c>
      <c r="G155" s="182">
        <f t="shared" si="7"/>
        <v>1310</v>
      </c>
      <c r="H155" s="143">
        <v>55</v>
      </c>
    </row>
    <row r="156" spans="1:8" ht="12.75">
      <c r="A156" s="139">
        <v>172</v>
      </c>
      <c r="B156" s="137"/>
      <c r="C156" s="153">
        <f t="shared" si="8"/>
        <v>94.96</v>
      </c>
      <c r="D156" s="142"/>
      <c r="E156" s="143">
        <v>10351</v>
      </c>
      <c r="F156" s="132">
        <f t="shared" si="6"/>
        <v>1847</v>
      </c>
      <c r="G156" s="182">
        <f t="shared" si="7"/>
        <v>1308</v>
      </c>
      <c r="H156" s="143">
        <v>55</v>
      </c>
    </row>
    <row r="157" spans="1:8" ht="12.75">
      <c r="A157" s="139">
        <v>173</v>
      </c>
      <c r="B157" s="137"/>
      <c r="C157" s="153">
        <f t="shared" si="8"/>
        <v>95.07</v>
      </c>
      <c r="D157" s="142"/>
      <c r="E157" s="143">
        <v>10351</v>
      </c>
      <c r="F157" s="132">
        <f t="shared" si="6"/>
        <v>1845</v>
      </c>
      <c r="G157" s="182">
        <f t="shared" si="7"/>
        <v>1307</v>
      </c>
      <c r="H157" s="143">
        <v>55</v>
      </c>
    </row>
    <row r="158" spans="1:8" ht="12.75">
      <c r="A158" s="139">
        <v>174</v>
      </c>
      <c r="B158" s="137"/>
      <c r="C158" s="153">
        <f t="shared" si="8"/>
        <v>95.18</v>
      </c>
      <c r="D158" s="142"/>
      <c r="E158" s="143">
        <v>10351</v>
      </c>
      <c r="F158" s="132">
        <f t="shared" si="6"/>
        <v>1843</v>
      </c>
      <c r="G158" s="182">
        <f t="shared" si="7"/>
        <v>1305</v>
      </c>
      <c r="H158" s="143">
        <v>55</v>
      </c>
    </row>
    <row r="159" spans="1:8" ht="12.75">
      <c r="A159" s="139">
        <v>175</v>
      </c>
      <c r="B159" s="137"/>
      <c r="C159" s="153">
        <f t="shared" si="8"/>
        <v>95.3</v>
      </c>
      <c r="D159" s="142"/>
      <c r="E159" s="143">
        <v>10351</v>
      </c>
      <c r="F159" s="132">
        <f t="shared" si="6"/>
        <v>1841</v>
      </c>
      <c r="G159" s="182">
        <f t="shared" si="7"/>
        <v>1303</v>
      </c>
      <c r="H159" s="143">
        <v>55</v>
      </c>
    </row>
    <row r="160" spans="1:8" ht="12.75">
      <c r="A160" s="139">
        <v>176</v>
      </c>
      <c r="B160" s="137"/>
      <c r="C160" s="153">
        <f t="shared" si="8"/>
        <v>95.41</v>
      </c>
      <c r="D160" s="142"/>
      <c r="E160" s="143">
        <v>10351</v>
      </c>
      <c r="F160" s="132">
        <f t="shared" si="6"/>
        <v>1839</v>
      </c>
      <c r="G160" s="182">
        <f t="shared" si="7"/>
        <v>1302</v>
      </c>
      <c r="H160" s="143">
        <v>55</v>
      </c>
    </row>
    <row r="161" spans="1:8" ht="12.75">
      <c r="A161" s="139">
        <v>177</v>
      </c>
      <c r="B161" s="137"/>
      <c r="C161" s="153">
        <f t="shared" si="8"/>
        <v>95.52</v>
      </c>
      <c r="D161" s="142"/>
      <c r="E161" s="143">
        <v>10351</v>
      </c>
      <c r="F161" s="132">
        <f t="shared" si="6"/>
        <v>1837</v>
      </c>
      <c r="G161" s="182">
        <f t="shared" si="7"/>
        <v>1300</v>
      </c>
      <c r="H161" s="143">
        <v>55</v>
      </c>
    </row>
    <row r="162" spans="1:8" ht="12.75">
      <c r="A162" s="139">
        <v>178</v>
      </c>
      <c r="B162" s="137"/>
      <c r="C162" s="153">
        <f t="shared" si="8"/>
        <v>95.63</v>
      </c>
      <c r="D162" s="142"/>
      <c r="E162" s="143">
        <v>10351</v>
      </c>
      <c r="F162" s="132">
        <f t="shared" si="6"/>
        <v>1834</v>
      </c>
      <c r="G162" s="182">
        <f t="shared" si="7"/>
        <v>1299</v>
      </c>
      <c r="H162" s="143">
        <v>55</v>
      </c>
    </row>
    <row r="163" spans="1:8" ht="12.75">
      <c r="A163" s="139">
        <v>179</v>
      </c>
      <c r="B163" s="137"/>
      <c r="C163" s="153">
        <f t="shared" si="8"/>
        <v>95.74</v>
      </c>
      <c r="D163" s="142"/>
      <c r="E163" s="143">
        <v>10351</v>
      </c>
      <c r="F163" s="132">
        <f t="shared" si="6"/>
        <v>1832</v>
      </c>
      <c r="G163" s="182">
        <f t="shared" si="7"/>
        <v>1297</v>
      </c>
      <c r="H163" s="143">
        <v>55</v>
      </c>
    </row>
    <row r="164" spans="1:8" ht="12.75">
      <c r="A164" s="139">
        <v>180</v>
      </c>
      <c r="B164" s="137"/>
      <c r="C164" s="153">
        <f t="shared" si="8"/>
        <v>95.85</v>
      </c>
      <c r="D164" s="142"/>
      <c r="E164" s="143">
        <v>10351</v>
      </c>
      <c r="F164" s="132">
        <f t="shared" si="6"/>
        <v>1830</v>
      </c>
      <c r="G164" s="182">
        <f t="shared" si="7"/>
        <v>1296</v>
      </c>
      <c r="H164" s="143">
        <v>55</v>
      </c>
    </row>
    <row r="165" spans="1:8" ht="12.75">
      <c r="A165" s="139">
        <v>181</v>
      </c>
      <c r="B165" s="137"/>
      <c r="C165" s="153">
        <f t="shared" si="8"/>
        <v>95.96</v>
      </c>
      <c r="D165" s="142"/>
      <c r="E165" s="143">
        <v>10351</v>
      </c>
      <c r="F165" s="132">
        <f t="shared" si="6"/>
        <v>1828</v>
      </c>
      <c r="G165" s="182">
        <f t="shared" si="7"/>
        <v>1294</v>
      </c>
      <c r="H165" s="143">
        <v>55</v>
      </c>
    </row>
    <row r="166" spans="1:8" ht="12.75">
      <c r="A166" s="139">
        <v>182</v>
      </c>
      <c r="B166" s="137"/>
      <c r="C166" s="153">
        <f t="shared" si="8"/>
        <v>96.07</v>
      </c>
      <c r="D166" s="142"/>
      <c r="E166" s="143">
        <v>10351</v>
      </c>
      <c r="F166" s="132">
        <f t="shared" si="6"/>
        <v>1826</v>
      </c>
      <c r="G166" s="182">
        <f t="shared" si="7"/>
        <v>1293</v>
      </c>
      <c r="H166" s="143">
        <v>55</v>
      </c>
    </row>
    <row r="167" spans="1:8" ht="12.75">
      <c r="A167" s="139">
        <v>183</v>
      </c>
      <c r="B167" s="137"/>
      <c r="C167" s="153">
        <f t="shared" si="8"/>
        <v>96.17</v>
      </c>
      <c r="D167" s="142"/>
      <c r="E167" s="143">
        <v>10351</v>
      </c>
      <c r="F167" s="132">
        <f t="shared" si="6"/>
        <v>1824</v>
      </c>
      <c r="G167" s="182">
        <f t="shared" si="7"/>
        <v>1292</v>
      </c>
      <c r="H167" s="143">
        <v>55</v>
      </c>
    </row>
    <row r="168" spans="1:8" ht="12.75">
      <c r="A168" s="139">
        <v>184</v>
      </c>
      <c r="B168" s="137"/>
      <c r="C168" s="153">
        <f t="shared" si="8"/>
        <v>96.28</v>
      </c>
      <c r="D168" s="142"/>
      <c r="E168" s="143">
        <v>10351</v>
      </c>
      <c r="F168" s="132">
        <f t="shared" si="6"/>
        <v>1822</v>
      </c>
      <c r="G168" s="182">
        <f t="shared" si="7"/>
        <v>1290</v>
      </c>
      <c r="H168" s="143">
        <v>55</v>
      </c>
    </row>
    <row r="169" spans="1:8" ht="12.75">
      <c r="A169" s="139">
        <v>185</v>
      </c>
      <c r="B169" s="137"/>
      <c r="C169" s="153">
        <f t="shared" si="8"/>
        <v>96.39</v>
      </c>
      <c r="D169" s="142"/>
      <c r="E169" s="143">
        <v>10351</v>
      </c>
      <c r="F169" s="132">
        <f t="shared" si="6"/>
        <v>1820</v>
      </c>
      <c r="G169" s="182">
        <f t="shared" si="7"/>
        <v>1289</v>
      </c>
      <c r="H169" s="143">
        <v>55</v>
      </c>
    </row>
    <row r="170" spans="1:8" ht="12.75">
      <c r="A170" s="139">
        <v>186</v>
      </c>
      <c r="B170" s="137"/>
      <c r="C170" s="153">
        <f t="shared" si="8"/>
        <v>96.49</v>
      </c>
      <c r="D170" s="142"/>
      <c r="E170" s="143">
        <v>10351</v>
      </c>
      <c r="F170" s="132">
        <f t="shared" si="6"/>
        <v>1819</v>
      </c>
      <c r="G170" s="182">
        <f t="shared" si="7"/>
        <v>1287</v>
      </c>
      <c r="H170" s="143">
        <v>55</v>
      </c>
    </row>
    <row r="171" spans="1:8" ht="12.75">
      <c r="A171" s="139">
        <v>187</v>
      </c>
      <c r="B171" s="137"/>
      <c r="C171" s="153">
        <f t="shared" si="8"/>
        <v>96.6</v>
      </c>
      <c r="D171" s="142"/>
      <c r="E171" s="143">
        <v>10351</v>
      </c>
      <c r="F171" s="132">
        <f t="shared" si="6"/>
        <v>1817</v>
      </c>
      <c r="G171" s="182">
        <f t="shared" si="7"/>
        <v>1286</v>
      </c>
      <c r="H171" s="143">
        <v>55</v>
      </c>
    </row>
    <row r="172" spans="1:8" ht="12.75">
      <c r="A172" s="139">
        <v>188</v>
      </c>
      <c r="B172" s="137"/>
      <c r="C172" s="153">
        <f t="shared" si="8"/>
        <v>96.71</v>
      </c>
      <c r="D172" s="142"/>
      <c r="E172" s="143">
        <v>10351</v>
      </c>
      <c r="F172" s="132">
        <f t="shared" si="6"/>
        <v>1815</v>
      </c>
      <c r="G172" s="182">
        <f t="shared" si="7"/>
        <v>1284</v>
      </c>
      <c r="H172" s="143">
        <v>55</v>
      </c>
    </row>
    <row r="173" spans="1:8" ht="12.75">
      <c r="A173" s="139">
        <v>189</v>
      </c>
      <c r="B173" s="137"/>
      <c r="C173" s="153">
        <f t="shared" si="8"/>
        <v>96.81</v>
      </c>
      <c r="D173" s="142"/>
      <c r="E173" s="143">
        <v>10351</v>
      </c>
      <c r="F173" s="132">
        <f t="shared" si="6"/>
        <v>1813</v>
      </c>
      <c r="G173" s="182">
        <f t="shared" si="7"/>
        <v>1283</v>
      </c>
      <c r="H173" s="143">
        <v>55</v>
      </c>
    </row>
    <row r="174" spans="1:8" ht="12.75">
      <c r="A174" s="139">
        <v>190</v>
      </c>
      <c r="B174" s="137"/>
      <c r="C174" s="153">
        <f t="shared" si="8"/>
        <v>96.91</v>
      </c>
      <c r="D174" s="142"/>
      <c r="E174" s="143">
        <v>10351</v>
      </c>
      <c r="F174" s="132">
        <f t="shared" si="6"/>
        <v>1811</v>
      </c>
      <c r="G174" s="182">
        <f t="shared" si="7"/>
        <v>1282</v>
      </c>
      <c r="H174" s="143">
        <v>55</v>
      </c>
    </row>
    <row r="175" spans="1:8" ht="12.75">
      <c r="A175" s="139">
        <v>191</v>
      </c>
      <c r="B175" s="137"/>
      <c r="C175" s="153">
        <f t="shared" si="8"/>
        <v>97.02</v>
      </c>
      <c r="D175" s="142"/>
      <c r="E175" s="143">
        <v>10351</v>
      </c>
      <c r="F175" s="132">
        <f t="shared" si="6"/>
        <v>1809</v>
      </c>
      <c r="G175" s="182">
        <f t="shared" si="7"/>
        <v>1280</v>
      </c>
      <c r="H175" s="143">
        <v>55</v>
      </c>
    </row>
    <row r="176" spans="1:8" ht="12.75">
      <c r="A176" s="139">
        <v>192</v>
      </c>
      <c r="B176" s="137"/>
      <c r="C176" s="153">
        <f t="shared" si="8"/>
        <v>97.12</v>
      </c>
      <c r="D176" s="142"/>
      <c r="E176" s="143">
        <v>10351</v>
      </c>
      <c r="F176" s="132">
        <f t="shared" si="6"/>
        <v>1807</v>
      </c>
      <c r="G176" s="182">
        <f t="shared" si="7"/>
        <v>1279</v>
      </c>
      <c r="H176" s="143">
        <v>55</v>
      </c>
    </row>
    <row r="177" spans="1:8" ht="12.75">
      <c r="A177" s="139">
        <v>193</v>
      </c>
      <c r="B177" s="137"/>
      <c r="C177" s="153">
        <f t="shared" si="8"/>
        <v>97.22</v>
      </c>
      <c r="D177" s="142"/>
      <c r="E177" s="143">
        <v>10351</v>
      </c>
      <c r="F177" s="132">
        <f t="shared" si="6"/>
        <v>1805</v>
      </c>
      <c r="G177" s="182">
        <f t="shared" si="7"/>
        <v>1278</v>
      </c>
      <c r="H177" s="143">
        <v>55</v>
      </c>
    </row>
    <row r="178" spans="1:8" ht="12.75">
      <c r="A178" s="139">
        <v>194</v>
      </c>
      <c r="B178" s="137"/>
      <c r="C178" s="153">
        <f t="shared" si="8"/>
        <v>97.33</v>
      </c>
      <c r="D178" s="142"/>
      <c r="E178" s="143">
        <v>10351</v>
      </c>
      <c r="F178" s="132">
        <f t="shared" si="6"/>
        <v>1803</v>
      </c>
      <c r="G178" s="182">
        <f t="shared" si="7"/>
        <v>1276</v>
      </c>
      <c r="H178" s="143">
        <v>55</v>
      </c>
    </row>
    <row r="179" spans="1:8" ht="12.75">
      <c r="A179" s="139">
        <v>195</v>
      </c>
      <c r="B179" s="137"/>
      <c r="C179" s="153">
        <f t="shared" si="8"/>
        <v>97.43</v>
      </c>
      <c r="D179" s="142"/>
      <c r="E179" s="143">
        <v>10351</v>
      </c>
      <c r="F179" s="132">
        <f t="shared" si="6"/>
        <v>1802</v>
      </c>
      <c r="G179" s="182">
        <f t="shared" si="7"/>
        <v>1275</v>
      </c>
      <c r="H179" s="143">
        <v>55</v>
      </c>
    </row>
    <row r="180" spans="1:8" ht="12.75">
      <c r="A180" s="139">
        <v>196</v>
      </c>
      <c r="B180" s="137"/>
      <c r="C180" s="153">
        <f t="shared" si="8"/>
        <v>97.53</v>
      </c>
      <c r="D180" s="142"/>
      <c r="E180" s="143">
        <v>10351</v>
      </c>
      <c r="F180" s="132">
        <f t="shared" si="6"/>
        <v>1800</v>
      </c>
      <c r="G180" s="182">
        <f t="shared" si="7"/>
        <v>1274</v>
      </c>
      <c r="H180" s="143">
        <v>55</v>
      </c>
    </row>
    <row r="181" spans="1:8" ht="12.75">
      <c r="A181" s="139">
        <v>197</v>
      </c>
      <c r="B181" s="137"/>
      <c r="C181" s="153">
        <f t="shared" si="8"/>
        <v>97.63</v>
      </c>
      <c r="D181" s="142"/>
      <c r="E181" s="143">
        <v>10351</v>
      </c>
      <c r="F181" s="132">
        <f t="shared" si="6"/>
        <v>1798</v>
      </c>
      <c r="G181" s="182">
        <f t="shared" si="7"/>
        <v>1272</v>
      </c>
      <c r="H181" s="143">
        <v>55</v>
      </c>
    </row>
    <row r="182" spans="1:8" ht="12.75">
      <c r="A182" s="139">
        <v>198</v>
      </c>
      <c r="B182" s="137"/>
      <c r="C182" s="153">
        <f t="shared" si="8"/>
        <v>97.73</v>
      </c>
      <c r="D182" s="142"/>
      <c r="E182" s="143">
        <v>10351</v>
      </c>
      <c r="F182" s="132">
        <f t="shared" si="6"/>
        <v>1796</v>
      </c>
      <c r="G182" s="182">
        <f t="shared" si="7"/>
        <v>1271</v>
      </c>
      <c r="H182" s="143">
        <v>55</v>
      </c>
    </row>
    <row r="183" spans="1:8" ht="12.75">
      <c r="A183" s="139">
        <v>199</v>
      </c>
      <c r="B183" s="137"/>
      <c r="C183" s="153">
        <f t="shared" si="8"/>
        <v>97.83</v>
      </c>
      <c r="D183" s="142"/>
      <c r="E183" s="143">
        <v>10351</v>
      </c>
      <c r="F183" s="132">
        <f t="shared" si="6"/>
        <v>1794</v>
      </c>
      <c r="G183" s="182">
        <f t="shared" si="7"/>
        <v>1270</v>
      </c>
      <c r="H183" s="143">
        <v>55</v>
      </c>
    </row>
    <row r="184" spans="1:8" ht="12.75">
      <c r="A184" s="139">
        <v>200</v>
      </c>
      <c r="B184" s="137"/>
      <c r="C184" s="153">
        <f t="shared" si="8"/>
        <v>97.93</v>
      </c>
      <c r="D184" s="142"/>
      <c r="E184" s="143">
        <v>10351</v>
      </c>
      <c r="F184" s="132">
        <f t="shared" si="6"/>
        <v>1793</v>
      </c>
      <c r="G184" s="182">
        <f t="shared" si="7"/>
        <v>1268</v>
      </c>
      <c r="H184" s="143">
        <v>55</v>
      </c>
    </row>
    <row r="185" spans="1:8" ht="12.75">
      <c r="A185" s="139">
        <v>201</v>
      </c>
      <c r="B185" s="137"/>
      <c r="C185" s="153">
        <f t="shared" si="8"/>
        <v>98.03</v>
      </c>
      <c r="D185" s="142"/>
      <c r="E185" s="143">
        <v>10351</v>
      </c>
      <c r="F185" s="132">
        <f t="shared" si="6"/>
        <v>1791</v>
      </c>
      <c r="G185" s="182">
        <f t="shared" si="7"/>
        <v>1267</v>
      </c>
      <c r="H185" s="143">
        <v>55</v>
      </c>
    </row>
    <row r="186" spans="1:8" ht="12.75">
      <c r="A186" s="139">
        <v>202</v>
      </c>
      <c r="B186" s="137"/>
      <c r="C186" s="153">
        <f t="shared" si="8"/>
        <v>98.13</v>
      </c>
      <c r="D186" s="142"/>
      <c r="E186" s="143">
        <v>10351</v>
      </c>
      <c r="F186" s="132">
        <f t="shared" si="6"/>
        <v>1789</v>
      </c>
      <c r="G186" s="182">
        <f t="shared" si="7"/>
        <v>1266</v>
      </c>
      <c r="H186" s="143">
        <v>55</v>
      </c>
    </row>
    <row r="187" spans="1:8" ht="12.75">
      <c r="A187" s="139">
        <v>203</v>
      </c>
      <c r="B187" s="137"/>
      <c r="C187" s="153">
        <f t="shared" si="8"/>
        <v>98.23</v>
      </c>
      <c r="D187" s="142"/>
      <c r="E187" s="143">
        <v>10351</v>
      </c>
      <c r="F187" s="132">
        <f t="shared" si="6"/>
        <v>1787</v>
      </c>
      <c r="G187" s="182">
        <f t="shared" si="7"/>
        <v>1265</v>
      </c>
      <c r="H187" s="143">
        <v>55</v>
      </c>
    </row>
    <row r="188" spans="1:8" ht="12.75">
      <c r="A188" s="139">
        <v>204</v>
      </c>
      <c r="B188" s="137"/>
      <c r="C188" s="153">
        <f t="shared" si="8"/>
        <v>98.32</v>
      </c>
      <c r="D188" s="142"/>
      <c r="E188" s="143">
        <v>10351</v>
      </c>
      <c r="F188" s="132">
        <f t="shared" si="6"/>
        <v>1786</v>
      </c>
      <c r="G188" s="182">
        <f t="shared" si="7"/>
        <v>1263</v>
      </c>
      <c r="H188" s="143">
        <v>55</v>
      </c>
    </row>
    <row r="189" spans="1:8" ht="12.75">
      <c r="A189" s="139">
        <v>205</v>
      </c>
      <c r="B189" s="137"/>
      <c r="C189" s="153">
        <f t="shared" si="8"/>
        <v>98.42</v>
      </c>
      <c r="D189" s="142"/>
      <c r="E189" s="143">
        <v>10351</v>
      </c>
      <c r="F189" s="132">
        <f t="shared" si="6"/>
        <v>1784</v>
      </c>
      <c r="G189" s="182">
        <f t="shared" si="7"/>
        <v>1262</v>
      </c>
      <c r="H189" s="143">
        <v>55</v>
      </c>
    </row>
    <row r="190" spans="1:8" ht="12.75">
      <c r="A190" s="139">
        <v>206</v>
      </c>
      <c r="B190" s="137"/>
      <c r="C190" s="153">
        <f t="shared" si="8"/>
        <v>98.52</v>
      </c>
      <c r="D190" s="142"/>
      <c r="E190" s="143">
        <v>10351</v>
      </c>
      <c r="F190" s="132">
        <f t="shared" si="6"/>
        <v>1782</v>
      </c>
      <c r="G190" s="182">
        <f t="shared" si="7"/>
        <v>1261</v>
      </c>
      <c r="H190" s="143">
        <v>55</v>
      </c>
    </row>
    <row r="191" spans="1:8" ht="12.75">
      <c r="A191" s="139">
        <v>207</v>
      </c>
      <c r="B191" s="137"/>
      <c r="C191" s="153">
        <f t="shared" si="8"/>
        <v>98.61</v>
      </c>
      <c r="D191" s="142"/>
      <c r="E191" s="143">
        <v>10351</v>
      </c>
      <c r="F191" s="132">
        <f t="shared" si="6"/>
        <v>1781</v>
      </c>
      <c r="G191" s="182">
        <f t="shared" si="7"/>
        <v>1260</v>
      </c>
      <c r="H191" s="143">
        <v>55</v>
      </c>
    </row>
    <row r="192" spans="1:8" ht="12.75">
      <c r="A192" s="139">
        <v>208</v>
      </c>
      <c r="B192" s="137"/>
      <c r="C192" s="153">
        <f t="shared" si="8"/>
        <v>98.71</v>
      </c>
      <c r="D192" s="142"/>
      <c r="E192" s="143">
        <v>10351</v>
      </c>
      <c r="F192" s="132">
        <f t="shared" si="6"/>
        <v>1779</v>
      </c>
      <c r="G192" s="182">
        <f t="shared" si="7"/>
        <v>1258</v>
      </c>
      <c r="H192" s="143">
        <v>55</v>
      </c>
    </row>
    <row r="193" spans="1:8" ht="12.75">
      <c r="A193" s="139">
        <v>209</v>
      </c>
      <c r="B193" s="137"/>
      <c r="C193" s="153">
        <f t="shared" si="8"/>
        <v>98.8</v>
      </c>
      <c r="D193" s="142"/>
      <c r="E193" s="143">
        <v>10351</v>
      </c>
      <c r="F193" s="132">
        <f t="shared" si="6"/>
        <v>1777</v>
      </c>
      <c r="G193" s="182">
        <f t="shared" si="7"/>
        <v>1257</v>
      </c>
      <c r="H193" s="143">
        <v>55</v>
      </c>
    </row>
    <row r="194" spans="1:8" ht="12.75">
      <c r="A194" s="139">
        <v>210</v>
      </c>
      <c r="B194" s="137"/>
      <c r="C194" s="153">
        <f t="shared" si="8"/>
        <v>98.9</v>
      </c>
      <c r="D194" s="142"/>
      <c r="E194" s="143">
        <v>10351</v>
      </c>
      <c r="F194" s="132">
        <f t="shared" si="6"/>
        <v>1776</v>
      </c>
      <c r="G194" s="182">
        <f t="shared" si="7"/>
        <v>1256</v>
      </c>
      <c r="H194" s="143">
        <v>55</v>
      </c>
    </row>
    <row r="195" spans="1:8" ht="12.75">
      <c r="A195" s="139">
        <v>211</v>
      </c>
      <c r="B195" s="137"/>
      <c r="C195" s="153">
        <f t="shared" si="8"/>
        <v>98.99</v>
      </c>
      <c r="D195" s="142"/>
      <c r="E195" s="143">
        <v>10351</v>
      </c>
      <c r="F195" s="132">
        <f t="shared" si="6"/>
        <v>1774</v>
      </c>
      <c r="G195" s="182">
        <f t="shared" si="7"/>
        <v>1255</v>
      </c>
      <c r="H195" s="143">
        <v>55</v>
      </c>
    </row>
    <row r="196" spans="1:8" ht="12.75">
      <c r="A196" s="139">
        <v>212</v>
      </c>
      <c r="B196" s="137"/>
      <c r="C196" s="153">
        <f t="shared" si="8"/>
        <v>99.09</v>
      </c>
      <c r="D196" s="142"/>
      <c r="E196" s="143">
        <v>10351</v>
      </c>
      <c r="F196" s="132">
        <f t="shared" si="6"/>
        <v>1772</v>
      </c>
      <c r="G196" s="182">
        <f t="shared" si="7"/>
        <v>1254</v>
      </c>
      <c r="H196" s="143">
        <v>55</v>
      </c>
    </row>
    <row r="197" spans="1:8" ht="12.75">
      <c r="A197" s="139">
        <v>213</v>
      </c>
      <c r="B197" s="137"/>
      <c r="C197" s="153">
        <f t="shared" si="8"/>
        <v>99.18</v>
      </c>
      <c r="D197" s="142"/>
      <c r="E197" s="143">
        <v>10351</v>
      </c>
      <c r="F197" s="132">
        <f t="shared" si="6"/>
        <v>1771</v>
      </c>
      <c r="G197" s="182">
        <f t="shared" si="7"/>
        <v>1252</v>
      </c>
      <c r="H197" s="143">
        <v>55</v>
      </c>
    </row>
    <row r="198" spans="1:8" ht="12.75">
      <c r="A198" s="139">
        <v>214</v>
      </c>
      <c r="B198" s="137"/>
      <c r="C198" s="153">
        <f t="shared" si="8"/>
        <v>99.28</v>
      </c>
      <c r="D198" s="142"/>
      <c r="E198" s="143">
        <v>10351</v>
      </c>
      <c r="F198" s="132">
        <f t="shared" si="6"/>
        <v>1769</v>
      </c>
      <c r="G198" s="182">
        <f t="shared" si="7"/>
        <v>1251</v>
      </c>
      <c r="H198" s="143">
        <v>55</v>
      </c>
    </row>
    <row r="199" spans="1:8" ht="12.75">
      <c r="A199" s="139">
        <v>215</v>
      </c>
      <c r="B199" s="137"/>
      <c r="C199" s="153">
        <f t="shared" si="8"/>
        <v>99.37</v>
      </c>
      <c r="D199" s="142"/>
      <c r="E199" s="143">
        <v>10351</v>
      </c>
      <c r="F199" s="132">
        <f t="shared" si="6"/>
        <v>1767</v>
      </c>
      <c r="G199" s="182">
        <f t="shared" si="7"/>
        <v>1250</v>
      </c>
      <c r="H199" s="143">
        <v>55</v>
      </c>
    </row>
    <row r="200" spans="1:8" ht="12.75">
      <c r="A200" s="139">
        <v>216</v>
      </c>
      <c r="B200" s="137"/>
      <c r="C200" s="153">
        <f t="shared" si="8"/>
        <v>99.46</v>
      </c>
      <c r="D200" s="142"/>
      <c r="E200" s="143">
        <v>10351</v>
      </c>
      <c r="F200" s="132">
        <f t="shared" si="6"/>
        <v>1766</v>
      </c>
      <c r="G200" s="182">
        <f t="shared" si="7"/>
        <v>1249</v>
      </c>
      <c r="H200" s="143">
        <v>55</v>
      </c>
    </row>
    <row r="201" spans="1:8" ht="12.75">
      <c r="A201" s="139">
        <v>217</v>
      </c>
      <c r="B201" s="137"/>
      <c r="C201" s="153">
        <f t="shared" si="8"/>
        <v>99.55</v>
      </c>
      <c r="D201" s="142"/>
      <c r="E201" s="143">
        <v>10351</v>
      </c>
      <c r="F201" s="132">
        <f t="shared" si="6"/>
        <v>1764</v>
      </c>
      <c r="G201" s="182">
        <f t="shared" si="7"/>
        <v>1248</v>
      </c>
      <c r="H201" s="143">
        <v>55</v>
      </c>
    </row>
    <row r="202" spans="1:8" ht="12.75">
      <c r="A202" s="139">
        <v>218</v>
      </c>
      <c r="B202" s="137"/>
      <c r="C202" s="153">
        <f t="shared" si="8"/>
        <v>99.65</v>
      </c>
      <c r="D202" s="142"/>
      <c r="E202" s="143">
        <v>10351</v>
      </c>
      <c r="F202" s="132">
        <f t="shared" si="6"/>
        <v>1763</v>
      </c>
      <c r="G202" s="182">
        <f t="shared" si="7"/>
        <v>1246</v>
      </c>
      <c r="H202" s="143">
        <v>55</v>
      </c>
    </row>
    <row r="203" spans="1:8" ht="12.75">
      <c r="A203" s="139">
        <v>219</v>
      </c>
      <c r="B203" s="137"/>
      <c r="C203" s="153">
        <f t="shared" si="8"/>
        <v>99.74</v>
      </c>
      <c r="D203" s="142"/>
      <c r="E203" s="143">
        <v>10351</v>
      </c>
      <c r="F203" s="132">
        <f t="shared" si="6"/>
        <v>1761</v>
      </c>
      <c r="G203" s="182">
        <f t="shared" si="7"/>
        <v>1245</v>
      </c>
      <c r="H203" s="143">
        <v>55</v>
      </c>
    </row>
    <row r="204" spans="1:8" ht="12.75">
      <c r="A204" s="139">
        <v>220</v>
      </c>
      <c r="B204" s="137"/>
      <c r="C204" s="153">
        <f t="shared" si="8"/>
        <v>99.83</v>
      </c>
      <c r="D204" s="142"/>
      <c r="E204" s="143">
        <v>10351</v>
      </c>
      <c r="F204" s="132">
        <f t="shared" si="6"/>
        <v>1760</v>
      </c>
      <c r="G204" s="182">
        <f t="shared" si="7"/>
        <v>1244</v>
      </c>
      <c r="H204" s="143">
        <v>55</v>
      </c>
    </row>
    <row r="205" spans="1:8" ht="12.75">
      <c r="A205" s="139">
        <v>221</v>
      </c>
      <c r="B205" s="137"/>
      <c r="C205" s="153">
        <f t="shared" si="8"/>
        <v>99.92</v>
      </c>
      <c r="D205" s="142"/>
      <c r="E205" s="143">
        <v>10351</v>
      </c>
      <c r="F205" s="132">
        <f aca="true" t="shared" si="9" ref="F205:F268">ROUND(12*1.37*(1/C205*E205)+H205,0)</f>
        <v>1758</v>
      </c>
      <c r="G205" s="182">
        <f t="shared" si="7"/>
        <v>1243</v>
      </c>
      <c r="H205" s="143">
        <v>55</v>
      </c>
    </row>
    <row r="206" spans="1:8" ht="12.75">
      <c r="A206" s="139">
        <v>222</v>
      </c>
      <c r="B206" s="137"/>
      <c r="C206" s="153">
        <f t="shared" si="8"/>
        <v>100.01</v>
      </c>
      <c r="D206" s="142"/>
      <c r="E206" s="143">
        <v>10351</v>
      </c>
      <c r="F206" s="132">
        <f t="shared" si="9"/>
        <v>1757</v>
      </c>
      <c r="G206" s="182">
        <f aca="true" t="shared" si="10" ref="G206:G269">ROUND(12*(1/C206*E206),0)</f>
        <v>1242</v>
      </c>
      <c r="H206" s="143">
        <v>55</v>
      </c>
    </row>
    <row r="207" spans="1:8" ht="12.75">
      <c r="A207" s="139">
        <v>223</v>
      </c>
      <c r="B207" s="137"/>
      <c r="C207" s="153">
        <f aca="true" t="shared" si="11" ref="C207:C270">ROUND((10.899*LN(A207)+A207/200)*1.667,2)</f>
        <v>100.1</v>
      </c>
      <c r="D207" s="142"/>
      <c r="E207" s="143">
        <v>10351</v>
      </c>
      <c r="F207" s="132">
        <f t="shared" si="9"/>
        <v>1755</v>
      </c>
      <c r="G207" s="182">
        <f t="shared" si="10"/>
        <v>1241</v>
      </c>
      <c r="H207" s="143">
        <v>55</v>
      </c>
    </row>
    <row r="208" spans="1:8" ht="12.75">
      <c r="A208" s="139">
        <v>224</v>
      </c>
      <c r="B208" s="137"/>
      <c r="C208" s="153">
        <f t="shared" si="11"/>
        <v>100.19</v>
      </c>
      <c r="D208" s="142"/>
      <c r="E208" s="143">
        <v>10351</v>
      </c>
      <c r="F208" s="132">
        <f t="shared" si="9"/>
        <v>1753</v>
      </c>
      <c r="G208" s="182">
        <f t="shared" si="10"/>
        <v>1240</v>
      </c>
      <c r="H208" s="143">
        <v>55</v>
      </c>
    </row>
    <row r="209" spans="1:8" ht="12.75">
      <c r="A209" s="139">
        <v>225</v>
      </c>
      <c r="B209" s="137"/>
      <c r="C209" s="153">
        <f t="shared" si="11"/>
        <v>100.28</v>
      </c>
      <c r="D209" s="142"/>
      <c r="E209" s="143">
        <v>10351</v>
      </c>
      <c r="F209" s="132">
        <f t="shared" si="9"/>
        <v>1752</v>
      </c>
      <c r="G209" s="182">
        <f t="shared" si="10"/>
        <v>1239</v>
      </c>
      <c r="H209" s="143">
        <v>55</v>
      </c>
    </row>
    <row r="210" spans="1:8" ht="12.75">
      <c r="A210" s="139">
        <v>226</v>
      </c>
      <c r="B210" s="137"/>
      <c r="C210" s="153">
        <f t="shared" si="11"/>
        <v>100.37</v>
      </c>
      <c r="D210" s="142"/>
      <c r="E210" s="143">
        <v>10351</v>
      </c>
      <c r="F210" s="132">
        <f t="shared" si="9"/>
        <v>1750</v>
      </c>
      <c r="G210" s="182">
        <f t="shared" si="10"/>
        <v>1238</v>
      </c>
      <c r="H210" s="143">
        <v>55</v>
      </c>
    </row>
    <row r="211" spans="1:8" ht="12.75">
      <c r="A211" s="139">
        <v>227</v>
      </c>
      <c r="B211" s="137"/>
      <c r="C211" s="153">
        <f t="shared" si="11"/>
        <v>100.46</v>
      </c>
      <c r="D211" s="142"/>
      <c r="E211" s="143">
        <v>10351</v>
      </c>
      <c r="F211" s="132">
        <f t="shared" si="9"/>
        <v>1749</v>
      </c>
      <c r="G211" s="182">
        <f t="shared" si="10"/>
        <v>1236</v>
      </c>
      <c r="H211" s="143">
        <v>55</v>
      </c>
    </row>
    <row r="212" spans="1:8" ht="12.75">
      <c r="A212" s="139">
        <v>228</v>
      </c>
      <c r="B212" s="137"/>
      <c r="C212" s="153">
        <f t="shared" si="11"/>
        <v>100.54</v>
      </c>
      <c r="D212" s="142"/>
      <c r="E212" s="143">
        <v>10351</v>
      </c>
      <c r="F212" s="132">
        <f t="shared" si="9"/>
        <v>1748</v>
      </c>
      <c r="G212" s="182">
        <f t="shared" si="10"/>
        <v>1235</v>
      </c>
      <c r="H212" s="143">
        <v>55</v>
      </c>
    </row>
    <row r="213" spans="1:8" ht="12.75">
      <c r="A213" s="139">
        <v>229</v>
      </c>
      <c r="B213" s="137"/>
      <c r="C213" s="153">
        <f t="shared" si="11"/>
        <v>100.63</v>
      </c>
      <c r="D213" s="142"/>
      <c r="E213" s="143">
        <v>10351</v>
      </c>
      <c r="F213" s="132">
        <f t="shared" si="9"/>
        <v>1746</v>
      </c>
      <c r="G213" s="182">
        <f t="shared" si="10"/>
        <v>1234</v>
      </c>
      <c r="H213" s="143">
        <v>55</v>
      </c>
    </row>
    <row r="214" spans="1:8" ht="12.75">
      <c r="A214" s="139">
        <v>230</v>
      </c>
      <c r="B214" s="137"/>
      <c r="C214" s="153">
        <f t="shared" si="11"/>
        <v>100.72</v>
      </c>
      <c r="D214" s="142"/>
      <c r="E214" s="143">
        <v>10351</v>
      </c>
      <c r="F214" s="132">
        <f t="shared" si="9"/>
        <v>1745</v>
      </c>
      <c r="G214" s="182">
        <f t="shared" si="10"/>
        <v>1233</v>
      </c>
      <c r="H214" s="143">
        <v>55</v>
      </c>
    </row>
    <row r="215" spans="1:8" ht="12.75">
      <c r="A215" s="139">
        <v>231</v>
      </c>
      <c r="B215" s="137"/>
      <c r="C215" s="153">
        <f t="shared" si="11"/>
        <v>100.81</v>
      </c>
      <c r="D215" s="142"/>
      <c r="E215" s="143">
        <v>10351</v>
      </c>
      <c r="F215" s="132">
        <f t="shared" si="9"/>
        <v>1743</v>
      </c>
      <c r="G215" s="182">
        <f t="shared" si="10"/>
        <v>1232</v>
      </c>
      <c r="H215" s="143">
        <v>55</v>
      </c>
    </row>
    <row r="216" spans="1:8" ht="12.75">
      <c r="A216" s="139">
        <v>232</v>
      </c>
      <c r="B216" s="137"/>
      <c r="C216" s="153">
        <f t="shared" si="11"/>
        <v>100.89</v>
      </c>
      <c r="D216" s="142"/>
      <c r="E216" s="143">
        <v>10351</v>
      </c>
      <c r="F216" s="132">
        <f t="shared" si="9"/>
        <v>1742</v>
      </c>
      <c r="G216" s="182">
        <f t="shared" si="10"/>
        <v>1231</v>
      </c>
      <c r="H216" s="143">
        <v>55</v>
      </c>
    </row>
    <row r="217" spans="1:8" ht="12.75">
      <c r="A217" s="139">
        <v>233</v>
      </c>
      <c r="B217" s="137"/>
      <c r="C217" s="153">
        <f t="shared" si="11"/>
        <v>100.98</v>
      </c>
      <c r="D217" s="142"/>
      <c r="E217" s="143">
        <v>10351</v>
      </c>
      <c r="F217" s="132">
        <f t="shared" si="9"/>
        <v>1740</v>
      </c>
      <c r="G217" s="182">
        <f t="shared" si="10"/>
        <v>1230</v>
      </c>
      <c r="H217" s="143">
        <v>55</v>
      </c>
    </row>
    <row r="218" spans="1:8" ht="12.75">
      <c r="A218" s="139">
        <v>234</v>
      </c>
      <c r="B218" s="137"/>
      <c r="C218" s="153">
        <f t="shared" si="11"/>
        <v>101.07</v>
      </c>
      <c r="D218" s="142"/>
      <c r="E218" s="143">
        <v>10351</v>
      </c>
      <c r="F218" s="132">
        <f t="shared" si="9"/>
        <v>1739</v>
      </c>
      <c r="G218" s="182">
        <f t="shared" si="10"/>
        <v>1229</v>
      </c>
      <c r="H218" s="143">
        <v>55</v>
      </c>
    </row>
    <row r="219" spans="1:8" ht="12.75">
      <c r="A219" s="139">
        <v>235</v>
      </c>
      <c r="B219" s="137"/>
      <c r="C219" s="153">
        <f t="shared" si="11"/>
        <v>101.15</v>
      </c>
      <c r="D219" s="142"/>
      <c r="E219" s="143">
        <v>10351</v>
      </c>
      <c r="F219" s="132">
        <f t="shared" si="9"/>
        <v>1737</v>
      </c>
      <c r="G219" s="182">
        <f t="shared" si="10"/>
        <v>1228</v>
      </c>
      <c r="H219" s="143">
        <v>55</v>
      </c>
    </row>
    <row r="220" spans="1:8" ht="12.75">
      <c r="A220" s="139">
        <v>236</v>
      </c>
      <c r="B220" s="137"/>
      <c r="C220" s="153">
        <f t="shared" si="11"/>
        <v>101.24</v>
      </c>
      <c r="D220" s="142"/>
      <c r="E220" s="143">
        <v>10351</v>
      </c>
      <c r="F220" s="132">
        <f t="shared" si="9"/>
        <v>1736</v>
      </c>
      <c r="G220" s="182">
        <f t="shared" si="10"/>
        <v>1227</v>
      </c>
      <c r="H220" s="143">
        <v>55</v>
      </c>
    </row>
    <row r="221" spans="1:8" ht="12.75">
      <c r="A221" s="139">
        <v>237</v>
      </c>
      <c r="B221" s="137"/>
      <c r="C221" s="153">
        <f t="shared" si="11"/>
        <v>101.32</v>
      </c>
      <c r="D221" s="142"/>
      <c r="E221" s="143">
        <v>10351</v>
      </c>
      <c r="F221" s="132">
        <f t="shared" si="9"/>
        <v>1735</v>
      </c>
      <c r="G221" s="182">
        <f t="shared" si="10"/>
        <v>1226</v>
      </c>
      <c r="H221" s="143">
        <v>55</v>
      </c>
    </row>
    <row r="222" spans="1:8" ht="12.75">
      <c r="A222" s="139">
        <v>238</v>
      </c>
      <c r="B222" s="137"/>
      <c r="C222" s="153">
        <f t="shared" si="11"/>
        <v>101.41</v>
      </c>
      <c r="D222" s="142"/>
      <c r="E222" s="143">
        <v>10351</v>
      </c>
      <c r="F222" s="132">
        <f t="shared" si="9"/>
        <v>1733</v>
      </c>
      <c r="G222" s="182">
        <f t="shared" si="10"/>
        <v>1225</v>
      </c>
      <c r="H222" s="143">
        <v>55</v>
      </c>
    </row>
    <row r="223" spans="1:8" ht="12.75">
      <c r="A223" s="139">
        <v>239</v>
      </c>
      <c r="B223" s="137"/>
      <c r="C223" s="153">
        <f t="shared" si="11"/>
        <v>101.49</v>
      </c>
      <c r="D223" s="142"/>
      <c r="E223" s="143">
        <v>10351</v>
      </c>
      <c r="F223" s="132">
        <f t="shared" si="9"/>
        <v>1732</v>
      </c>
      <c r="G223" s="182">
        <f t="shared" si="10"/>
        <v>1224</v>
      </c>
      <c r="H223" s="143">
        <v>55</v>
      </c>
    </row>
    <row r="224" spans="1:8" ht="12.75">
      <c r="A224" s="139">
        <v>240</v>
      </c>
      <c r="B224" s="137"/>
      <c r="C224" s="153">
        <f t="shared" si="11"/>
        <v>101.58</v>
      </c>
      <c r="D224" s="142"/>
      <c r="E224" s="143">
        <v>10351</v>
      </c>
      <c r="F224" s="132">
        <f t="shared" si="9"/>
        <v>1730</v>
      </c>
      <c r="G224" s="182">
        <f t="shared" si="10"/>
        <v>1223</v>
      </c>
      <c r="H224" s="143">
        <v>55</v>
      </c>
    </row>
    <row r="225" spans="1:8" ht="12.75">
      <c r="A225" s="139">
        <v>241</v>
      </c>
      <c r="B225" s="137"/>
      <c r="C225" s="153">
        <f t="shared" si="11"/>
        <v>101.66</v>
      </c>
      <c r="D225" s="142"/>
      <c r="E225" s="143">
        <v>10351</v>
      </c>
      <c r="F225" s="132">
        <f t="shared" si="9"/>
        <v>1729</v>
      </c>
      <c r="G225" s="182">
        <f t="shared" si="10"/>
        <v>1222</v>
      </c>
      <c r="H225" s="143">
        <v>55</v>
      </c>
    </row>
    <row r="226" spans="1:8" ht="12.75">
      <c r="A226" s="139">
        <v>242</v>
      </c>
      <c r="B226" s="137"/>
      <c r="C226" s="153">
        <f t="shared" si="11"/>
        <v>101.74</v>
      </c>
      <c r="D226" s="142"/>
      <c r="E226" s="143">
        <v>10351</v>
      </c>
      <c r="F226" s="132">
        <f t="shared" si="9"/>
        <v>1728</v>
      </c>
      <c r="G226" s="182">
        <f t="shared" si="10"/>
        <v>1221</v>
      </c>
      <c r="H226" s="143">
        <v>55</v>
      </c>
    </row>
    <row r="227" spans="1:8" ht="12.75">
      <c r="A227" s="139">
        <v>243</v>
      </c>
      <c r="B227" s="137"/>
      <c r="C227" s="153">
        <f t="shared" si="11"/>
        <v>101.83</v>
      </c>
      <c r="D227" s="142"/>
      <c r="E227" s="143">
        <v>10351</v>
      </c>
      <c r="F227" s="132">
        <f t="shared" si="9"/>
        <v>1726</v>
      </c>
      <c r="G227" s="182">
        <f t="shared" si="10"/>
        <v>1220</v>
      </c>
      <c r="H227" s="143">
        <v>55</v>
      </c>
    </row>
    <row r="228" spans="1:8" ht="12.75">
      <c r="A228" s="139">
        <v>244</v>
      </c>
      <c r="B228" s="137"/>
      <c r="C228" s="153">
        <f t="shared" si="11"/>
        <v>101.91</v>
      </c>
      <c r="D228" s="142"/>
      <c r="E228" s="143">
        <v>10351</v>
      </c>
      <c r="F228" s="132">
        <f t="shared" si="9"/>
        <v>1725</v>
      </c>
      <c r="G228" s="182">
        <f t="shared" si="10"/>
        <v>1219</v>
      </c>
      <c r="H228" s="143">
        <v>55</v>
      </c>
    </row>
    <row r="229" spans="1:8" ht="12.75">
      <c r="A229" s="139">
        <v>245</v>
      </c>
      <c r="B229" s="137"/>
      <c r="C229" s="153">
        <f t="shared" si="11"/>
        <v>101.99</v>
      </c>
      <c r="D229" s="142"/>
      <c r="E229" s="143">
        <v>10351</v>
      </c>
      <c r="F229" s="132">
        <f t="shared" si="9"/>
        <v>1724</v>
      </c>
      <c r="G229" s="182">
        <f t="shared" si="10"/>
        <v>1218</v>
      </c>
      <c r="H229" s="143">
        <v>55</v>
      </c>
    </row>
    <row r="230" spans="1:8" ht="12.75">
      <c r="A230" s="139">
        <v>246</v>
      </c>
      <c r="B230" s="137"/>
      <c r="C230" s="153">
        <f t="shared" si="11"/>
        <v>102.07</v>
      </c>
      <c r="D230" s="142"/>
      <c r="E230" s="143">
        <v>10351</v>
      </c>
      <c r="F230" s="132">
        <f t="shared" si="9"/>
        <v>1722</v>
      </c>
      <c r="G230" s="182">
        <f t="shared" si="10"/>
        <v>1217</v>
      </c>
      <c r="H230" s="143">
        <v>55</v>
      </c>
    </row>
    <row r="231" spans="1:8" ht="12.75">
      <c r="A231" s="139">
        <v>247</v>
      </c>
      <c r="B231" s="137"/>
      <c r="C231" s="153">
        <f t="shared" si="11"/>
        <v>102.16</v>
      </c>
      <c r="D231" s="142"/>
      <c r="E231" s="143">
        <v>10351</v>
      </c>
      <c r="F231" s="132">
        <f t="shared" si="9"/>
        <v>1721</v>
      </c>
      <c r="G231" s="182">
        <f t="shared" si="10"/>
        <v>1216</v>
      </c>
      <c r="H231" s="143">
        <v>55</v>
      </c>
    </row>
    <row r="232" spans="1:8" ht="12.75">
      <c r="A232" s="139">
        <v>248</v>
      </c>
      <c r="B232" s="137"/>
      <c r="C232" s="153">
        <f t="shared" si="11"/>
        <v>102.24</v>
      </c>
      <c r="D232" s="142"/>
      <c r="E232" s="143">
        <v>10351</v>
      </c>
      <c r="F232" s="132">
        <f t="shared" si="9"/>
        <v>1719</v>
      </c>
      <c r="G232" s="182">
        <f t="shared" si="10"/>
        <v>1215</v>
      </c>
      <c r="H232" s="143">
        <v>55</v>
      </c>
    </row>
    <row r="233" spans="1:8" ht="12.75">
      <c r="A233" s="139">
        <v>249</v>
      </c>
      <c r="B233" s="137"/>
      <c r="C233" s="153">
        <f t="shared" si="11"/>
        <v>102.32</v>
      </c>
      <c r="D233" s="142"/>
      <c r="E233" s="143">
        <v>10351</v>
      </c>
      <c r="F233" s="132">
        <f t="shared" si="9"/>
        <v>1718</v>
      </c>
      <c r="G233" s="182">
        <f t="shared" si="10"/>
        <v>1214</v>
      </c>
      <c r="H233" s="143">
        <v>55</v>
      </c>
    </row>
    <row r="234" spans="1:8" ht="12.75">
      <c r="A234" s="139">
        <v>250</v>
      </c>
      <c r="B234" s="137"/>
      <c r="C234" s="153">
        <f t="shared" si="11"/>
        <v>102.4</v>
      </c>
      <c r="D234" s="142"/>
      <c r="E234" s="143">
        <v>10351</v>
      </c>
      <c r="F234" s="132">
        <f t="shared" si="9"/>
        <v>1717</v>
      </c>
      <c r="G234" s="182">
        <f t="shared" si="10"/>
        <v>1213</v>
      </c>
      <c r="H234" s="143">
        <v>55</v>
      </c>
    </row>
    <row r="235" spans="1:8" ht="12.75">
      <c r="A235" s="139">
        <v>251</v>
      </c>
      <c r="B235" s="137"/>
      <c r="C235" s="153">
        <f t="shared" si="11"/>
        <v>102.48</v>
      </c>
      <c r="D235" s="142"/>
      <c r="E235" s="143">
        <v>10351</v>
      </c>
      <c r="F235" s="132">
        <f t="shared" si="9"/>
        <v>1716</v>
      </c>
      <c r="G235" s="182">
        <f t="shared" si="10"/>
        <v>1212</v>
      </c>
      <c r="H235" s="143">
        <v>55</v>
      </c>
    </row>
    <row r="236" spans="1:8" ht="12.75">
      <c r="A236" s="139">
        <v>252</v>
      </c>
      <c r="B236" s="137"/>
      <c r="C236" s="153">
        <f t="shared" si="11"/>
        <v>102.56</v>
      </c>
      <c r="D236" s="142"/>
      <c r="E236" s="143">
        <v>10351</v>
      </c>
      <c r="F236" s="132">
        <f t="shared" si="9"/>
        <v>1714</v>
      </c>
      <c r="G236" s="182">
        <f t="shared" si="10"/>
        <v>1211</v>
      </c>
      <c r="H236" s="143">
        <v>55</v>
      </c>
    </row>
    <row r="237" spans="1:8" ht="12.75">
      <c r="A237" s="139">
        <v>253</v>
      </c>
      <c r="B237" s="137"/>
      <c r="C237" s="153">
        <f t="shared" si="11"/>
        <v>102.64</v>
      </c>
      <c r="D237" s="142"/>
      <c r="E237" s="143">
        <v>10351</v>
      </c>
      <c r="F237" s="132">
        <f t="shared" si="9"/>
        <v>1713</v>
      </c>
      <c r="G237" s="182">
        <f t="shared" si="10"/>
        <v>1210</v>
      </c>
      <c r="H237" s="143">
        <v>55</v>
      </c>
    </row>
    <row r="238" spans="1:8" ht="12.75">
      <c r="A238" s="139">
        <v>254</v>
      </c>
      <c r="B238" s="137"/>
      <c r="C238" s="153">
        <f t="shared" si="11"/>
        <v>102.72</v>
      </c>
      <c r="D238" s="142"/>
      <c r="E238" s="143">
        <v>10351</v>
      </c>
      <c r="F238" s="132">
        <f t="shared" si="9"/>
        <v>1712</v>
      </c>
      <c r="G238" s="182">
        <f t="shared" si="10"/>
        <v>1209</v>
      </c>
      <c r="H238" s="143">
        <v>55</v>
      </c>
    </row>
    <row r="239" spans="1:8" ht="12.75">
      <c r="A239" s="139">
        <v>255</v>
      </c>
      <c r="B239" s="137"/>
      <c r="C239" s="153">
        <f t="shared" si="11"/>
        <v>102.8</v>
      </c>
      <c r="D239" s="142"/>
      <c r="E239" s="143">
        <v>10351</v>
      </c>
      <c r="F239" s="132">
        <f t="shared" si="9"/>
        <v>1710</v>
      </c>
      <c r="G239" s="182">
        <f t="shared" si="10"/>
        <v>1208</v>
      </c>
      <c r="H239" s="143">
        <v>55</v>
      </c>
    </row>
    <row r="240" spans="1:8" ht="12.75">
      <c r="A240" s="139">
        <v>256</v>
      </c>
      <c r="B240" s="137"/>
      <c r="C240" s="153">
        <f t="shared" si="11"/>
        <v>102.88</v>
      </c>
      <c r="D240" s="142"/>
      <c r="E240" s="143">
        <v>10351</v>
      </c>
      <c r="F240" s="132">
        <f t="shared" si="9"/>
        <v>1709</v>
      </c>
      <c r="G240" s="182">
        <f t="shared" si="10"/>
        <v>1207</v>
      </c>
      <c r="H240" s="143">
        <v>55</v>
      </c>
    </row>
    <row r="241" spans="1:8" ht="12.75">
      <c r="A241" s="139">
        <v>257</v>
      </c>
      <c r="B241" s="137"/>
      <c r="C241" s="153">
        <f t="shared" si="11"/>
        <v>102.96</v>
      </c>
      <c r="D241" s="142"/>
      <c r="E241" s="143">
        <v>10351</v>
      </c>
      <c r="F241" s="132">
        <f t="shared" si="9"/>
        <v>1708</v>
      </c>
      <c r="G241" s="182">
        <f t="shared" si="10"/>
        <v>1206</v>
      </c>
      <c r="H241" s="143">
        <v>55</v>
      </c>
    </row>
    <row r="242" spans="1:8" ht="12.75">
      <c r="A242" s="139">
        <v>258</v>
      </c>
      <c r="B242" s="137"/>
      <c r="C242" s="153">
        <f t="shared" si="11"/>
        <v>103.04</v>
      </c>
      <c r="D242" s="142"/>
      <c r="E242" s="143">
        <v>10351</v>
      </c>
      <c r="F242" s="132">
        <f t="shared" si="9"/>
        <v>1706</v>
      </c>
      <c r="G242" s="182">
        <f t="shared" si="10"/>
        <v>1205</v>
      </c>
      <c r="H242" s="143">
        <v>55</v>
      </c>
    </row>
    <row r="243" spans="1:8" ht="12.75">
      <c r="A243" s="139">
        <v>259</v>
      </c>
      <c r="B243" s="137"/>
      <c r="C243" s="153">
        <f t="shared" si="11"/>
        <v>103.12</v>
      </c>
      <c r="D243" s="142"/>
      <c r="E243" s="143">
        <v>10351</v>
      </c>
      <c r="F243" s="132">
        <f t="shared" si="9"/>
        <v>1705</v>
      </c>
      <c r="G243" s="182">
        <f t="shared" si="10"/>
        <v>1205</v>
      </c>
      <c r="H243" s="143">
        <v>55</v>
      </c>
    </row>
    <row r="244" spans="1:8" ht="12.75">
      <c r="A244" s="139">
        <v>260</v>
      </c>
      <c r="B244" s="137"/>
      <c r="C244" s="153">
        <f t="shared" si="11"/>
        <v>103.2</v>
      </c>
      <c r="D244" s="142"/>
      <c r="E244" s="143">
        <v>10351</v>
      </c>
      <c r="F244" s="132">
        <f t="shared" si="9"/>
        <v>1704</v>
      </c>
      <c r="G244" s="182">
        <f t="shared" si="10"/>
        <v>1204</v>
      </c>
      <c r="H244" s="143">
        <v>55</v>
      </c>
    </row>
    <row r="245" spans="1:8" ht="12.75">
      <c r="A245" s="139">
        <v>261</v>
      </c>
      <c r="B245" s="137"/>
      <c r="C245" s="153">
        <f t="shared" si="11"/>
        <v>103.28</v>
      </c>
      <c r="D245" s="142"/>
      <c r="E245" s="143">
        <v>10351</v>
      </c>
      <c r="F245" s="132">
        <f t="shared" si="9"/>
        <v>1703</v>
      </c>
      <c r="G245" s="182">
        <f t="shared" si="10"/>
        <v>1203</v>
      </c>
      <c r="H245" s="143">
        <v>55</v>
      </c>
    </row>
    <row r="246" spans="1:8" ht="12.75">
      <c r="A246" s="139">
        <v>262</v>
      </c>
      <c r="B246" s="137"/>
      <c r="C246" s="153">
        <f t="shared" si="11"/>
        <v>103.35</v>
      </c>
      <c r="D246" s="142"/>
      <c r="E246" s="143">
        <v>10351</v>
      </c>
      <c r="F246" s="132">
        <f t="shared" si="9"/>
        <v>1702</v>
      </c>
      <c r="G246" s="182">
        <f t="shared" si="10"/>
        <v>1202</v>
      </c>
      <c r="H246" s="143">
        <v>55</v>
      </c>
    </row>
    <row r="247" spans="1:8" ht="12.75">
      <c r="A247" s="139">
        <v>263</v>
      </c>
      <c r="B247" s="137"/>
      <c r="C247" s="153">
        <f t="shared" si="11"/>
        <v>103.43</v>
      </c>
      <c r="D247" s="142"/>
      <c r="E247" s="143">
        <v>10351</v>
      </c>
      <c r="F247" s="132">
        <f t="shared" si="9"/>
        <v>1700</v>
      </c>
      <c r="G247" s="182">
        <f t="shared" si="10"/>
        <v>1201</v>
      </c>
      <c r="H247" s="143">
        <v>55</v>
      </c>
    </row>
    <row r="248" spans="1:8" ht="12.75">
      <c r="A248" s="139">
        <v>264</v>
      </c>
      <c r="B248" s="137"/>
      <c r="C248" s="153">
        <f t="shared" si="11"/>
        <v>103.51</v>
      </c>
      <c r="D248" s="142"/>
      <c r="E248" s="143">
        <v>10351</v>
      </c>
      <c r="F248" s="132">
        <f t="shared" si="9"/>
        <v>1699</v>
      </c>
      <c r="G248" s="182">
        <f t="shared" si="10"/>
        <v>1200</v>
      </c>
      <c r="H248" s="143">
        <v>55</v>
      </c>
    </row>
    <row r="249" spans="1:8" ht="12.75">
      <c r="A249" s="139">
        <v>265</v>
      </c>
      <c r="B249" s="137"/>
      <c r="C249" s="153">
        <f t="shared" si="11"/>
        <v>103.58</v>
      </c>
      <c r="D249" s="142"/>
      <c r="E249" s="143">
        <v>10351</v>
      </c>
      <c r="F249" s="132">
        <f t="shared" si="9"/>
        <v>1698</v>
      </c>
      <c r="G249" s="182">
        <f t="shared" si="10"/>
        <v>1199</v>
      </c>
      <c r="H249" s="143">
        <v>55</v>
      </c>
    </row>
    <row r="250" spans="1:8" ht="12.75">
      <c r="A250" s="139">
        <v>266</v>
      </c>
      <c r="B250" s="137"/>
      <c r="C250" s="153">
        <f t="shared" si="11"/>
        <v>103.66</v>
      </c>
      <c r="D250" s="142"/>
      <c r="E250" s="143">
        <v>10351</v>
      </c>
      <c r="F250" s="132">
        <f t="shared" si="9"/>
        <v>1697</v>
      </c>
      <c r="G250" s="182">
        <f t="shared" si="10"/>
        <v>1198</v>
      </c>
      <c r="H250" s="143">
        <v>55</v>
      </c>
    </row>
    <row r="251" spans="1:8" ht="12.75">
      <c r="A251" s="139">
        <v>267</v>
      </c>
      <c r="B251" s="137"/>
      <c r="C251" s="153">
        <f t="shared" si="11"/>
        <v>103.74</v>
      </c>
      <c r="D251" s="142"/>
      <c r="E251" s="143">
        <v>10351</v>
      </c>
      <c r="F251" s="132">
        <f t="shared" si="9"/>
        <v>1695</v>
      </c>
      <c r="G251" s="182">
        <f t="shared" si="10"/>
        <v>1197</v>
      </c>
      <c r="H251" s="143">
        <v>55</v>
      </c>
    </row>
    <row r="252" spans="1:8" ht="12.75">
      <c r="A252" s="139">
        <v>268</v>
      </c>
      <c r="B252" s="137"/>
      <c r="C252" s="153">
        <f t="shared" si="11"/>
        <v>103.81</v>
      </c>
      <c r="D252" s="142"/>
      <c r="E252" s="143">
        <v>10351</v>
      </c>
      <c r="F252" s="132">
        <f t="shared" si="9"/>
        <v>1694</v>
      </c>
      <c r="G252" s="182">
        <f t="shared" si="10"/>
        <v>1197</v>
      </c>
      <c r="H252" s="143">
        <v>55</v>
      </c>
    </row>
    <row r="253" spans="1:8" ht="12.75">
      <c r="A253" s="139">
        <v>269</v>
      </c>
      <c r="B253" s="137"/>
      <c r="C253" s="153">
        <f t="shared" si="11"/>
        <v>103.89</v>
      </c>
      <c r="D253" s="142"/>
      <c r="E253" s="143">
        <v>10351</v>
      </c>
      <c r="F253" s="132">
        <f t="shared" si="9"/>
        <v>1693</v>
      </c>
      <c r="G253" s="182">
        <f t="shared" si="10"/>
        <v>1196</v>
      </c>
      <c r="H253" s="143">
        <v>55</v>
      </c>
    </row>
    <row r="254" spans="1:8" ht="12.75">
      <c r="A254" s="139">
        <v>270</v>
      </c>
      <c r="B254" s="137"/>
      <c r="C254" s="153">
        <f t="shared" si="11"/>
        <v>103.97</v>
      </c>
      <c r="D254" s="142"/>
      <c r="E254" s="143">
        <v>10351</v>
      </c>
      <c r="F254" s="132">
        <f t="shared" si="9"/>
        <v>1692</v>
      </c>
      <c r="G254" s="182">
        <f t="shared" si="10"/>
        <v>1195</v>
      </c>
      <c r="H254" s="143">
        <v>55</v>
      </c>
    </row>
    <row r="255" spans="1:8" ht="12.75">
      <c r="A255" s="139">
        <v>271</v>
      </c>
      <c r="B255" s="137"/>
      <c r="C255" s="153">
        <f t="shared" si="11"/>
        <v>104.04</v>
      </c>
      <c r="D255" s="142"/>
      <c r="E255" s="143">
        <v>10351</v>
      </c>
      <c r="F255" s="132">
        <f t="shared" si="9"/>
        <v>1691</v>
      </c>
      <c r="G255" s="182">
        <f t="shared" si="10"/>
        <v>1194</v>
      </c>
      <c r="H255" s="143">
        <v>55</v>
      </c>
    </row>
    <row r="256" spans="1:8" ht="12.75">
      <c r="A256" s="139">
        <v>272</v>
      </c>
      <c r="B256" s="137"/>
      <c r="C256" s="153">
        <f t="shared" si="11"/>
        <v>104.12</v>
      </c>
      <c r="D256" s="142"/>
      <c r="E256" s="143">
        <v>10351</v>
      </c>
      <c r="F256" s="132">
        <f t="shared" si="9"/>
        <v>1689</v>
      </c>
      <c r="G256" s="182">
        <f t="shared" si="10"/>
        <v>1193</v>
      </c>
      <c r="H256" s="143">
        <v>55</v>
      </c>
    </row>
    <row r="257" spans="1:8" ht="12.75">
      <c r="A257" s="139">
        <v>273</v>
      </c>
      <c r="B257" s="137"/>
      <c r="C257" s="153">
        <f t="shared" si="11"/>
        <v>104.19</v>
      </c>
      <c r="D257" s="142"/>
      <c r="E257" s="143">
        <v>10351</v>
      </c>
      <c r="F257" s="132">
        <f t="shared" si="9"/>
        <v>1688</v>
      </c>
      <c r="G257" s="182">
        <f t="shared" si="10"/>
        <v>1192</v>
      </c>
      <c r="H257" s="143">
        <v>55</v>
      </c>
    </row>
    <row r="258" spans="1:8" ht="12.75">
      <c r="A258" s="139">
        <v>274</v>
      </c>
      <c r="B258" s="137"/>
      <c r="C258" s="153">
        <f t="shared" si="11"/>
        <v>104.27</v>
      </c>
      <c r="D258" s="142"/>
      <c r="E258" s="143">
        <v>10351</v>
      </c>
      <c r="F258" s="132">
        <f t="shared" si="9"/>
        <v>1687</v>
      </c>
      <c r="G258" s="182">
        <f t="shared" si="10"/>
        <v>1191</v>
      </c>
      <c r="H258" s="143">
        <v>55</v>
      </c>
    </row>
    <row r="259" spans="1:8" ht="12.75">
      <c r="A259" s="139">
        <v>275</v>
      </c>
      <c r="B259" s="137"/>
      <c r="C259" s="153">
        <f t="shared" si="11"/>
        <v>104.34</v>
      </c>
      <c r="D259" s="142"/>
      <c r="E259" s="143">
        <v>10351</v>
      </c>
      <c r="F259" s="132">
        <f t="shared" si="9"/>
        <v>1686</v>
      </c>
      <c r="G259" s="182">
        <f t="shared" si="10"/>
        <v>1190</v>
      </c>
      <c r="H259" s="143">
        <v>55</v>
      </c>
    </row>
    <row r="260" spans="1:8" ht="12.75">
      <c r="A260" s="139">
        <v>276</v>
      </c>
      <c r="B260" s="137"/>
      <c r="C260" s="153">
        <f t="shared" si="11"/>
        <v>104.42</v>
      </c>
      <c r="D260" s="142"/>
      <c r="E260" s="143">
        <v>10351</v>
      </c>
      <c r="F260" s="132">
        <f t="shared" si="9"/>
        <v>1685</v>
      </c>
      <c r="G260" s="182">
        <f t="shared" si="10"/>
        <v>1190</v>
      </c>
      <c r="H260" s="143">
        <v>55</v>
      </c>
    </row>
    <row r="261" spans="1:8" ht="12.75">
      <c r="A261" s="139">
        <v>277</v>
      </c>
      <c r="B261" s="137"/>
      <c r="C261" s="153">
        <f t="shared" si="11"/>
        <v>104.49</v>
      </c>
      <c r="D261" s="142"/>
      <c r="E261" s="143">
        <v>10351</v>
      </c>
      <c r="F261" s="132">
        <f t="shared" si="9"/>
        <v>1684</v>
      </c>
      <c r="G261" s="182">
        <f t="shared" si="10"/>
        <v>1189</v>
      </c>
      <c r="H261" s="143">
        <v>55</v>
      </c>
    </row>
    <row r="262" spans="1:8" ht="12.75">
      <c r="A262" s="139">
        <v>278</v>
      </c>
      <c r="B262" s="137"/>
      <c r="C262" s="153">
        <f t="shared" si="11"/>
        <v>104.56</v>
      </c>
      <c r="D262" s="142"/>
      <c r="E262" s="143">
        <v>10351</v>
      </c>
      <c r="F262" s="132">
        <f t="shared" si="9"/>
        <v>1682</v>
      </c>
      <c r="G262" s="182">
        <f t="shared" si="10"/>
        <v>1188</v>
      </c>
      <c r="H262" s="143">
        <v>55</v>
      </c>
    </row>
    <row r="263" spans="1:8" ht="12.75">
      <c r="A263" s="139">
        <v>279</v>
      </c>
      <c r="B263" s="137"/>
      <c r="C263" s="153">
        <f t="shared" si="11"/>
        <v>104.64</v>
      </c>
      <c r="D263" s="142"/>
      <c r="E263" s="143">
        <v>10351</v>
      </c>
      <c r="F263" s="132">
        <f t="shared" si="9"/>
        <v>1681</v>
      </c>
      <c r="G263" s="182">
        <f t="shared" si="10"/>
        <v>1187</v>
      </c>
      <c r="H263" s="143">
        <v>55</v>
      </c>
    </row>
    <row r="264" spans="1:8" ht="12.75">
      <c r="A264" s="139">
        <v>280</v>
      </c>
      <c r="B264" s="137"/>
      <c r="C264" s="153">
        <f t="shared" si="11"/>
        <v>104.71</v>
      </c>
      <c r="D264" s="142"/>
      <c r="E264" s="143">
        <v>10351</v>
      </c>
      <c r="F264" s="132">
        <f t="shared" si="9"/>
        <v>1680</v>
      </c>
      <c r="G264" s="182">
        <f t="shared" si="10"/>
        <v>1186</v>
      </c>
      <c r="H264" s="143">
        <v>55</v>
      </c>
    </row>
    <row r="265" spans="1:8" ht="12.75">
      <c r="A265" s="139">
        <v>281</v>
      </c>
      <c r="B265" s="137"/>
      <c r="C265" s="153">
        <f t="shared" si="11"/>
        <v>104.78</v>
      </c>
      <c r="D265" s="142"/>
      <c r="E265" s="143">
        <v>10351</v>
      </c>
      <c r="F265" s="132">
        <f t="shared" si="9"/>
        <v>1679</v>
      </c>
      <c r="G265" s="182">
        <f t="shared" si="10"/>
        <v>1185</v>
      </c>
      <c r="H265" s="143">
        <v>55</v>
      </c>
    </row>
    <row r="266" spans="1:8" ht="12.75">
      <c r="A266" s="139">
        <v>282</v>
      </c>
      <c r="B266" s="137"/>
      <c r="C266" s="153">
        <f t="shared" si="11"/>
        <v>104.86</v>
      </c>
      <c r="D266" s="142"/>
      <c r="E266" s="143">
        <v>10351</v>
      </c>
      <c r="F266" s="132">
        <f t="shared" si="9"/>
        <v>1678</v>
      </c>
      <c r="G266" s="182">
        <f t="shared" si="10"/>
        <v>1185</v>
      </c>
      <c r="H266" s="143">
        <v>55</v>
      </c>
    </row>
    <row r="267" spans="1:8" ht="12.75">
      <c r="A267" s="139">
        <v>283</v>
      </c>
      <c r="B267" s="137"/>
      <c r="C267" s="153">
        <f t="shared" si="11"/>
        <v>104.93</v>
      </c>
      <c r="D267" s="142"/>
      <c r="E267" s="143">
        <v>10351</v>
      </c>
      <c r="F267" s="132">
        <f t="shared" si="9"/>
        <v>1677</v>
      </c>
      <c r="G267" s="182">
        <f t="shared" si="10"/>
        <v>1184</v>
      </c>
      <c r="H267" s="143">
        <v>55</v>
      </c>
    </row>
    <row r="268" spans="1:8" ht="12.75">
      <c r="A268" s="139">
        <v>284</v>
      </c>
      <c r="B268" s="137"/>
      <c r="C268" s="153">
        <f t="shared" si="11"/>
        <v>105</v>
      </c>
      <c r="D268" s="142"/>
      <c r="E268" s="143">
        <v>10351</v>
      </c>
      <c r="F268" s="132">
        <f t="shared" si="9"/>
        <v>1676</v>
      </c>
      <c r="G268" s="182">
        <f t="shared" si="10"/>
        <v>1183</v>
      </c>
      <c r="H268" s="143">
        <v>55</v>
      </c>
    </row>
    <row r="269" spans="1:8" ht="12.75">
      <c r="A269" s="139">
        <v>285</v>
      </c>
      <c r="B269" s="137"/>
      <c r="C269" s="153">
        <f t="shared" si="11"/>
        <v>105.07</v>
      </c>
      <c r="D269" s="142"/>
      <c r="E269" s="143">
        <v>10351</v>
      </c>
      <c r="F269" s="132">
        <f aca="true" t="shared" si="12" ref="F269:F332">ROUND(12*1.37*(1/C269*E269)+H269,0)</f>
        <v>1675</v>
      </c>
      <c r="G269" s="182">
        <f t="shared" si="10"/>
        <v>1182</v>
      </c>
      <c r="H269" s="143">
        <v>55</v>
      </c>
    </row>
    <row r="270" spans="1:8" ht="12.75">
      <c r="A270" s="139">
        <v>286</v>
      </c>
      <c r="B270" s="137"/>
      <c r="C270" s="153">
        <f t="shared" si="11"/>
        <v>105.15</v>
      </c>
      <c r="D270" s="142"/>
      <c r="E270" s="143">
        <v>10351</v>
      </c>
      <c r="F270" s="132">
        <f t="shared" si="12"/>
        <v>1673</v>
      </c>
      <c r="G270" s="182">
        <f aca="true" t="shared" si="13" ref="G270:G333">ROUND(12*(1/C270*E270),0)</f>
        <v>1181</v>
      </c>
      <c r="H270" s="143">
        <v>55</v>
      </c>
    </row>
    <row r="271" spans="1:8" ht="12.75">
      <c r="A271" s="139">
        <v>287</v>
      </c>
      <c r="B271" s="137"/>
      <c r="C271" s="153">
        <f aca="true" t="shared" si="14" ref="C271:C334">ROUND((10.899*LN(A271)+A271/200)*1.667,2)</f>
        <v>105.22</v>
      </c>
      <c r="D271" s="142"/>
      <c r="E271" s="143">
        <v>10351</v>
      </c>
      <c r="F271" s="132">
        <f t="shared" si="12"/>
        <v>1672</v>
      </c>
      <c r="G271" s="182">
        <f t="shared" si="13"/>
        <v>1180</v>
      </c>
      <c r="H271" s="143">
        <v>55</v>
      </c>
    </row>
    <row r="272" spans="1:8" ht="12.75">
      <c r="A272" s="139">
        <v>288</v>
      </c>
      <c r="B272" s="137"/>
      <c r="C272" s="153">
        <f t="shared" si="14"/>
        <v>105.29</v>
      </c>
      <c r="D272" s="142"/>
      <c r="E272" s="143">
        <v>10351</v>
      </c>
      <c r="F272" s="132">
        <f t="shared" si="12"/>
        <v>1671</v>
      </c>
      <c r="G272" s="182">
        <f t="shared" si="13"/>
        <v>1180</v>
      </c>
      <c r="H272" s="143">
        <v>55</v>
      </c>
    </row>
    <row r="273" spans="1:8" ht="12.75">
      <c r="A273" s="139">
        <v>289</v>
      </c>
      <c r="B273" s="137"/>
      <c r="C273" s="153">
        <f t="shared" si="14"/>
        <v>105.36</v>
      </c>
      <c r="D273" s="142"/>
      <c r="E273" s="143">
        <v>10351</v>
      </c>
      <c r="F273" s="132">
        <f t="shared" si="12"/>
        <v>1670</v>
      </c>
      <c r="G273" s="182">
        <f t="shared" si="13"/>
        <v>1179</v>
      </c>
      <c r="H273" s="143">
        <v>55</v>
      </c>
    </row>
    <row r="274" spans="1:8" ht="12.75">
      <c r="A274" s="139">
        <v>290</v>
      </c>
      <c r="B274" s="137"/>
      <c r="C274" s="153">
        <f t="shared" si="14"/>
        <v>105.43</v>
      </c>
      <c r="D274" s="142"/>
      <c r="E274" s="143">
        <v>10351</v>
      </c>
      <c r="F274" s="132">
        <f t="shared" si="12"/>
        <v>1669</v>
      </c>
      <c r="G274" s="182">
        <f t="shared" si="13"/>
        <v>1178</v>
      </c>
      <c r="H274" s="143">
        <v>55</v>
      </c>
    </row>
    <row r="275" spans="1:8" ht="12.75">
      <c r="A275" s="139">
        <v>291</v>
      </c>
      <c r="B275" s="137"/>
      <c r="C275" s="153">
        <f t="shared" si="14"/>
        <v>105.5</v>
      </c>
      <c r="D275" s="142"/>
      <c r="E275" s="143">
        <v>10351</v>
      </c>
      <c r="F275" s="132">
        <f t="shared" si="12"/>
        <v>1668</v>
      </c>
      <c r="G275" s="182">
        <f t="shared" si="13"/>
        <v>1177</v>
      </c>
      <c r="H275" s="143">
        <v>55</v>
      </c>
    </row>
    <row r="276" spans="1:8" ht="12.75">
      <c r="A276" s="139">
        <v>292</v>
      </c>
      <c r="B276" s="137"/>
      <c r="C276" s="153">
        <f t="shared" si="14"/>
        <v>105.57</v>
      </c>
      <c r="D276" s="142"/>
      <c r="E276" s="143">
        <v>10351</v>
      </c>
      <c r="F276" s="132">
        <f t="shared" si="12"/>
        <v>1667</v>
      </c>
      <c r="G276" s="182">
        <f t="shared" si="13"/>
        <v>1177</v>
      </c>
      <c r="H276" s="143">
        <v>55</v>
      </c>
    </row>
    <row r="277" spans="1:8" ht="12.75">
      <c r="A277" s="139">
        <v>293</v>
      </c>
      <c r="B277" s="137"/>
      <c r="C277" s="153">
        <f t="shared" si="14"/>
        <v>105.64</v>
      </c>
      <c r="D277" s="142"/>
      <c r="E277" s="143">
        <v>10351</v>
      </c>
      <c r="F277" s="132">
        <f t="shared" si="12"/>
        <v>1666</v>
      </c>
      <c r="G277" s="182">
        <f t="shared" si="13"/>
        <v>1176</v>
      </c>
      <c r="H277" s="143">
        <v>55</v>
      </c>
    </row>
    <row r="278" spans="1:8" ht="12.75">
      <c r="A278" s="139">
        <v>294</v>
      </c>
      <c r="B278" s="137"/>
      <c r="C278" s="153">
        <f t="shared" si="14"/>
        <v>105.71</v>
      </c>
      <c r="D278" s="142"/>
      <c r="E278" s="143">
        <v>10351</v>
      </c>
      <c r="F278" s="132">
        <f t="shared" si="12"/>
        <v>1665</v>
      </c>
      <c r="G278" s="182">
        <f t="shared" si="13"/>
        <v>1175</v>
      </c>
      <c r="H278" s="143">
        <v>55</v>
      </c>
    </row>
    <row r="279" spans="1:8" ht="12.75">
      <c r="A279" s="139">
        <v>295</v>
      </c>
      <c r="B279" s="137"/>
      <c r="C279" s="153">
        <f t="shared" si="14"/>
        <v>105.78</v>
      </c>
      <c r="D279" s="142"/>
      <c r="E279" s="143">
        <v>10351</v>
      </c>
      <c r="F279" s="132">
        <f t="shared" si="12"/>
        <v>1664</v>
      </c>
      <c r="G279" s="182">
        <f t="shared" si="13"/>
        <v>1174</v>
      </c>
      <c r="H279" s="143">
        <v>55</v>
      </c>
    </row>
    <row r="280" spans="1:8" ht="12.75">
      <c r="A280" s="139">
        <v>296</v>
      </c>
      <c r="B280" s="137"/>
      <c r="C280" s="153">
        <f t="shared" si="14"/>
        <v>105.85</v>
      </c>
      <c r="D280" s="142"/>
      <c r="E280" s="143">
        <v>10351</v>
      </c>
      <c r="F280" s="132">
        <f t="shared" si="12"/>
        <v>1663</v>
      </c>
      <c r="G280" s="182">
        <f t="shared" si="13"/>
        <v>1173</v>
      </c>
      <c r="H280" s="143">
        <v>55</v>
      </c>
    </row>
    <row r="281" spans="1:8" ht="12.75">
      <c r="A281" s="139">
        <v>297</v>
      </c>
      <c r="B281" s="137"/>
      <c r="C281" s="153">
        <f t="shared" si="14"/>
        <v>105.92</v>
      </c>
      <c r="D281" s="142"/>
      <c r="E281" s="143">
        <v>10351</v>
      </c>
      <c r="F281" s="132">
        <f t="shared" si="12"/>
        <v>1662</v>
      </c>
      <c r="G281" s="182">
        <f t="shared" si="13"/>
        <v>1173</v>
      </c>
      <c r="H281" s="143">
        <v>55</v>
      </c>
    </row>
    <row r="282" spans="1:8" ht="12.75">
      <c r="A282" s="139">
        <v>298</v>
      </c>
      <c r="B282" s="137"/>
      <c r="C282" s="153">
        <f t="shared" si="14"/>
        <v>105.99</v>
      </c>
      <c r="D282" s="142"/>
      <c r="E282" s="143">
        <v>10351</v>
      </c>
      <c r="F282" s="132">
        <f t="shared" si="12"/>
        <v>1661</v>
      </c>
      <c r="G282" s="182">
        <f t="shared" si="13"/>
        <v>1172</v>
      </c>
      <c r="H282" s="143">
        <v>55</v>
      </c>
    </row>
    <row r="283" spans="1:8" ht="12.75">
      <c r="A283" s="139">
        <v>299</v>
      </c>
      <c r="B283" s="137"/>
      <c r="C283" s="153">
        <f t="shared" si="14"/>
        <v>106.06</v>
      </c>
      <c r="D283" s="142"/>
      <c r="E283" s="143">
        <v>10351</v>
      </c>
      <c r="F283" s="132">
        <f t="shared" si="12"/>
        <v>1659</v>
      </c>
      <c r="G283" s="182">
        <f t="shared" si="13"/>
        <v>1171</v>
      </c>
      <c r="H283" s="143">
        <v>55</v>
      </c>
    </row>
    <row r="284" spans="1:8" ht="12.75">
      <c r="A284" s="139">
        <v>300</v>
      </c>
      <c r="B284" s="137"/>
      <c r="C284" s="153">
        <f t="shared" si="14"/>
        <v>106.13</v>
      </c>
      <c r="D284" s="142"/>
      <c r="E284" s="143">
        <v>10351</v>
      </c>
      <c r="F284" s="132">
        <f t="shared" si="12"/>
        <v>1658</v>
      </c>
      <c r="G284" s="182">
        <f t="shared" si="13"/>
        <v>1170</v>
      </c>
      <c r="H284" s="143">
        <v>55</v>
      </c>
    </row>
    <row r="285" spans="1:8" ht="12.75">
      <c r="A285" s="139">
        <v>301</v>
      </c>
      <c r="B285" s="137"/>
      <c r="C285" s="153">
        <f t="shared" si="14"/>
        <v>106.2</v>
      </c>
      <c r="D285" s="142"/>
      <c r="E285" s="143">
        <v>10351</v>
      </c>
      <c r="F285" s="132">
        <f t="shared" si="12"/>
        <v>1657</v>
      </c>
      <c r="G285" s="182">
        <f t="shared" si="13"/>
        <v>1170</v>
      </c>
      <c r="H285" s="143">
        <v>55</v>
      </c>
    </row>
    <row r="286" spans="1:8" ht="12.75">
      <c r="A286" s="139">
        <v>302</v>
      </c>
      <c r="B286" s="137"/>
      <c r="C286" s="153">
        <f t="shared" si="14"/>
        <v>106.27</v>
      </c>
      <c r="D286" s="142"/>
      <c r="E286" s="143">
        <v>10351</v>
      </c>
      <c r="F286" s="132">
        <f t="shared" si="12"/>
        <v>1656</v>
      </c>
      <c r="G286" s="182">
        <f t="shared" si="13"/>
        <v>1169</v>
      </c>
      <c r="H286" s="143">
        <v>55</v>
      </c>
    </row>
    <row r="287" spans="1:8" ht="12.75">
      <c r="A287" s="139">
        <v>303</v>
      </c>
      <c r="B287" s="137"/>
      <c r="C287" s="153">
        <f t="shared" si="14"/>
        <v>106.34</v>
      </c>
      <c r="D287" s="142"/>
      <c r="E287" s="143">
        <v>10351</v>
      </c>
      <c r="F287" s="132">
        <f t="shared" si="12"/>
        <v>1655</v>
      </c>
      <c r="G287" s="182">
        <f t="shared" si="13"/>
        <v>1168</v>
      </c>
      <c r="H287" s="143">
        <v>55</v>
      </c>
    </row>
    <row r="288" spans="1:8" ht="12.75">
      <c r="A288" s="139">
        <v>304</v>
      </c>
      <c r="B288" s="137"/>
      <c r="C288" s="153">
        <f t="shared" si="14"/>
        <v>106.4</v>
      </c>
      <c r="D288" s="142"/>
      <c r="E288" s="143">
        <v>10351</v>
      </c>
      <c r="F288" s="132">
        <f t="shared" si="12"/>
        <v>1654</v>
      </c>
      <c r="G288" s="182">
        <f t="shared" si="13"/>
        <v>1167</v>
      </c>
      <c r="H288" s="143">
        <v>55</v>
      </c>
    </row>
    <row r="289" spans="1:8" ht="12.75">
      <c r="A289" s="139">
        <v>305</v>
      </c>
      <c r="B289" s="137"/>
      <c r="C289" s="153">
        <f t="shared" si="14"/>
        <v>106.47</v>
      </c>
      <c r="D289" s="142"/>
      <c r="E289" s="143">
        <v>10351</v>
      </c>
      <c r="F289" s="132">
        <f t="shared" si="12"/>
        <v>1653</v>
      </c>
      <c r="G289" s="182">
        <f t="shared" si="13"/>
        <v>1167</v>
      </c>
      <c r="H289" s="143">
        <v>55</v>
      </c>
    </row>
    <row r="290" spans="1:8" ht="12.75">
      <c r="A290" s="139">
        <v>306</v>
      </c>
      <c r="B290" s="137"/>
      <c r="C290" s="153">
        <f t="shared" si="14"/>
        <v>106.54</v>
      </c>
      <c r="D290" s="142"/>
      <c r="E290" s="143">
        <v>10351</v>
      </c>
      <c r="F290" s="132">
        <f t="shared" si="12"/>
        <v>1652</v>
      </c>
      <c r="G290" s="182">
        <f t="shared" si="13"/>
        <v>1166</v>
      </c>
      <c r="H290" s="143">
        <v>55</v>
      </c>
    </row>
    <row r="291" spans="1:8" ht="12.75">
      <c r="A291" s="139">
        <v>307</v>
      </c>
      <c r="B291" s="137"/>
      <c r="C291" s="153">
        <f t="shared" si="14"/>
        <v>106.61</v>
      </c>
      <c r="D291" s="142"/>
      <c r="E291" s="143">
        <v>10351</v>
      </c>
      <c r="F291" s="132">
        <f t="shared" si="12"/>
        <v>1651</v>
      </c>
      <c r="G291" s="182">
        <f t="shared" si="13"/>
        <v>1165</v>
      </c>
      <c r="H291" s="143">
        <v>55</v>
      </c>
    </row>
    <row r="292" spans="1:8" ht="12.75">
      <c r="A292" s="139">
        <v>308</v>
      </c>
      <c r="B292" s="137"/>
      <c r="C292" s="153">
        <f t="shared" si="14"/>
        <v>106.68</v>
      </c>
      <c r="D292" s="142"/>
      <c r="E292" s="143">
        <v>10351</v>
      </c>
      <c r="F292" s="132">
        <f t="shared" si="12"/>
        <v>1650</v>
      </c>
      <c r="G292" s="182">
        <f t="shared" si="13"/>
        <v>1164</v>
      </c>
      <c r="H292" s="143">
        <v>55</v>
      </c>
    </row>
    <row r="293" spans="1:8" ht="12.75">
      <c r="A293" s="139">
        <v>309</v>
      </c>
      <c r="B293" s="137"/>
      <c r="C293" s="153">
        <f t="shared" si="14"/>
        <v>106.74</v>
      </c>
      <c r="D293" s="142"/>
      <c r="E293" s="143">
        <v>10351</v>
      </c>
      <c r="F293" s="132">
        <f t="shared" si="12"/>
        <v>1649</v>
      </c>
      <c r="G293" s="182">
        <f t="shared" si="13"/>
        <v>1164</v>
      </c>
      <c r="H293" s="143">
        <v>55</v>
      </c>
    </row>
    <row r="294" spans="1:8" ht="12.75">
      <c r="A294" s="139">
        <v>310</v>
      </c>
      <c r="B294" s="137"/>
      <c r="C294" s="153">
        <f t="shared" si="14"/>
        <v>106.81</v>
      </c>
      <c r="D294" s="142"/>
      <c r="E294" s="143">
        <v>10351</v>
      </c>
      <c r="F294" s="132">
        <f t="shared" si="12"/>
        <v>1648</v>
      </c>
      <c r="G294" s="182">
        <f t="shared" si="13"/>
        <v>1163</v>
      </c>
      <c r="H294" s="143">
        <v>55</v>
      </c>
    </row>
    <row r="295" spans="1:8" ht="12.75">
      <c r="A295" s="139">
        <v>311</v>
      </c>
      <c r="B295" s="137"/>
      <c r="C295" s="153">
        <f t="shared" si="14"/>
        <v>106.88</v>
      </c>
      <c r="D295" s="142"/>
      <c r="E295" s="143">
        <v>10351</v>
      </c>
      <c r="F295" s="132">
        <f t="shared" si="12"/>
        <v>1647</v>
      </c>
      <c r="G295" s="182">
        <f t="shared" si="13"/>
        <v>1162</v>
      </c>
      <c r="H295" s="143">
        <v>55</v>
      </c>
    </row>
    <row r="296" spans="1:8" ht="12.75">
      <c r="A296" s="139">
        <v>312</v>
      </c>
      <c r="B296" s="137"/>
      <c r="C296" s="153">
        <f t="shared" si="14"/>
        <v>106.94</v>
      </c>
      <c r="D296" s="142"/>
      <c r="E296" s="143">
        <v>10351</v>
      </c>
      <c r="F296" s="132">
        <f t="shared" si="12"/>
        <v>1646</v>
      </c>
      <c r="G296" s="182">
        <f t="shared" si="13"/>
        <v>1162</v>
      </c>
      <c r="H296" s="143">
        <v>55</v>
      </c>
    </row>
    <row r="297" spans="1:8" ht="12.75">
      <c r="A297" s="139">
        <v>313</v>
      </c>
      <c r="B297" s="137"/>
      <c r="C297" s="153">
        <f t="shared" si="14"/>
        <v>107.01</v>
      </c>
      <c r="D297" s="142"/>
      <c r="E297" s="143">
        <v>10351</v>
      </c>
      <c r="F297" s="132">
        <f t="shared" si="12"/>
        <v>1645</v>
      </c>
      <c r="G297" s="182">
        <f t="shared" si="13"/>
        <v>1161</v>
      </c>
      <c r="H297" s="143">
        <v>55</v>
      </c>
    </row>
    <row r="298" spans="1:8" ht="12.75">
      <c r="A298" s="139">
        <v>314</v>
      </c>
      <c r="B298" s="137"/>
      <c r="C298" s="153">
        <f t="shared" si="14"/>
        <v>107.08</v>
      </c>
      <c r="D298" s="142"/>
      <c r="E298" s="143">
        <v>10351</v>
      </c>
      <c r="F298" s="132">
        <f t="shared" si="12"/>
        <v>1644</v>
      </c>
      <c r="G298" s="182">
        <f t="shared" si="13"/>
        <v>1160</v>
      </c>
      <c r="H298" s="143">
        <v>55</v>
      </c>
    </row>
    <row r="299" spans="1:8" ht="12.75">
      <c r="A299" s="139">
        <v>315</v>
      </c>
      <c r="B299" s="137"/>
      <c r="C299" s="153">
        <f t="shared" si="14"/>
        <v>107.14</v>
      </c>
      <c r="D299" s="142"/>
      <c r="E299" s="143">
        <v>10351</v>
      </c>
      <c r="F299" s="132">
        <f t="shared" si="12"/>
        <v>1643</v>
      </c>
      <c r="G299" s="182">
        <f t="shared" si="13"/>
        <v>1159</v>
      </c>
      <c r="H299" s="143">
        <v>55</v>
      </c>
    </row>
    <row r="300" spans="1:8" ht="12.75">
      <c r="A300" s="139">
        <v>316</v>
      </c>
      <c r="B300" s="137"/>
      <c r="C300" s="153">
        <f t="shared" si="14"/>
        <v>107.21</v>
      </c>
      <c r="D300" s="142"/>
      <c r="E300" s="143">
        <v>10351</v>
      </c>
      <c r="F300" s="132">
        <f t="shared" si="12"/>
        <v>1642</v>
      </c>
      <c r="G300" s="182">
        <f t="shared" si="13"/>
        <v>1159</v>
      </c>
      <c r="H300" s="143">
        <v>55</v>
      </c>
    </row>
    <row r="301" spans="1:8" ht="12.75">
      <c r="A301" s="139">
        <v>317</v>
      </c>
      <c r="B301" s="137"/>
      <c r="C301" s="153">
        <f t="shared" si="14"/>
        <v>107.27</v>
      </c>
      <c r="D301" s="142"/>
      <c r="E301" s="143">
        <v>10351</v>
      </c>
      <c r="F301" s="132">
        <f t="shared" si="12"/>
        <v>1641</v>
      </c>
      <c r="G301" s="182">
        <f t="shared" si="13"/>
        <v>1158</v>
      </c>
      <c r="H301" s="143">
        <v>55</v>
      </c>
    </row>
    <row r="302" spans="1:8" ht="12.75">
      <c r="A302" s="139">
        <v>318</v>
      </c>
      <c r="B302" s="137"/>
      <c r="C302" s="153">
        <f t="shared" si="14"/>
        <v>107.34</v>
      </c>
      <c r="D302" s="142"/>
      <c r="E302" s="143">
        <v>10351</v>
      </c>
      <c r="F302" s="132">
        <f t="shared" si="12"/>
        <v>1640</v>
      </c>
      <c r="G302" s="182">
        <f t="shared" si="13"/>
        <v>1157</v>
      </c>
      <c r="H302" s="143">
        <v>55</v>
      </c>
    </row>
    <row r="303" spans="1:8" ht="12.75">
      <c r="A303" s="139">
        <v>319</v>
      </c>
      <c r="B303" s="137"/>
      <c r="C303" s="153">
        <f t="shared" si="14"/>
        <v>107.4</v>
      </c>
      <c r="D303" s="142"/>
      <c r="E303" s="143">
        <v>10351</v>
      </c>
      <c r="F303" s="132">
        <f t="shared" si="12"/>
        <v>1639</v>
      </c>
      <c r="G303" s="182">
        <f t="shared" si="13"/>
        <v>1157</v>
      </c>
      <c r="H303" s="143">
        <v>55</v>
      </c>
    </row>
    <row r="304" spans="1:8" ht="12.75">
      <c r="A304" s="139">
        <v>320</v>
      </c>
      <c r="B304" s="137"/>
      <c r="C304" s="153">
        <f t="shared" si="14"/>
        <v>107.47</v>
      </c>
      <c r="D304" s="142"/>
      <c r="E304" s="143">
        <v>10351</v>
      </c>
      <c r="F304" s="132">
        <f t="shared" si="12"/>
        <v>1638</v>
      </c>
      <c r="G304" s="182">
        <f t="shared" si="13"/>
        <v>1156</v>
      </c>
      <c r="H304" s="143">
        <v>55</v>
      </c>
    </row>
    <row r="305" spans="1:8" ht="12.75">
      <c r="A305" s="139">
        <v>321</v>
      </c>
      <c r="B305" s="137"/>
      <c r="C305" s="153">
        <f t="shared" si="14"/>
        <v>107.53</v>
      </c>
      <c r="D305" s="142"/>
      <c r="E305" s="143">
        <v>10351</v>
      </c>
      <c r="F305" s="132">
        <f t="shared" si="12"/>
        <v>1638</v>
      </c>
      <c r="G305" s="182">
        <f t="shared" si="13"/>
        <v>1155</v>
      </c>
      <c r="H305" s="143">
        <v>55</v>
      </c>
    </row>
    <row r="306" spans="1:8" ht="12.75">
      <c r="A306" s="139">
        <v>322</v>
      </c>
      <c r="B306" s="137"/>
      <c r="C306" s="153">
        <f t="shared" si="14"/>
        <v>107.6</v>
      </c>
      <c r="D306" s="142"/>
      <c r="E306" s="143">
        <v>10351</v>
      </c>
      <c r="F306" s="132">
        <f t="shared" si="12"/>
        <v>1637</v>
      </c>
      <c r="G306" s="182">
        <f t="shared" si="13"/>
        <v>1154</v>
      </c>
      <c r="H306" s="143">
        <v>55</v>
      </c>
    </row>
    <row r="307" spans="1:8" ht="12.75">
      <c r="A307" s="139">
        <v>323</v>
      </c>
      <c r="B307" s="137"/>
      <c r="C307" s="153">
        <f t="shared" si="14"/>
        <v>107.66</v>
      </c>
      <c r="D307" s="142"/>
      <c r="E307" s="143">
        <v>10351</v>
      </c>
      <c r="F307" s="132">
        <f t="shared" si="12"/>
        <v>1636</v>
      </c>
      <c r="G307" s="182">
        <f t="shared" si="13"/>
        <v>1154</v>
      </c>
      <c r="H307" s="143">
        <v>55</v>
      </c>
    </row>
    <row r="308" spans="1:8" ht="12.75">
      <c r="A308" s="139">
        <v>324</v>
      </c>
      <c r="B308" s="137"/>
      <c r="C308" s="153">
        <f t="shared" si="14"/>
        <v>107.73</v>
      </c>
      <c r="D308" s="142"/>
      <c r="E308" s="143">
        <v>10351</v>
      </c>
      <c r="F308" s="132">
        <f t="shared" si="12"/>
        <v>1635</v>
      </c>
      <c r="G308" s="182">
        <f t="shared" si="13"/>
        <v>1153</v>
      </c>
      <c r="H308" s="143">
        <v>55</v>
      </c>
    </row>
    <row r="309" spans="1:8" ht="12.75">
      <c r="A309" s="139">
        <v>325</v>
      </c>
      <c r="B309" s="137"/>
      <c r="C309" s="153">
        <f t="shared" si="14"/>
        <v>107.79</v>
      </c>
      <c r="D309" s="142"/>
      <c r="E309" s="143">
        <v>10351</v>
      </c>
      <c r="F309" s="132">
        <f t="shared" si="12"/>
        <v>1634</v>
      </c>
      <c r="G309" s="182">
        <f t="shared" si="13"/>
        <v>1152</v>
      </c>
      <c r="H309" s="143">
        <v>55</v>
      </c>
    </row>
    <row r="310" spans="1:8" ht="12.75">
      <c r="A310" s="139">
        <v>326</v>
      </c>
      <c r="B310" s="137"/>
      <c r="C310" s="153">
        <f t="shared" si="14"/>
        <v>107.86</v>
      </c>
      <c r="D310" s="142"/>
      <c r="E310" s="143">
        <v>10351</v>
      </c>
      <c r="F310" s="132">
        <f t="shared" si="12"/>
        <v>1633</v>
      </c>
      <c r="G310" s="182">
        <f t="shared" si="13"/>
        <v>1152</v>
      </c>
      <c r="H310" s="143">
        <v>55</v>
      </c>
    </row>
    <row r="311" spans="1:8" ht="12.75">
      <c r="A311" s="139">
        <v>327</v>
      </c>
      <c r="B311" s="137"/>
      <c r="C311" s="153">
        <f t="shared" si="14"/>
        <v>107.92</v>
      </c>
      <c r="D311" s="142"/>
      <c r="E311" s="143">
        <v>10351</v>
      </c>
      <c r="F311" s="132">
        <f t="shared" si="12"/>
        <v>1632</v>
      </c>
      <c r="G311" s="182">
        <f t="shared" si="13"/>
        <v>1151</v>
      </c>
      <c r="H311" s="143">
        <v>55</v>
      </c>
    </row>
    <row r="312" spans="1:8" ht="12.75">
      <c r="A312" s="139">
        <v>328</v>
      </c>
      <c r="B312" s="137"/>
      <c r="C312" s="153">
        <f t="shared" si="14"/>
        <v>107.99</v>
      </c>
      <c r="D312" s="142"/>
      <c r="E312" s="143">
        <v>10351</v>
      </c>
      <c r="F312" s="132">
        <f t="shared" si="12"/>
        <v>1631</v>
      </c>
      <c r="G312" s="182">
        <f t="shared" si="13"/>
        <v>1150</v>
      </c>
      <c r="H312" s="143">
        <v>55</v>
      </c>
    </row>
    <row r="313" spans="1:8" ht="12.75">
      <c r="A313" s="139">
        <v>329</v>
      </c>
      <c r="B313" s="137"/>
      <c r="C313" s="153">
        <f t="shared" si="14"/>
        <v>108.05</v>
      </c>
      <c r="D313" s="142"/>
      <c r="E313" s="143">
        <v>10351</v>
      </c>
      <c r="F313" s="132">
        <f t="shared" si="12"/>
        <v>1630</v>
      </c>
      <c r="G313" s="182">
        <f t="shared" si="13"/>
        <v>1150</v>
      </c>
      <c r="H313" s="143">
        <v>55</v>
      </c>
    </row>
    <row r="314" spans="1:8" ht="12.75">
      <c r="A314" s="139">
        <v>330</v>
      </c>
      <c r="B314" s="137"/>
      <c r="C314" s="153">
        <f t="shared" si="14"/>
        <v>108.11</v>
      </c>
      <c r="D314" s="142"/>
      <c r="E314" s="143">
        <v>10351</v>
      </c>
      <c r="F314" s="132">
        <f t="shared" si="12"/>
        <v>1629</v>
      </c>
      <c r="G314" s="182">
        <f t="shared" si="13"/>
        <v>1149</v>
      </c>
      <c r="H314" s="143">
        <v>55</v>
      </c>
    </row>
    <row r="315" spans="1:8" ht="12.75">
      <c r="A315" s="139">
        <v>331</v>
      </c>
      <c r="B315" s="137"/>
      <c r="C315" s="153">
        <f t="shared" si="14"/>
        <v>108.18</v>
      </c>
      <c r="D315" s="142"/>
      <c r="E315" s="143">
        <v>10351</v>
      </c>
      <c r="F315" s="132">
        <f t="shared" si="12"/>
        <v>1628</v>
      </c>
      <c r="G315" s="182">
        <f t="shared" si="13"/>
        <v>1148</v>
      </c>
      <c r="H315" s="143">
        <v>55</v>
      </c>
    </row>
    <row r="316" spans="1:8" ht="12.75">
      <c r="A316" s="139">
        <v>332</v>
      </c>
      <c r="B316" s="137"/>
      <c r="C316" s="153">
        <f t="shared" si="14"/>
        <v>108.24</v>
      </c>
      <c r="D316" s="142"/>
      <c r="E316" s="143">
        <v>10351</v>
      </c>
      <c r="F316" s="132">
        <f t="shared" si="12"/>
        <v>1627</v>
      </c>
      <c r="G316" s="182">
        <f t="shared" si="13"/>
        <v>1148</v>
      </c>
      <c r="H316" s="143">
        <v>55</v>
      </c>
    </row>
    <row r="317" spans="1:8" ht="12.75">
      <c r="A317" s="139">
        <v>333</v>
      </c>
      <c r="B317" s="137"/>
      <c r="C317" s="153">
        <f t="shared" si="14"/>
        <v>108.3</v>
      </c>
      <c r="D317" s="142"/>
      <c r="E317" s="143">
        <v>10351</v>
      </c>
      <c r="F317" s="132">
        <f t="shared" si="12"/>
        <v>1626</v>
      </c>
      <c r="G317" s="182">
        <f t="shared" si="13"/>
        <v>1147</v>
      </c>
      <c r="H317" s="143">
        <v>55</v>
      </c>
    </row>
    <row r="318" spans="1:8" ht="12.75">
      <c r="A318" s="139">
        <v>334</v>
      </c>
      <c r="B318" s="137"/>
      <c r="C318" s="153">
        <f t="shared" si="14"/>
        <v>108.36</v>
      </c>
      <c r="D318" s="142"/>
      <c r="E318" s="143">
        <v>10351</v>
      </c>
      <c r="F318" s="132">
        <f t="shared" si="12"/>
        <v>1625</v>
      </c>
      <c r="G318" s="182">
        <f t="shared" si="13"/>
        <v>1146</v>
      </c>
      <c r="H318" s="143">
        <v>55</v>
      </c>
    </row>
    <row r="319" spans="1:8" ht="12.75">
      <c r="A319" s="139">
        <v>335</v>
      </c>
      <c r="B319" s="137"/>
      <c r="C319" s="153">
        <f t="shared" si="14"/>
        <v>108.43</v>
      </c>
      <c r="D319" s="142"/>
      <c r="E319" s="143">
        <v>10351</v>
      </c>
      <c r="F319" s="132">
        <f t="shared" si="12"/>
        <v>1624</v>
      </c>
      <c r="G319" s="182">
        <f t="shared" si="13"/>
        <v>1146</v>
      </c>
      <c r="H319" s="143">
        <v>55</v>
      </c>
    </row>
    <row r="320" spans="1:8" ht="12.75">
      <c r="A320" s="139">
        <v>336</v>
      </c>
      <c r="B320" s="137"/>
      <c r="C320" s="153">
        <f t="shared" si="14"/>
        <v>108.49</v>
      </c>
      <c r="D320" s="142"/>
      <c r="E320" s="143">
        <v>10351</v>
      </c>
      <c r="F320" s="132">
        <f t="shared" si="12"/>
        <v>1624</v>
      </c>
      <c r="G320" s="182">
        <f t="shared" si="13"/>
        <v>1145</v>
      </c>
      <c r="H320" s="143">
        <v>55</v>
      </c>
    </row>
    <row r="321" spans="1:8" ht="12.75">
      <c r="A321" s="139">
        <v>337</v>
      </c>
      <c r="B321" s="137"/>
      <c r="C321" s="153">
        <f t="shared" si="14"/>
        <v>108.55</v>
      </c>
      <c r="D321" s="142"/>
      <c r="E321" s="143">
        <v>10351</v>
      </c>
      <c r="F321" s="132">
        <f t="shared" si="12"/>
        <v>1623</v>
      </c>
      <c r="G321" s="182">
        <f t="shared" si="13"/>
        <v>1144</v>
      </c>
      <c r="H321" s="143">
        <v>55</v>
      </c>
    </row>
    <row r="322" spans="1:8" ht="12.75">
      <c r="A322" s="139">
        <v>338</v>
      </c>
      <c r="B322" s="137"/>
      <c r="C322" s="153">
        <f t="shared" si="14"/>
        <v>108.61</v>
      </c>
      <c r="D322" s="142"/>
      <c r="E322" s="143">
        <v>10351</v>
      </c>
      <c r="F322" s="132">
        <f t="shared" si="12"/>
        <v>1622</v>
      </c>
      <c r="G322" s="182">
        <f t="shared" si="13"/>
        <v>1144</v>
      </c>
      <c r="H322" s="143">
        <v>55</v>
      </c>
    </row>
    <row r="323" spans="1:8" ht="12.75">
      <c r="A323" s="139">
        <v>339</v>
      </c>
      <c r="B323" s="137"/>
      <c r="C323" s="153">
        <f t="shared" si="14"/>
        <v>108.68</v>
      </c>
      <c r="D323" s="142"/>
      <c r="E323" s="143">
        <v>10351</v>
      </c>
      <c r="F323" s="132">
        <f t="shared" si="12"/>
        <v>1621</v>
      </c>
      <c r="G323" s="182">
        <f t="shared" si="13"/>
        <v>1143</v>
      </c>
      <c r="H323" s="143">
        <v>55</v>
      </c>
    </row>
    <row r="324" spans="1:8" ht="12.75">
      <c r="A324" s="139">
        <v>340</v>
      </c>
      <c r="B324" s="137"/>
      <c r="C324" s="153">
        <f t="shared" si="14"/>
        <v>108.74</v>
      </c>
      <c r="D324" s="142"/>
      <c r="E324" s="143">
        <v>10351</v>
      </c>
      <c r="F324" s="132">
        <f t="shared" si="12"/>
        <v>1620</v>
      </c>
      <c r="G324" s="182">
        <f t="shared" si="13"/>
        <v>1142</v>
      </c>
      <c r="H324" s="143">
        <v>55</v>
      </c>
    </row>
    <row r="325" spans="1:8" ht="12.75">
      <c r="A325" s="139">
        <v>341</v>
      </c>
      <c r="B325" s="137"/>
      <c r="C325" s="153">
        <f t="shared" si="14"/>
        <v>108.8</v>
      </c>
      <c r="D325" s="142"/>
      <c r="E325" s="143">
        <v>10351</v>
      </c>
      <c r="F325" s="132">
        <f t="shared" si="12"/>
        <v>1619</v>
      </c>
      <c r="G325" s="182">
        <f t="shared" si="13"/>
        <v>1142</v>
      </c>
      <c r="H325" s="143">
        <v>55</v>
      </c>
    </row>
    <row r="326" spans="1:8" ht="12.75">
      <c r="A326" s="139">
        <v>342</v>
      </c>
      <c r="B326" s="137"/>
      <c r="C326" s="153">
        <f t="shared" si="14"/>
        <v>108.86</v>
      </c>
      <c r="D326" s="142"/>
      <c r="E326" s="143">
        <v>10351</v>
      </c>
      <c r="F326" s="132">
        <f t="shared" si="12"/>
        <v>1618</v>
      </c>
      <c r="G326" s="182">
        <f t="shared" si="13"/>
        <v>1141</v>
      </c>
      <c r="H326" s="143">
        <v>55</v>
      </c>
    </row>
    <row r="327" spans="1:8" ht="12.75">
      <c r="A327" s="139">
        <v>343</v>
      </c>
      <c r="B327" s="137"/>
      <c r="C327" s="153">
        <f t="shared" si="14"/>
        <v>108.92</v>
      </c>
      <c r="D327" s="142"/>
      <c r="E327" s="143">
        <v>10351</v>
      </c>
      <c r="F327" s="132">
        <f t="shared" si="12"/>
        <v>1617</v>
      </c>
      <c r="G327" s="182">
        <f t="shared" si="13"/>
        <v>1140</v>
      </c>
      <c r="H327" s="143">
        <v>55</v>
      </c>
    </row>
    <row r="328" spans="1:8" ht="12.75">
      <c r="A328" s="139">
        <v>344</v>
      </c>
      <c r="B328" s="137"/>
      <c r="C328" s="153">
        <f t="shared" si="14"/>
        <v>108.98</v>
      </c>
      <c r="D328" s="142"/>
      <c r="E328" s="143">
        <v>10351</v>
      </c>
      <c r="F328" s="132">
        <f t="shared" si="12"/>
        <v>1616</v>
      </c>
      <c r="G328" s="182">
        <f t="shared" si="13"/>
        <v>1140</v>
      </c>
      <c r="H328" s="143">
        <v>55</v>
      </c>
    </row>
    <row r="329" spans="1:8" ht="12.75">
      <c r="A329" s="139">
        <v>345</v>
      </c>
      <c r="B329" s="137"/>
      <c r="C329" s="153">
        <f t="shared" si="14"/>
        <v>109.04</v>
      </c>
      <c r="D329" s="142"/>
      <c r="E329" s="143">
        <v>10351</v>
      </c>
      <c r="F329" s="132">
        <f t="shared" si="12"/>
        <v>1616</v>
      </c>
      <c r="G329" s="182">
        <f t="shared" si="13"/>
        <v>1139</v>
      </c>
      <c r="H329" s="143">
        <v>55</v>
      </c>
    </row>
    <row r="330" spans="1:8" ht="12.75">
      <c r="A330" s="139">
        <v>346</v>
      </c>
      <c r="B330" s="137"/>
      <c r="C330" s="153">
        <f t="shared" si="14"/>
        <v>109.11</v>
      </c>
      <c r="D330" s="142"/>
      <c r="E330" s="143">
        <v>10351</v>
      </c>
      <c r="F330" s="132">
        <f t="shared" si="12"/>
        <v>1615</v>
      </c>
      <c r="G330" s="182">
        <f t="shared" si="13"/>
        <v>1138</v>
      </c>
      <c r="H330" s="143">
        <v>55</v>
      </c>
    </row>
    <row r="331" spans="1:8" ht="12.75">
      <c r="A331" s="139">
        <v>347</v>
      </c>
      <c r="B331" s="137"/>
      <c r="C331" s="153">
        <f t="shared" si="14"/>
        <v>109.17</v>
      </c>
      <c r="D331" s="142"/>
      <c r="E331" s="143">
        <v>10351</v>
      </c>
      <c r="F331" s="132">
        <f t="shared" si="12"/>
        <v>1614</v>
      </c>
      <c r="G331" s="182">
        <f t="shared" si="13"/>
        <v>1138</v>
      </c>
      <c r="H331" s="143">
        <v>55</v>
      </c>
    </row>
    <row r="332" spans="1:8" ht="12.75">
      <c r="A332" s="139">
        <v>348</v>
      </c>
      <c r="B332" s="137"/>
      <c r="C332" s="153">
        <f t="shared" si="14"/>
        <v>109.23</v>
      </c>
      <c r="D332" s="142"/>
      <c r="E332" s="143">
        <v>10351</v>
      </c>
      <c r="F332" s="132">
        <f t="shared" si="12"/>
        <v>1613</v>
      </c>
      <c r="G332" s="182">
        <f t="shared" si="13"/>
        <v>1137</v>
      </c>
      <c r="H332" s="143">
        <v>55</v>
      </c>
    </row>
    <row r="333" spans="1:8" ht="12.75">
      <c r="A333" s="139">
        <v>349</v>
      </c>
      <c r="B333" s="137"/>
      <c r="C333" s="153">
        <f t="shared" si="14"/>
        <v>109.29</v>
      </c>
      <c r="D333" s="142"/>
      <c r="E333" s="143">
        <v>10351</v>
      </c>
      <c r="F333" s="132">
        <f aca="true" t="shared" si="15" ref="F333:F396">ROUND(12*1.37*(1/C333*E333)+H333,0)</f>
        <v>1612</v>
      </c>
      <c r="G333" s="182">
        <f t="shared" si="13"/>
        <v>1137</v>
      </c>
      <c r="H333" s="143">
        <v>55</v>
      </c>
    </row>
    <row r="334" spans="1:8" ht="12.75">
      <c r="A334" s="139">
        <v>350</v>
      </c>
      <c r="B334" s="137"/>
      <c r="C334" s="153">
        <f t="shared" si="14"/>
        <v>109.35</v>
      </c>
      <c r="D334" s="142"/>
      <c r="E334" s="143">
        <v>10351</v>
      </c>
      <c r="F334" s="132">
        <f t="shared" si="15"/>
        <v>1611</v>
      </c>
      <c r="G334" s="182">
        <f aca="true" t="shared" si="16" ref="G334:G397">ROUND(12*(1/C334*E334),0)</f>
        <v>1136</v>
      </c>
      <c r="H334" s="143">
        <v>55</v>
      </c>
    </row>
    <row r="335" spans="1:8" ht="12.75">
      <c r="A335" s="139">
        <v>351</v>
      </c>
      <c r="B335" s="137"/>
      <c r="C335" s="153">
        <f aca="true" t="shared" si="17" ref="C335:C398">ROUND((10.899*LN(A335)+A335/200)*1.667,2)</f>
        <v>109.41</v>
      </c>
      <c r="D335" s="142"/>
      <c r="E335" s="143">
        <v>10351</v>
      </c>
      <c r="F335" s="132">
        <f t="shared" si="15"/>
        <v>1610</v>
      </c>
      <c r="G335" s="182">
        <f t="shared" si="16"/>
        <v>1135</v>
      </c>
      <c r="H335" s="143">
        <v>55</v>
      </c>
    </row>
    <row r="336" spans="1:8" ht="12.75">
      <c r="A336" s="139">
        <v>352</v>
      </c>
      <c r="B336" s="137"/>
      <c r="C336" s="153">
        <f t="shared" si="17"/>
        <v>109.47</v>
      </c>
      <c r="D336" s="142"/>
      <c r="E336" s="143">
        <v>10351</v>
      </c>
      <c r="F336" s="132">
        <f t="shared" si="15"/>
        <v>1609</v>
      </c>
      <c r="G336" s="182">
        <f t="shared" si="16"/>
        <v>1135</v>
      </c>
      <c r="H336" s="143">
        <v>55</v>
      </c>
    </row>
    <row r="337" spans="1:8" ht="12.75">
      <c r="A337" s="139">
        <v>353</v>
      </c>
      <c r="B337" s="137"/>
      <c r="C337" s="153">
        <f t="shared" si="17"/>
        <v>109.53</v>
      </c>
      <c r="D337" s="142"/>
      <c r="E337" s="143">
        <v>10351</v>
      </c>
      <c r="F337" s="132">
        <f t="shared" si="15"/>
        <v>1609</v>
      </c>
      <c r="G337" s="182">
        <f t="shared" si="16"/>
        <v>1134</v>
      </c>
      <c r="H337" s="143">
        <v>55</v>
      </c>
    </row>
    <row r="338" spans="1:8" ht="12.75">
      <c r="A338" s="139">
        <v>354</v>
      </c>
      <c r="B338" s="137"/>
      <c r="C338" s="153">
        <f t="shared" si="17"/>
        <v>109.59</v>
      </c>
      <c r="D338" s="142"/>
      <c r="E338" s="143">
        <v>10351</v>
      </c>
      <c r="F338" s="132">
        <f t="shared" si="15"/>
        <v>1608</v>
      </c>
      <c r="G338" s="182">
        <f t="shared" si="16"/>
        <v>1133</v>
      </c>
      <c r="H338" s="143">
        <v>55</v>
      </c>
    </row>
    <row r="339" spans="1:8" ht="12.75">
      <c r="A339" s="139">
        <v>355</v>
      </c>
      <c r="B339" s="137"/>
      <c r="C339" s="153">
        <f t="shared" si="17"/>
        <v>109.65</v>
      </c>
      <c r="D339" s="142"/>
      <c r="E339" s="143">
        <v>10351</v>
      </c>
      <c r="F339" s="132">
        <f t="shared" si="15"/>
        <v>1607</v>
      </c>
      <c r="G339" s="182">
        <f t="shared" si="16"/>
        <v>1133</v>
      </c>
      <c r="H339" s="143">
        <v>55</v>
      </c>
    </row>
    <row r="340" spans="1:8" ht="12.75">
      <c r="A340" s="139">
        <v>356</v>
      </c>
      <c r="B340" s="137"/>
      <c r="C340" s="153">
        <f t="shared" si="17"/>
        <v>109.71</v>
      </c>
      <c r="D340" s="142"/>
      <c r="E340" s="143">
        <v>10351</v>
      </c>
      <c r="F340" s="132">
        <f t="shared" si="15"/>
        <v>1606</v>
      </c>
      <c r="G340" s="182">
        <f t="shared" si="16"/>
        <v>1132</v>
      </c>
      <c r="H340" s="143">
        <v>55</v>
      </c>
    </row>
    <row r="341" spans="1:8" ht="12.75">
      <c r="A341" s="139">
        <v>357</v>
      </c>
      <c r="B341" s="137"/>
      <c r="C341" s="153">
        <f t="shared" si="17"/>
        <v>109.77</v>
      </c>
      <c r="D341" s="142"/>
      <c r="E341" s="143">
        <v>10351</v>
      </c>
      <c r="F341" s="132">
        <f t="shared" si="15"/>
        <v>1605</v>
      </c>
      <c r="G341" s="182">
        <f t="shared" si="16"/>
        <v>1132</v>
      </c>
      <c r="H341" s="143">
        <v>55</v>
      </c>
    </row>
    <row r="342" spans="1:8" ht="12.75">
      <c r="A342" s="139">
        <v>358</v>
      </c>
      <c r="B342" s="137"/>
      <c r="C342" s="153">
        <f t="shared" si="17"/>
        <v>109.83</v>
      </c>
      <c r="D342" s="142"/>
      <c r="E342" s="143">
        <v>10351</v>
      </c>
      <c r="F342" s="132">
        <f t="shared" si="15"/>
        <v>1604</v>
      </c>
      <c r="G342" s="182">
        <f t="shared" si="16"/>
        <v>1131</v>
      </c>
      <c r="H342" s="143">
        <v>55</v>
      </c>
    </row>
    <row r="343" spans="1:8" ht="12.75">
      <c r="A343" s="139">
        <v>359</v>
      </c>
      <c r="B343" s="137"/>
      <c r="C343" s="153">
        <f t="shared" si="17"/>
        <v>109.88</v>
      </c>
      <c r="D343" s="142"/>
      <c r="E343" s="143">
        <v>10351</v>
      </c>
      <c r="F343" s="132">
        <f t="shared" si="15"/>
        <v>1604</v>
      </c>
      <c r="G343" s="182">
        <f t="shared" si="16"/>
        <v>1130</v>
      </c>
      <c r="H343" s="143">
        <v>55</v>
      </c>
    </row>
    <row r="344" spans="1:8" ht="12.75">
      <c r="A344" s="139">
        <v>360</v>
      </c>
      <c r="B344" s="137"/>
      <c r="C344" s="153">
        <f t="shared" si="17"/>
        <v>109.94</v>
      </c>
      <c r="D344" s="142"/>
      <c r="E344" s="143">
        <v>10351</v>
      </c>
      <c r="F344" s="132">
        <f t="shared" si="15"/>
        <v>1603</v>
      </c>
      <c r="G344" s="182">
        <f t="shared" si="16"/>
        <v>1130</v>
      </c>
      <c r="H344" s="143">
        <v>55</v>
      </c>
    </row>
    <row r="345" spans="1:8" ht="12.75">
      <c r="A345" s="139">
        <v>361</v>
      </c>
      <c r="B345" s="137"/>
      <c r="C345" s="153">
        <f t="shared" si="17"/>
        <v>110</v>
      </c>
      <c r="D345" s="142"/>
      <c r="E345" s="143">
        <v>10351</v>
      </c>
      <c r="F345" s="132">
        <f t="shared" si="15"/>
        <v>1602</v>
      </c>
      <c r="G345" s="182">
        <f t="shared" si="16"/>
        <v>1129</v>
      </c>
      <c r="H345" s="143">
        <v>55</v>
      </c>
    </row>
    <row r="346" spans="1:8" ht="12.75">
      <c r="A346" s="139">
        <v>362</v>
      </c>
      <c r="B346" s="137"/>
      <c r="C346" s="153">
        <f t="shared" si="17"/>
        <v>110.06</v>
      </c>
      <c r="D346" s="142"/>
      <c r="E346" s="143">
        <v>10351</v>
      </c>
      <c r="F346" s="132">
        <f t="shared" si="15"/>
        <v>1601</v>
      </c>
      <c r="G346" s="182">
        <f t="shared" si="16"/>
        <v>1129</v>
      </c>
      <c r="H346" s="143">
        <v>55</v>
      </c>
    </row>
    <row r="347" spans="1:8" ht="12.75">
      <c r="A347" s="139">
        <v>363</v>
      </c>
      <c r="B347" s="137"/>
      <c r="C347" s="153">
        <f t="shared" si="17"/>
        <v>110.12</v>
      </c>
      <c r="D347" s="142"/>
      <c r="E347" s="143">
        <v>10351</v>
      </c>
      <c r="F347" s="132">
        <f t="shared" si="15"/>
        <v>1600</v>
      </c>
      <c r="G347" s="182">
        <f t="shared" si="16"/>
        <v>1128</v>
      </c>
      <c r="H347" s="143">
        <v>55</v>
      </c>
    </row>
    <row r="348" spans="1:8" ht="12.75">
      <c r="A348" s="139">
        <v>364</v>
      </c>
      <c r="B348" s="137"/>
      <c r="C348" s="153">
        <f t="shared" si="17"/>
        <v>110.18</v>
      </c>
      <c r="D348" s="142"/>
      <c r="E348" s="143">
        <v>10351</v>
      </c>
      <c r="F348" s="132">
        <f t="shared" si="15"/>
        <v>1599</v>
      </c>
      <c r="G348" s="182">
        <f t="shared" si="16"/>
        <v>1127</v>
      </c>
      <c r="H348" s="143">
        <v>55</v>
      </c>
    </row>
    <row r="349" spans="1:8" ht="12.75">
      <c r="A349" s="139">
        <v>365</v>
      </c>
      <c r="B349" s="137"/>
      <c r="C349" s="153">
        <f t="shared" si="17"/>
        <v>110.24</v>
      </c>
      <c r="D349" s="142"/>
      <c r="E349" s="143">
        <v>10351</v>
      </c>
      <c r="F349" s="132">
        <f t="shared" si="15"/>
        <v>1599</v>
      </c>
      <c r="G349" s="182">
        <f t="shared" si="16"/>
        <v>1127</v>
      </c>
      <c r="H349" s="143">
        <v>55</v>
      </c>
    </row>
    <row r="350" spans="1:8" ht="12.75">
      <c r="A350" s="139">
        <v>366</v>
      </c>
      <c r="B350" s="137"/>
      <c r="C350" s="153">
        <f t="shared" si="17"/>
        <v>110.29</v>
      </c>
      <c r="D350" s="142"/>
      <c r="E350" s="143">
        <v>10351</v>
      </c>
      <c r="F350" s="132">
        <f t="shared" si="15"/>
        <v>1598</v>
      </c>
      <c r="G350" s="182">
        <f t="shared" si="16"/>
        <v>1126</v>
      </c>
      <c r="H350" s="143">
        <v>55</v>
      </c>
    </row>
    <row r="351" spans="1:8" ht="12.75">
      <c r="A351" s="139">
        <v>367</v>
      </c>
      <c r="B351" s="137"/>
      <c r="C351" s="153">
        <f t="shared" si="17"/>
        <v>110.35</v>
      </c>
      <c r="D351" s="142"/>
      <c r="E351" s="143">
        <v>10351</v>
      </c>
      <c r="F351" s="132">
        <f t="shared" si="15"/>
        <v>1597</v>
      </c>
      <c r="G351" s="182">
        <f t="shared" si="16"/>
        <v>1126</v>
      </c>
      <c r="H351" s="143">
        <v>55</v>
      </c>
    </row>
    <row r="352" spans="1:8" ht="12.75">
      <c r="A352" s="139">
        <v>368</v>
      </c>
      <c r="B352" s="137"/>
      <c r="C352" s="153">
        <f t="shared" si="17"/>
        <v>110.41</v>
      </c>
      <c r="D352" s="142"/>
      <c r="E352" s="143">
        <v>10351</v>
      </c>
      <c r="F352" s="132">
        <f t="shared" si="15"/>
        <v>1596</v>
      </c>
      <c r="G352" s="182">
        <f t="shared" si="16"/>
        <v>1125</v>
      </c>
      <c r="H352" s="143">
        <v>55</v>
      </c>
    </row>
    <row r="353" spans="1:8" ht="12.75">
      <c r="A353" s="139">
        <v>369</v>
      </c>
      <c r="B353" s="137"/>
      <c r="C353" s="153">
        <f t="shared" si="17"/>
        <v>110.47</v>
      </c>
      <c r="D353" s="142"/>
      <c r="E353" s="143">
        <v>10351</v>
      </c>
      <c r="F353" s="132">
        <f t="shared" si="15"/>
        <v>1595</v>
      </c>
      <c r="G353" s="182">
        <f t="shared" si="16"/>
        <v>1124</v>
      </c>
      <c r="H353" s="143">
        <v>55</v>
      </c>
    </row>
    <row r="354" spans="1:8" ht="12.75">
      <c r="A354" s="139">
        <v>370</v>
      </c>
      <c r="B354" s="137"/>
      <c r="C354" s="153">
        <f t="shared" si="17"/>
        <v>110.52</v>
      </c>
      <c r="D354" s="142"/>
      <c r="E354" s="143">
        <v>10351</v>
      </c>
      <c r="F354" s="132">
        <f t="shared" si="15"/>
        <v>1595</v>
      </c>
      <c r="G354" s="182">
        <f t="shared" si="16"/>
        <v>1124</v>
      </c>
      <c r="H354" s="143">
        <v>55</v>
      </c>
    </row>
    <row r="355" spans="1:8" ht="12.75">
      <c r="A355" s="139">
        <v>371</v>
      </c>
      <c r="B355" s="137"/>
      <c r="C355" s="153">
        <f t="shared" si="17"/>
        <v>110.58</v>
      </c>
      <c r="D355" s="142"/>
      <c r="E355" s="143">
        <v>10351</v>
      </c>
      <c r="F355" s="132">
        <f t="shared" si="15"/>
        <v>1594</v>
      </c>
      <c r="G355" s="182">
        <f t="shared" si="16"/>
        <v>1123</v>
      </c>
      <c r="H355" s="143">
        <v>55</v>
      </c>
    </row>
    <row r="356" spans="1:8" ht="12.75">
      <c r="A356" s="139">
        <v>372</v>
      </c>
      <c r="B356" s="137"/>
      <c r="C356" s="153">
        <f t="shared" si="17"/>
        <v>110.64</v>
      </c>
      <c r="D356" s="142"/>
      <c r="E356" s="143">
        <v>10351</v>
      </c>
      <c r="F356" s="132">
        <f t="shared" si="15"/>
        <v>1593</v>
      </c>
      <c r="G356" s="182">
        <f t="shared" si="16"/>
        <v>1123</v>
      </c>
      <c r="H356" s="143">
        <v>55</v>
      </c>
    </row>
    <row r="357" spans="1:8" ht="12.75">
      <c r="A357" s="139">
        <v>373</v>
      </c>
      <c r="B357" s="137"/>
      <c r="C357" s="153">
        <f t="shared" si="17"/>
        <v>110.7</v>
      </c>
      <c r="D357" s="142"/>
      <c r="E357" s="143">
        <v>10351</v>
      </c>
      <c r="F357" s="132">
        <f t="shared" si="15"/>
        <v>1592</v>
      </c>
      <c r="G357" s="182">
        <f t="shared" si="16"/>
        <v>1122</v>
      </c>
      <c r="H357" s="143">
        <v>55</v>
      </c>
    </row>
    <row r="358" spans="1:8" ht="12.75">
      <c r="A358" s="139">
        <v>374</v>
      </c>
      <c r="B358" s="137"/>
      <c r="C358" s="153">
        <f t="shared" si="17"/>
        <v>110.75</v>
      </c>
      <c r="D358" s="142"/>
      <c r="E358" s="143">
        <v>10351</v>
      </c>
      <c r="F358" s="132">
        <f t="shared" si="15"/>
        <v>1592</v>
      </c>
      <c r="G358" s="182">
        <f t="shared" si="16"/>
        <v>1122</v>
      </c>
      <c r="H358" s="143">
        <v>55</v>
      </c>
    </row>
    <row r="359" spans="1:8" ht="12.75">
      <c r="A359" s="139">
        <v>375</v>
      </c>
      <c r="B359" s="137"/>
      <c r="C359" s="153">
        <f t="shared" si="17"/>
        <v>110.81</v>
      </c>
      <c r="D359" s="142"/>
      <c r="E359" s="143">
        <v>10351</v>
      </c>
      <c r="F359" s="132">
        <f t="shared" si="15"/>
        <v>1591</v>
      </c>
      <c r="G359" s="182">
        <f t="shared" si="16"/>
        <v>1121</v>
      </c>
      <c r="H359" s="143">
        <v>55</v>
      </c>
    </row>
    <row r="360" spans="1:8" ht="12.75">
      <c r="A360" s="139">
        <v>376</v>
      </c>
      <c r="B360" s="137"/>
      <c r="C360" s="153">
        <f t="shared" si="17"/>
        <v>110.87</v>
      </c>
      <c r="D360" s="142"/>
      <c r="E360" s="143">
        <v>10351</v>
      </c>
      <c r="F360" s="132">
        <f t="shared" si="15"/>
        <v>1590</v>
      </c>
      <c r="G360" s="182">
        <f t="shared" si="16"/>
        <v>1120</v>
      </c>
      <c r="H360" s="143">
        <v>55</v>
      </c>
    </row>
    <row r="361" spans="1:8" ht="12.75">
      <c r="A361" s="139">
        <v>377</v>
      </c>
      <c r="B361" s="137"/>
      <c r="C361" s="153">
        <f t="shared" si="17"/>
        <v>110.92</v>
      </c>
      <c r="D361" s="142"/>
      <c r="E361" s="143">
        <v>10351</v>
      </c>
      <c r="F361" s="132">
        <f t="shared" si="15"/>
        <v>1589</v>
      </c>
      <c r="G361" s="182">
        <f t="shared" si="16"/>
        <v>1120</v>
      </c>
      <c r="H361" s="143">
        <v>55</v>
      </c>
    </row>
    <row r="362" spans="1:8" ht="12.75">
      <c r="A362" s="139">
        <v>378</v>
      </c>
      <c r="B362" s="137"/>
      <c r="C362" s="153">
        <f t="shared" si="17"/>
        <v>110.98</v>
      </c>
      <c r="D362" s="142"/>
      <c r="E362" s="143">
        <v>10351</v>
      </c>
      <c r="F362" s="132">
        <f t="shared" si="15"/>
        <v>1588</v>
      </c>
      <c r="G362" s="182">
        <f t="shared" si="16"/>
        <v>1119</v>
      </c>
      <c r="H362" s="143">
        <v>55</v>
      </c>
    </row>
    <row r="363" spans="1:8" ht="12.75">
      <c r="A363" s="139">
        <v>379</v>
      </c>
      <c r="B363" s="137"/>
      <c r="C363" s="153">
        <f t="shared" si="17"/>
        <v>111.04</v>
      </c>
      <c r="D363" s="142"/>
      <c r="E363" s="143">
        <v>10351</v>
      </c>
      <c r="F363" s="132">
        <f t="shared" si="15"/>
        <v>1588</v>
      </c>
      <c r="G363" s="182">
        <f t="shared" si="16"/>
        <v>1119</v>
      </c>
      <c r="H363" s="143">
        <v>55</v>
      </c>
    </row>
    <row r="364" spans="1:8" ht="12.75">
      <c r="A364" s="139">
        <v>380</v>
      </c>
      <c r="B364" s="137"/>
      <c r="C364" s="153">
        <f t="shared" si="17"/>
        <v>111.09</v>
      </c>
      <c r="D364" s="142"/>
      <c r="E364" s="143">
        <v>10351</v>
      </c>
      <c r="F364" s="132">
        <f t="shared" si="15"/>
        <v>1587</v>
      </c>
      <c r="G364" s="182">
        <f t="shared" si="16"/>
        <v>1118</v>
      </c>
      <c r="H364" s="143">
        <v>55</v>
      </c>
    </row>
    <row r="365" spans="1:8" ht="12.75">
      <c r="A365" s="139">
        <v>381</v>
      </c>
      <c r="B365" s="137"/>
      <c r="C365" s="153">
        <f t="shared" si="17"/>
        <v>111.15</v>
      </c>
      <c r="D365" s="142"/>
      <c r="E365" s="143">
        <v>10351</v>
      </c>
      <c r="F365" s="132">
        <f t="shared" si="15"/>
        <v>1586</v>
      </c>
      <c r="G365" s="182">
        <f t="shared" si="16"/>
        <v>1118</v>
      </c>
      <c r="H365" s="143">
        <v>55</v>
      </c>
    </row>
    <row r="366" spans="1:8" ht="12.75">
      <c r="A366" s="139">
        <v>382</v>
      </c>
      <c r="B366" s="137"/>
      <c r="C366" s="153">
        <f t="shared" si="17"/>
        <v>111.2</v>
      </c>
      <c r="D366" s="142"/>
      <c r="E366" s="143">
        <v>10351</v>
      </c>
      <c r="F366" s="132">
        <f t="shared" si="15"/>
        <v>1585</v>
      </c>
      <c r="G366" s="182">
        <f t="shared" si="16"/>
        <v>1117</v>
      </c>
      <c r="H366" s="143">
        <v>55</v>
      </c>
    </row>
    <row r="367" spans="1:8" ht="12.75">
      <c r="A367" s="139">
        <v>383</v>
      </c>
      <c r="B367" s="137"/>
      <c r="C367" s="153">
        <f t="shared" si="17"/>
        <v>111.26</v>
      </c>
      <c r="D367" s="142"/>
      <c r="E367" s="143">
        <v>10351</v>
      </c>
      <c r="F367" s="132">
        <f t="shared" si="15"/>
        <v>1584</v>
      </c>
      <c r="G367" s="182">
        <f t="shared" si="16"/>
        <v>1116</v>
      </c>
      <c r="H367" s="143">
        <v>55</v>
      </c>
    </row>
    <row r="368" spans="1:8" ht="12.75">
      <c r="A368" s="139">
        <v>384</v>
      </c>
      <c r="B368" s="137"/>
      <c r="C368" s="153">
        <f t="shared" si="17"/>
        <v>111.32</v>
      </c>
      <c r="D368" s="142"/>
      <c r="E368" s="143">
        <v>10351</v>
      </c>
      <c r="F368" s="132">
        <f t="shared" si="15"/>
        <v>1584</v>
      </c>
      <c r="G368" s="182">
        <f t="shared" si="16"/>
        <v>1116</v>
      </c>
      <c r="H368" s="143">
        <v>55</v>
      </c>
    </row>
    <row r="369" spans="1:8" ht="12.75">
      <c r="A369" s="139">
        <v>385</v>
      </c>
      <c r="B369" s="137"/>
      <c r="C369" s="153">
        <f t="shared" si="17"/>
        <v>111.37</v>
      </c>
      <c r="D369" s="142"/>
      <c r="E369" s="143">
        <v>10351</v>
      </c>
      <c r="F369" s="132">
        <f t="shared" si="15"/>
        <v>1583</v>
      </c>
      <c r="G369" s="182">
        <f t="shared" si="16"/>
        <v>1115</v>
      </c>
      <c r="H369" s="143">
        <v>55</v>
      </c>
    </row>
    <row r="370" spans="1:8" ht="12.75">
      <c r="A370" s="139">
        <v>386</v>
      </c>
      <c r="B370" s="137"/>
      <c r="C370" s="153">
        <f t="shared" si="17"/>
        <v>111.43</v>
      </c>
      <c r="D370" s="142"/>
      <c r="E370" s="143">
        <v>10351</v>
      </c>
      <c r="F370" s="132">
        <f t="shared" si="15"/>
        <v>1582</v>
      </c>
      <c r="G370" s="182">
        <f t="shared" si="16"/>
        <v>1115</v>
      </c>
      <c r="H370" s="143">
        <v>55</v>
      </c>
    </row>
    <row r="371" spans="1:8" ht="12.75">
      <c r="A371" s="139">
        <v>387</v>
      </c>
      <c r="B371" s="137"/>
      <c r="C371" s="153">
        <f t="shared" si="17"/>
        <v>111.48</v>
      </c>
      <c r="D371" s="142"/>
      <c r="E371" s="143">
        <v>10351</v>
      </c>
      <c r="F371" s="132">
        <f t="shared" si="15"/>
        <v>1581</v>
      </c>
      <c r="G371" s="182">
        <f t="shared" si="16"/>
        <v>1114</v>
      </c>
      <c r="H371" s="143">
        <v>55</v>
      </c>
    </row>
    <row r="372" spans="1:8" ht="12.75">
      <c r="A372" s="139">
        <v>388</v>
      </c>
      <c r="B372" s="137"/>
      <c r="C372" s="153">
        <f t="shared" si="17"/>
        <v>111.54</v>
      </c>
      <c r="D372" s="142"/>
      <c r="E372" s="143">
        <v>10351</v>
      </c>
      <c r="F372" s="132">
        <f t="shared" si="15"/>
        <v>1581</v>
      </c>
      <c r="G372" s="182">
        <f t="shared" si="16"/>
        <v>1114</v>
      </c>
      <c r="H372" s="143">
        <v>55</v>
      </c>
    </row>
    <row r="373" spans="1:8" ht="12.75">
      <c r="A373" s="139">
        <v>389</v>
      </c>
      <c r="B373" s="137"/>
      <c r="C373" s="153">
        <f t="shared" si="17"/>
        <v>111.59</v>
      </c>
      <c r="D373" s="142"/>
      <c r="E373" s="143">
        <v>10351</v>
      </c>
      <c r="F373" s="132">
        <f t="shared" si="15"/>
        <v>1580</v>
      </c>
      <c r="G373" s="182">
        <f t="shared" si="16"/>
        <v>1113</v>
      </c>
      <c r="H373" s="143">
        <v>55</v>
      </c>
    </row>
    <row r="374" spans="1:8" ht="12.75">
      <c r="A374" s="139">
        <v>390</v>
      </c>
      <c r="B374" s="137"/>
      <c r="C374" s="153">
        <f t="shared" si="17"/>
        <v>111.65</v>
      </c>
      <c r="D374" s="142"/>
      <c r="E374" s="143">
        <v>10351</v>
      </c>
      <c r="F374" s="132">
        <f t="shared" si="15"/>
        <v>1579</v>
      </c>
      <c r="G374" s="182">
        <f t="shared" si="16"/>
        <v>1113</v>
      </c>
      <c r="H374" s="143">
        <v>55</v>
      </c>
    </row>
    <row r="375" spans="1:8" ht="12.75">
      <c r="A375" s="139">
        <v>391</v>
      </c>
      <c r="B375" s="137"/>
      <c r="C375" s="153">
        <f t="shared" si="17"/>
        <v>111.7</v>
      </c>
      <c r="D375" s="142"/>
      <c r="E375" s="143">
        <v>10351</v>
      </c>
      <c r="F375" s="132">
        <f t="shared" si="15"/>
        <v>1578</v>
      </c>
      <c r="G375" s="182">
        <f t="shared" si="16"/>
        <v>1112</v>
      </c>
      <c r="H375" s="143">
        <v>55</v>
      </c>
    </row>
    <row r="376" spans="1:8" ht="12.75">
      <c r="A376" s="139">
        <v>392</v>
      </c>
      <c r="B376" s="137"/>
      <c r="C376" s="153">
        <f t="shared" si="17"/>
        <v>111.76</v>
      </c>
      <c r="D376" s="142"/>
      <c r="E376" s="143">
        <v>10351</v>
      </c>
      <c r="F376" s="132">
        <f t="shared" si="15"/>
        <v>1578</v>
      </c>
      <c r="G376" s="182">
        <f t="shared" si="16"/>
        <v>1111</v>
      </c>
      <c r="H376" s="143">
        <v>55</v>
      </c>
    </row>
    <row r="377" spans="1:8" ht="12.75">
      <c r="A377" s="139">
        <v>393</v>
      </c>
      <c r="B377" s="137"/>
      <c r="C377" s="153">
        <f t="shared" si="17"/>
        <v>111.81</v>
      </c>
      <c r="D377" s="142"/>
      <c r="E377" s="143">
        <v>10351</v>
      </c>
      <c r="F377" s="132">
        <f t="shared" si="15"/>
        <v>1577</v>
      </c>
      <c r="G377" s="182">
        <f t="shared" si="16"/>
        <v>1111</v>
      </c>
      <c r="H377" s="143">
        <v>55</v>
      </c>
    </row>
    <row r="378" spans="1:8" ht="12.75">
      <c r="A378" s="139">
        <v>394</v>
      </c>
      <c r="B378" s="137"/>
      <c r="C378" s="153">
        <f t="shared" si="17"/>
        <v>111.87</v>
      </c>
      <c r="D378" s="142"/>
      <c r="E378" s="143">
        <v>10351</v>
      </c>
      <c r="F378" s="132">
        <f t="shared" si="15"/>
        <v>1576</v>
      </c>
      <c r="G378" s="182">
        <f t="shared" si="16"/>
        <v>1110</v>
      </c>
      <c r="H378" s="143">
        <v>55</v>
      </c>
    </row>
    <row r="379" spans="1:8" ht="12.75">
      <c r="A379" s="139">
        <v>395</v>
      </c>
      <c r="B379" s="137"/>
      <c r="C379" s="153">
        <f t="shared" si="17"/>
        <v>111.92</v>
      </c>
      <c r="D379" s="142"/>
      <c r="E379" s="143">
        <v>10351</v>
      </c>
      <c r="F379" s="132">
        <f t="shared" si="15"/>
        <v>1575</v>
      </c>
      <c r="G379" s="182">
        <f t="shared" si="16"/>
        <v>1110</v>
      </c>
      <c r="H379" s="143">
        <v>55</v>
      </c>
    </row>
    <row r="380" spans="1:8" ht="12.75">
      <c r="A380" s="139">
        <v>396</v>
      </c>
      <c r="B380" s="137"/>
      <c r="C380" s="153">
        <f t="shared" si="17"/>
        <v>111.97</v>
      </c>
      <c r="D380" s="142"/>
      <c r="E380" s="143">
        <v>10351</v>
      </c>
      <c r="F380" s="132">
        <f t="shared" si="15"/>
        <v>1575</v>
      </c>
      <c r="G380" s="182">
        <f t="shared" si="16"/>
        <v>1109</v>
      </c>
      <c r="H380" s="143">
        <v>55</v>
      </c>
    </row>
    <row r="381" spans="1:8" ht="12.75">
      <c r="A381" s="139">
        <v>397</v>
      </c>
      <c r="B381" s="137"/>
      <c r="C381" s="153">
        <f t="shared" si="17"/>
        <v>112.03</v>
      </c>
      <c r="D381" s="142"/>
      <c r="E381" s="143">
        <v>10351</v>
      </c>
      <c r="F381" s="132">
        <f t="shared" si="15"/>
        <v>1574</v>
      </c>
      <c r="G381" s="182">
        <f t="shared" si="16"/>
        <v>1109</v>
      </c>
      <c r="H381" s="143">
        <v>55</v>
      </c>
    </row>
    <row r="382" spans="1:8" ht="12.75">
      <c r="A382" s="139">
        <v>398</v>
      </c>
      <c r="B382" s="137"/>
      <c r="C382" s="153">
        <f t="shared" si="17"/>
        <v>112.08</v>
      </c>
      <c r="D382" s="142"/>
      <c r="E382" s="143">
        <v>10351</v>
      </c>
      <c r="F382" s="132">
        <f t="shared" si="15"/>
        <v>1573</v>
      </c>
      <c r="G382" s="182">
        <f t="shared" si="16"/>
        <v>1108</v>
      </c>
      <c r="H382" s="143">
        <v>55</v>
      </c>
    </row>
    <row r="383" spans="1:8" ht="12.75">
      <c r="A383" s="139">
        <v>399</v>
      </c>
      <c r="B383" s="137"/>
      <c r="C383" s="153">
        <f t="shared" si="17"/>
        <v>112.14</v>
      </c>
      <c r="D383" s="142"/>
      <c r="E383" s="143">
        <v>10351</v>
      </c>
      <c r="F383" s="132">
        <f t="shared" si="15"/>
        <v>1572</v>
      </c>
      <c r="G383" s="182">
        <f t="shared" si="16"/>
        <v>1108</v>
      </c>
      <c r="H383" s="143">
        <v>55</v>
      </c>
    </row>
    <row r="384" spans="1:8" ht="12.75">
      <c r="A384" s="139">
        <v>400</v>
      </c>
      <c r="B384" s="137"/>
      <c r="C384" s="153">
        <f t="shared" si="17"/>
        <v>112.19</v>
      </c>
      <c r="D384" s="142"/>
      <c r="E384" s="143">
        <v>10351</v>
      </c>
      <c r="F384" s="132">
        <f t="shared" si="15"/>
        <v>1572</v>
      </c>
      <c r="G384" s="182">
        <f t="shared" si="16"/>
        <v>1107</v>
      </c>
      <c r="H384" s="143">
        <v>55</v>
      </c>
    </row>
    <row r="385" spans="1:8" ht="12.75">
      <c r="A385" s="139">
        <v>401</v>
      </c>
      <c r="B385" s="137"/>
      <c r="C385" s="153">
        <f t="shared" si="17"/>
        <v>112.24</v>
      </c>
      <c r="D385" s="142"/>
      <c r="E385" s="143">
        <v>10351</v>
      </c>
      <c r="F385" s="132">
        <f t="shared" si="15"/>
        <v>1571</v>
      </c>
      <c r="G385" s="182">
        <f t="shared" si="16"/>
        <v>1107</v>
      </c>
      <c r="H385" s="143">
        <v>55</v>
      </c>
    </row>
    <row r="386" spans="1:8" ht="12.75">
      <c r="A386" s="139">
        <v>402</v>
      </c>
      <c r="B386" s="137"/>
      <c r="C386" s="153">
        <f t="shared" si="17"/>
        <v>112.3</v>
      </c>
      <c r="D386" s="142"/>
      <c r="E386" s="143">
        <v>10351</v>
      </c>
      <c r="F386" s="132">
        <f t="shared" si="15"/>
        <v>1570</v>
      </c>
      <c r="G386" s="182">
        <f t="shared" si="16"/>
        <v>1106</v>
      </c>
      <c r="H386" s="143">
        <v>55</v>
      </c>
    </row>
    <row r="387" spans="1:8" ht="12.75">
      <c r="A387" s="139">
        <v>403</v>
      </c>
      <c r="B387" s="137"/>
      <c r="C387" s="153">
        <f t="shared" si="17"/>
        <v>112.35</v>
      </c>
      <c r="D387" s="142"/>
      <c r="E387" s="143">
        <v>10351</v>
      </c>
      <c r="F387" s="132">
        <f t="shared" si="15"/>
        <v>1570</v>
      </c>
      <c r="G387" s="182">
        <f t="shared" si="16"/>
        <v>1106</v>
      </c>
      <c r="H387" s="143">
        <v>55</v>
      </c>
    </row>
    <row r="388" spans="1:8" ht="12.75">
      <c r="A388" s="139">
        <v>404</v>
      </c>
      <c r="B388" s="137"/>
      <c r="C388" s="153">
        <f t="shared" si="17"/>
        <v>112.4</v>
      </c>
      <c r="D388" s="142"/>
      <c r="E388" s="143">
        <v>10351</v>
      </c>
      <c r="F388" s="132">
        <f t="shared" si="15"/>
        <v>1569</v>
      </c>
      <c r="G388" s="182">
        <f t="shared" si="16"/>
        <v>1105</v>
      </c>
      <c r="H388" s="143">
        <v>55</v>
      </c>
    </row>
    <row r="389" spans="1:8" ht="12.75">
      <c r="A389" s="139">
        <v>405</v>
      </c>
      <c r="B389" s="137"/>
      <c r="C389" s="153">
        <f t="shared" si="17"/>
        <v>112.46</v>
      </c>
      <c r="D389" s="142"/>
      <c r="E389" s="143">
        <v>10351</v>
      </c>
      <c r="F389" s="132">
        <f t="shared" si="15"/>
        <v>1568</v>
      </c>
      <c r="G389" s="182">
        <f t="shared" si="16"/>
        <v>1104</v>
      </c>
      <c r="H389" s="143">
        <v>55</v>
      </c>
    </row>
    <row r="390" spans="1:8" ht="12.75">
      <c r="A390" s="139">
        <v>406</v>
      </c>
      <c r="B390" s="137"/>
      <c r="C390" s="153">
        <f t="shared" si="17"/>
        <v>112.51</v>
      </c>
      <c r="D390" s="142"/>
      <c r="E390" s="143">
        <v>10351</v>
      </c>
      <c r="F390" s="132">
        <f t="shared" si="15"/>
        <v>1567</v>
      </c>
      <c r="G390" s="182">
        <f t="shared" si="16"/>
        <v>1104</v>
      </c>
      <c r="H390" s="143">
        <v>55</v>
      </c>
    </row>
    <row r="391" spans="1:8" ht="12.75">
      <c r="A391" s="139">
        <v>407</v>
      </c>
      <c r="B391" s="137"/>
      <c r="C391" s="153">
        <f t="shared" si="17"/>
        <v>112.56</v>
      </c>
      <c r="D391" s="142"/>
      <c r="E391" s="143">
        <v>10351</v>
      </c>
      <c r="F391" s="132">
        <f t="shared" si="15"/>
        <v>1567</v>
      </c>
      <c r="G391" s="182">
        <f t="shared" si="16"/>
        <v>1104</v>
      </c>
      <c r="H391" s="143">
        <v>55</v>
      </c>
    </row>
    <row r="392" spans="1:8" ht="12.75">
      <c r="A392" s="139">
        <v>408</v>
      </c>
      <c r="B392" s="137"/>
      <c r="C392" s="153">
        <f t="shared" si="17"/>
        <v>112.62</v>
      </c>
      <c r="D392" s="142"/>
      <c r="E392" s="143">
        <v>10351</v>
      </c>
      <c r="F392" s="132">
        <f t="shared" si="15"/>
        <v>1566</v>
      </c>
      <c r="G392" s="182">
        <f t="shared" si="16"/>
        <v>1103</v>
      </c>
      <c r="H392" s="143">
        <v>55</v>
      </c>
    </row>
    <row r="393" spans="1:8" ht="12.75">
      <c r="A393" s="139">
        <v>409</v>
      </c>
      <c r="B393" s="137"/>
      <c r="C393" s="153">
        <f t="shared" si="17"/>
        <v>112.67</v>
      </c>
      <c r="D393" s="142"/>
      <c r="E393" s="143">
        <v>10351</v>
      </c>
      <c r="F393" s="132">
        <f t="shared" si="15"/>
        <v>1565</v>
      </c>
      <c r="G393" s="182">
        <f t="shared" si="16"/>
        <v>1102</v>
      </c>
      <c r="H393" s="143">
        <v>55</v>
      </c>
    </row>
    <row r="394" spans="1:8" ht="12.75">
      <c r="A394" s="139">
        <v>410</v>
      </c>
      <c r="B394" s="137"/>
      <c r="C394" s="153">
        <f t="shared" si="17"/>
        <v>112.72</v>
      </c>
      <c r="D394" s="142"/>
      <c r="E394" s="143">
        <v>10351</v>
      </c>
      <c r="F394" s="132">
        <f t="shared" si="15"/>
        <v>1565</v>
      </c>
      <c r="G394" s="182">
        <f t="shared" si="16"/>
        <v>1102</v>
      </c>
      <c r="H394" s="143">
        <v>55</v>
      </c>
    </row>
    <row r="395" spans="1:8" ht="12.75">
      <c r="A395" s="139">
        <v>411</v>
      </c>
      <c r="B395" s="137"/>
      <c r="C395" s="153">
        <f t="shared" si="17"/>
        <v>112.78</v>
      </c>
      <c r="D395" s="142"/>
      <c r="E395" s="143">
        <v>10351</v>
      </c>
      <c r="F395" s="132">
        <f t="shared" si="15"/>
        <v>1564</v>
      </c>
      <c r="G395" s="182">
        <f t="shared" si="16"/>
        <v>1101</v>
      </c>
      <c r="H395" s="143">
        <v>55</v>
      </c>
    </row>
    <row r="396" spans="1:8" ht="12.75">
      <c r="A396" s="139">
        <v>412</v>
      </c>
      <c r="B396" s="137"/>
      <c r="C396" s="153">
        <f t="shared" si="17"/>
        <v>112.83</v>
      </c>
      <c r="D396" s="142"/>
      <c r="E396" s="143">
        <v>10351</v>
      </c>
      <c r="F396" s="132">
        <f t="shared" si="15"/>
        <v>1563</v>
      </c>
      <c r="G396" s="182">
        <f t="shared" si="16"/>
        <v>1101</v>
      </c>
      <c r="H396" s="143">
        <v>55</v>
      </c>
    </row>
    <row r="397" spans="1:8" ht="12.75">
      <c r="A397" s="139">
        <v>413</v>
      </c>
      <c r="B397" s="137"/>
      <c r="C397" s="153">
        <f t="shared" si="17"/>
        <v>112.88</v>
      </c>
      <c r="D397" s="142"/>
      <c r="E397" s="143">
        <v>10351</v>
      </c>
      <c r="F397" s="132">
        <f aca="true" t="shared" si="18" ref="F397:F428">ROUND(12*1.37*(1/C397*E397)+H397,0)</f>
        <v>1563</v>
      </c>
      <c r="G397" s="182">
        <f t="shared" si="16"/>
        <v>1100</v>
      </c>
      <c r="H397" s="143">
        <v>55</v>
      </c>
    </row>
    <row r="398" spans="1:8" ht="12.75">
      <c r="A398" s="139">
        <v>414</v>
      </c>
      <c r="B398" s="137"/>
      <c r="C398" s="153">
        <f t="shared" si="17"/>
        <v>112.93</v>
      </c>
      <c r="D398" s="142"/>
      <c r="E398" s="143">
        <v>10351</v>
      </c>
      <c r="F398" s="132">
        <f t="shared" si="18"/>
        <v>1562</v>
      </c>
      <c r="G398" s="182">
        <f aca="true" t="shared" si="19" ref="G398:G428">ROUND(12*(1/C398*E398),0)</f>
        <v>1100</v>
      </c>
      <c r="H398" s="143">
        <v>55</v>
      </c>
    </row>
    <row r="399" spans="1:8" ht="12.75">
      <c r="A399" s="139">
        <v>415</v>
      </c>
      <c r="B399" s="137"/>
      <c r="C399" s="153">
        <f aca="true" t="shared" si="20" ref="C399:C428">ROUND((10.899*LN(A399)+A399/200)*1.667,2)</f>
        <v>112.98</v>
      </c>
      <c r="D399" s="142"/>
      <c r="E399" s="143">
        <v>10351</v>
      </c>
      <c r="F399" s="132">
        <f t="shared" si="18"/>
        <v>1561</v>
      </c>
      <c r="G399" s="182">
        <f t="shared" si="19"/>
        <v>1099</v>
      </c>
      <c r="H399" s="143">
        <v>55</v>
      </c>
    </row>
    <row r="400" spans="1:8" ht="12.75">
      <c r="A400" s="139">
        <v>416</v>
      </c>
      <c r="B400" s="137"/>
      <c r="C400" s="153">
        <f t="shared" si="20"/>
        <v>113.04</v>
      </c>
      <c r="D400" s="142"/>
      <c r="E400" s="143">
        <v>10351</v>
      </c>
      <c r="F400" s="132">
        <f t="shared" si="18"/>
        <v>1560</v>
      </c>
      <c r="G400" s="182">
        <f t="shared" si="19"/>
        <v>1099</v>
      </c>
      <c r="H400" s="143">
        <v>55</v>
      </c>
    </row>
    <row r="401" spans="1:8" ht="12.75">
      <c r="A401" s="139">
        <v>417</v>
      </c>
      <c r="B401" s="137"/>
      <c r="C401" s="153">
        <f t="shared" si="20"/>
        <v>113.09</v>
      </c>
      <c r="D401" s="142"/>
      <c r="E401" s="143">
        <v>10351</v>
      </c>
      <c r="F401" s="132">
        <f t="shared" si="18"/>
        <v>1560</v>
      </c>
      <c r="G401" s="182">
        <f t="shared" si="19"/>
        <v>1098</v>
      </c>
      <c r="H401" s="143">
        <v>55</v>
      </c>
    </row>
    <row r="402" spans="1:8" ht="12.75">
      <c r="A402" s="139">
        <v>418</v>
      </c>
      <c r="B402" s="137"/>
      <c r="C402" s="153">
        <f t="shared" si="20"/>
        <v>113.14</v>
      </c>
      <c r="D402" s="142"/>
      <c r="E402" s="143">
        <v>10351</v>
      </c>
      <c r="F402" s="132">
        <f t="shared" si="18"/>
        <v>1559</v>
      </c>
      <c r="G402" s="182">
        <f t="shared" si="19"/>
        <v>1098</v>
      </c>
      <c r="H402" s="143">
        <v>55</v>
      </c>
    </row>
    <row r="403" spans="1:8" ht="12.75">
      <c r="A403" s="139">
        <v>419</v>
      </c>
      <c r="B403" s="137"/>
      <c r="C403" s="153">
        <f t="shared" si="20"/>
        <v>113.19</v>
      </c>
      <c r="D403" s="142"/>
      <c r="E403" s="143">
        <v>10351</v>
      </c>
      <c r="F403" s="132">
        <f t="shared" si="18"/>
        <v>1558</v>
      </c>
      <c r="G403" s="182">
        <f t="shared" si="19"/>
        <v>1097</v>
      </c>
      <c r="H403" s="143">
        <v>55</v>
      </c>
    </row>
    <row r="404" spans="1:8" ht="12.75">
      <c r="A404" s="139">
        <v>420</v>
      </c>
      <c r="B404" s="137"/>
      <c r="C404" s="153">
        <f t="shared" si="20"/>
        <v>113.24</v>
      </c>
      <c r="D404" s="142"/>
      <c r="E404" s="143">
        <v>10351</v>
      </c>
      <c r="F404" s="132">
        <f t="shared" si="18"/>
        <v>1558</v>
      </c>
      <c r="G404" s="182">
        <f t="shared" si="19"/>
        <v>1097</v>
      </c>
      <c r="H404" s="143">
        <v>55</v>
      </c>
    </row>
    <row r="405" spans="1:8" ht="12.75">
      <c r="A405" s="139">
        <v>421</v>
      </c>
      <c r="B405" s="137"/>
      <c r="C405" s="153">
        <f t="shared" si="20"/>
        <v>113.3</v>
      </c>
      <c r="D405" s="142"/>
      <c r="E405" s="143">
        <v>10351</v>
      </c>
      <c r="F405" s="132">
        <f t="shared" si="18"/>
        <v>1557</v>
      </c>
      <c r="G405" s="182">
        <f t="shared" si="19"/>
        <v>1096</v>
      </c>
      <c r="H405" s="143">
        <v>55</v>
      </c>
    </row>
    <row r="406" spans="1:8" ht="12.75">
      <c r="A406" s="139">
        <v>422</v>
      </c>
      <c r="B406" s="137"/>
      <c r="C406" s="153">
        <f t="shared" si="20"/>
        <v>113.35</v>
      </c>
      <c r="D406" s="142"/>
      <c r="E406" s="143">
        <v>10351</v>
      </c>
      <c r="F406" s="132">
        <f t="shared" si="18"/>
        <v>1556</v>
      </c>
      <c r="G406" s="182">
        <f t="shared" si="19"/>
        <v>1096</v>
      </c>
      <c r="H406" s="143">
        <v>55</v>
      </c>
    </row>
    <row r="407" spans="1:8" ht="12.75">
      <c r="A407" s="139">
        <v>423</v>
      </c>
      <c r="B407" s="137"/>
      <c r="C407" s="153">
        <f t="shared" si="20"/>
        <v>113.4</v>
      </c>
      <c r="D407" s="142"/>
      <c r="E407" s="143">
        <v>10351</v>
      </c>
      <c r="F407" s="132">
        <f t="shared" si="18"/>
        <v>1556</v>
      </c>
      <c r="G407" s="182">
        <f t="shared" si="19"/>
        <v>1095</v>
      </c>
      <c r="H407" s="143">
        <v>55</v>
      </c>
    </row>
    <row r="408" spans="1:8" ht="12.75">
      <c r="A408" s="139">
        <v>424</v>
      </c>
      <c r="B408" s="137"/>
      <c r="C408" s="153">
        <f t="shared" si="20"/>
        <v>113.45</v>
      </c>
      <c r="D408" s="142"/>
      <c r="E408" s="143">
        <v>10351</v>
      </c>
      <c r="F408" s="132">
        <f t="shared" si="18"/>
        <v>1555</v>
      </c>
      <c r="G408" s="182">
        <f t="shared" si="19"/>
        <v>1095</v>
      </c>
      <c r="H408" s="143">
        <v>55</v>
      </c>
    </row>
    <row r="409" spans="1:8" ht="12.75">
      <c r="A409" s="139">
        <v>425</v>
      </c>
      <c r="B409" s="137"/>
      <c r="C409" s="153">
        <f t="shared" si="20"/>
        <v>113.5</v>
      </c>
      <c r="D409" s="142"/>
      <c r="E409" s="143">
        <v>10351</v>
      </c>
      <c r="F409" s="132">
        <f t="shared" si="18"/>
        <v>1554</v>
      </c>
      <c r="G409" s="182">
        <f t="shared" si="19"/>
        <v>1094</v>
      </c>
      <c r="H409" s="143">
        <v>55</v>
      </c>
    </row>
    <row r="410" spans="1:8" ht="12.75">
      <c r="A410" s="139">
        <v>426</v>
      </c>
      <c r="B410" s="137"/>
      <c r="C410" s="153">
        <f t="shared" si="20"/>
        <v>113.55</v>
      </c>
      <c r="D410" s="142"/>
      <c r="E410" s="143">
        <v>10351</v>
      </c>
      <c r="F410" s="132">
        <f t="shared" si="18"/>
        <v>1554</v>
      </c>
      <c r="G410" s="182">
        <f t="shared" si="19"/>
        <v>1094</v>
      </c>
      <c r="H410" s="143">
        <v>55</v>
      </c>
    </row>
    <row r="411" spans="1:8" ht="12.75">
      <c r="A411" s="139">
        <v>427</v>
      </c>
      <c r="B411" s="137"/>
      <c r="C411" s="153">
        <f t="shared" si="20"/>
        <v>113.6</v>
      </c>
      <c r="D411" s="142"/>
      <c r="E411" s="143">
        <v>10351</v>
      </c>
      <c r="F411" s="132">
        <f t="shared" si="18"/>
        <v>1553</v>
      </c>
      <c r="G411" s="182">
        <f t="shared" si="19"/>
        <v>1093</v>
      </c>
      <c r="H411" s="143">
        <v>55</v>
      </c>
    </row>
    <row r="412" spans="1:8" ht="12.75">
      <c r="A412" s="139">
        <v>428</v>
      </c>
      <c r="B412" s="137"/>
      <c r="C412" s="153">
        <f t="shared" si="20"/>
        <v>113.65</v>
      </c>
      <c r="D412" s="142"/>
      <c r="E412" s="143">
        <v>10351</v>
      </c>
      <c r="F412" s="132">
        <f t="shared" si="18"/>
        <v>1552</v>
      </c>
      <c r="G412" s="182">
        <f t="shared" si="19"/>
        <v>1093</v>
      </c>
      <c r="H412" s="143">
        <v>55</v>
      </c>
    </row>
    <row r="413" spans="1:8" ht="12.75">
      <c r="A413" s="139">
        <v>429</v>
      </c>
      <c r="B413" s="137"/>
      <c r="C413" s="153">
        <f t="shared" si="20"/>
        <v>113.7</v>
      </c>
      <c r="D413" s="142"/>
      <c r="E413" s="143">
        <v>10351</v>
      </c>
      <c r="F413" s="132">
        <f t="shared" si="18"/>
        <v>1552</v>
      </c>
      <c r="G413" s="182">
        <f t="shared" si="19"/>
        <v>1092</v>
      </c>
      <c r="H413" s="143">
        <v>55</v>
      </c>
    </row>
    <row r="414" spans="1:8" ht="12.75">
      <c r="A414" s="139">
        <v>430</v>
      </c>
      <c r="B414" s="137"/>
      <c r="C414" s="153">
        <f t="shared" si="20"/>
        <v>113.75</v>
      </c>
      <c r="D414" s="142"/>
      <c r="E414" s="143">
        <v>10351</v>
      </c>
      <c r="F414" s="132">
        <f t="shared" si="18"/>
        <v>1551</v>
      </c>
      <c r="G414" s="182">
        <f t="shared" si="19"/>
        <v>1092</v>
      </c>
      <c r="H414" s="143">
        <v>55</v>
      </c>
    </row>
    <row r="415" spans="1:8" ht="12.75">
      <c r="A415" s="139">
        <v>431</v>
      </c>
      <c r="B415" s="137"/>
      <c r="C415" s="153">
        <f t="shared" si="20"/>
        <v>113.81</v>
      </c>
      <c r="D415" s="142"/>
      <c r="E415" s="143">
        <v>10351</v>
      </c>
      <c r="F415" s="132">
        <f t="shared" si="18"/>
        <v>1550</v>
      </c>
      <c r="G415" s="182">
        <f t="shared" si="19"/>
        <v>1091</v>
      </c>
      <c r="H415" s="143">
        <v>55</v>
      </c>
    </row>
    <row r="416" spans="1:8" ht="12.75">
      <c r="A416" s="139">
        <v>432</v>
      </c>
      <c r="B416" s="137"/>
      <c r="C416" s="153">
        <f t="shared" si="20"/>
        <v>113.86</v>
      </c>
      <c r="D416" s="142"/>
      <c r="E416" s="143">
        <v>10351</v>
      </c>
      <c r="F416" s="132">
        <f t="shared" si="18"/>
        <v>1550</v>
      </c>
      <c r="G416" s="182">
        <f t="shared" si="19"/>
        <v>1091</v>
      </c>
      <c r="H416" s="143">
        <v>55</v>
      </c>
    </row>
    <row r="417" spans="1:8" ht="12.75">
      <c r="A417" s="139">
        <v>433</v>
      </c>
      <c r="B417" s="137"/>
      <c r="C417" s="153">
        <f t="shared" si="20"/>
        <v>113.91</v>
      </c>
      <c r="D417" s="142"/>
      <c r="E417" s="143">
        <v>10351</v>
      </c>
      <c r="F417" s="132">
        <f t="shared" si="18"/>
        <v>1549</v>
      </c>
      <c r="G417" s="182">
        <f t="shared" si="19"/>
        <v>1090</v>
      </c>
      <c r="H417" s="143">
        <v>55</v>
      </c>
    </row>
    <row r="418" spans="1:8" ht="12.75">
      <c r="A418" s="139">
        <v>434</v>
      </c>
      <c r="B418" s="137"/>
      <c r="C418" s="153">
        <f t="shared" si="20"/>
        <v>113.96</v>
      </c>
      <c r="D418" s="142"/>
      <c r="E418" s="143">
        <v>10351</v>
      </c>
      <c r="F418" s="132">
        <f t="shared" si="18"/>
        <v>1548</v>
      </c>
      <c r="G418" s="182">
        <f t="shared" si="19"/>
        <v>1090</v>
      </c>
      <c r="H418" s="143">
        <v>55</v>
      </c>
    </row>
    <row r="419" spans="1:8" ht="12.75">
      <c r="A419" s="139">
        <v>435</v>
      </c>
      <c r="B419" s="137"/>
      <c r="C419" s="153">
        <f t="shared" si="20"/>
        <v>114.01</v>
      </c>
      <c r="D419" s="142"/>
      <c r="E419" s="143">
        <v>10351</v>
      </c>
      <c r="F419" s="132">
        <f t="shared" si="18"/>
        <v>1548</v>
      </c>
      <c r="G419" s="182">
        <f t="shared" si="19"/>
        <v>1089</v>
      </c>
      <c r="H419" s="143">
        <v>55</v>
      </c>
    </row>
    <row r="420" spans="1:8" ht="12.75">
      <c r="A420" s="139">
        <v>436</v>
      </c>
      <c r="B420" s="137"/>
      <c r="C420" s="153">
        <f t="shared" si="20"/>
        <v>114.06</v>
      </c>
      <c r="D420" s="142"/>
      <c r="E420" s="143">
        <v>10351</v>
      </c>
      <c r="F420" s="132">
        <f t="shared" si="18"/>
        <v>1547</v>
      </c>
      <c r="G420" s="182">
        <f t="shared" si="19"/>
        <v>1089</v>
      </c>
      <c r="H420" s="143">
        <v>55</v>
      </c>
    </row>
    <row r="421" spans="1:8" ht="12.75">
      <c r="A421" s="139">
        <v>437</v>
      </c>
      <c r="B421" s="137"/>
      <c r="C421" s="153">
        <f t="shared" si="20"/>
        <v>114.11</v>
      </c>
      <c r="D421" s="142"/>
      <c r="E421" s="143">
        <v>10351</v>
      </c>
      <c r="F421" s="132">
        <f t="shared" si="18"/>
        <v>1546</v>
      </c>
      <c r="G421" s="182">
        <f t="shared" si="19"/>
        <v>1089</v>
      </c>
      <c r="H421" s="143">
        <v>55</v>
      </c>
    </row>
    <row r="422" spans="1:8" ht="12.75">
      <c r="A422" s="139">
        <v>438</v>
      </c>
      <c r="B422" s="137"/>
      <c r="C422" s="153">
        <f t="shared" si="20"/>
        <v>114.16</v>
      </c>
      <c r="D422" s="142"/>
      <c r="E422" s="143">
        <v>10351</v>
      </c>
      <c r="F422" s="132">
        <f t="shared" si="18"/>
        <v>1546</v>
      </c>
      <c r="G422" s="182">
        <f t="shared" si="19"/>
        <v>1088</v>
      </c>
      <c r="H422" s="143">
        <v>55</v>
      </c>
    </row>
    <row r="423" spans="1:8" ht="12.75">
      <c r="A423" s="139">
        <v>439</v>
      </c>
      <c r="B423" s="137"/>
      <c r="C423" s="153">
        <f t="shared" si="20"/>
        <v>114.21</v>
      </c>
      <c r="D423" s="142"/>
      <c r="E423" s="143">
        <v>10351</v>
      </c>
      <c r="F423" s="132">
        <f t="shared" si="18"/>
        <v>1545</v>
      </c>
      <c r="G423" s="182">
        <f t="shared" si="19"/>
        <v>1088</v>
      </c>
      <c r="H423" s="143">
        <v>55</v>
      </c>
    </row>
    <row r="424" spans="1:8" ht="12.75">
      <c r="A424" s="139">
        <v>440</v>
      </c>
      <c r="B424" s="137"/>
      <c r="C424" s="153">
        <f t="shared" si="20"/>
        <v>114.26</v>
      </c>
      <c r="D424" s="142"/>
      <c r="E424" s="143">
        <v>10351</v>
      </c>
      <c r="F424" s="132">
        <f t="shared" si="18"/>
        <v>1544</v>
      </c>
      <c r="G424" s="182">
        <f t="shared" si="19"/>
        <v>1087</v>
      </c>
      <c r="H424" s="143">
        <v>55</v>
      </c>
    </row>
    <row r="425" spans="1:8" ht="12.75">
      <c r="A425" s="139">
        <v>441</v>
      </c>
      <c r="B425" s="137"/>
      <c r="C425" s="153">
        <f t="shared" si="20"/>
        <v>114.31</v>
      </c>
      <c r="D425" s="142"/>
      <c r="E425" s="143">
        <v>10351</v>
      </c>
      <c r="F425" s="132">
        <f t="shared" si="18"/>
        <v>1544</v>
      </c>
      <c r="G425" s="182">
        <f t="shared" si="19"/>
        <v>1087</v>
      </c>
      <c r="H425" s="143">
        <v>55</v>
      </c>
    </row>
    <row r="426" spans="1:8" ht="12.75">
      <c r="A426" s="139">
        <v>442</v>
      </c>
      <c r="B426" s="137"/>
      <c r="C426" s="153">
        <f t="shared" si="20"/>
        <v>114.35</v>
      </c>
      <c r="D426" s="142"/>
      <c r="E426" s="143">
        <v>10351</v>
      </c>
      <c r="F426" s="132">
        <f t="shared" si="18"/>
        <v>1543</v>
      </c>
      <c r="G426" s="182">
        <f t="shared" si="19"/>
        <v>1086</v>
      </c>
      <c r="H426" s="143">
        <v>55</v>
      </c>
    </row>
    <row r="427" spans="1:8" ht="12.75">
      <c r="A427" s="139">
        <v>443</v>
      </c>
      <c r="B427" s="137"/>
      <c r="C427" s="153">
        <f t="shared" si="20"/>
        <v>114.4</v>
      </c>
      <c r="D427" s="142"/>
      <c r="E427" s="143">
        <v>10351</v>
      </c>
      <c r="F427" s="132">
        <f t="shared" si="18"/>
        <v>1543</v>
      </c>
      <c r="G427" s="182">
        <f t="shared" si="19"/>
        <v>1086</v>
      </c>
      <c r="H427" s="143">
        <v>55</v>
      </c>
    </row>
    <row r="428" spans="1:8" ht="13.5" thickBot="1">
      <c r="A428" s="139">
        <v>444</v>
      </c>
      <c r="B428" s="158"/>
      <c r="C428" s="153">
        <f t="shared" si="20"/>
        <v>114.45</v>
      </c>
      <c r="D428" s="156"/>
      <c r="E428" s="143">
        <v>10351</v>
      </c>
      <c r="F428" s="132">
        <f t="shared" si="18"/>
        <v>1542</v>
      </c>
      <c r="G428" s="182">
        <f t="shared" si="19"/>
        <v>1085</v>
      </c>
      <c r="H428" s="143">
        <v>55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G1" sqref="G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437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2.75">
      <c r="A4" s="165" t="s">
        <v>97</v>
      </c>
      <c r="B4" s="108"/>
      <c r="C4" s="108"/>
      <c r="D4" s="108"/>
      <c r="E4" s="108"/>
      <c r="F4" s="108"/>
      <c r="G4" s="108"/>
      <c r="I4" s="4"/>
    </row>
    <row r="5" spans="1:9" ht="6.7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F6" s="112" t="s">
        <v>4</v>
      </c>
      <c r="G6" s="112"/>
      <c r="I6" s="4"/>
    </row>
    <row r="7" spans="1:9" ht="15.75">
      <c r="A7" s="113"/>
      <c r="B7" s="110"/>
      <c r="C7" s="149" t="s">
        <v>335</v>
      </c>
      <c r="D7" s="119"/>
      <c r="E7" s="164"/>
      <c r="F7" s="151">
        <v>31.2825</v>
      </c>
      <c r="G7" s="151"/>
      <c r="I7" s="4"/>
    </row>
    <row r="8" spans="1:9" ht="6" customHeight="1" thickBot="1">
      <c r="A8" s="166"/>
      <c r="B8" s="166"/>
      <c r="C8" s="114"/>
      <c r="D8" s="115"/>
      <c r="E8" s="116"/>
      <c r="F8" s="116"/>
      <c r="G8" s="116"/>
      <c r="I8" s="4"/>
    </row>
    <row r="9" spans="1:8" ht="15.75">
      <c r="A9" s="5"/>
      <c r="B9" s="129" t="s">
        <v>349</v>
      </c>
      <c r="C9" s="130"/>
      <c r="D9" s="129" t="s">
        <v>350</v>
      </c>
      <c r="E9" s="130"/>
      <c r="F9" s="131" t="s">
        <v>351</v>
      </c>
      <c r="G9" s="183" t="s">
        <v>442</v>
      </c>
      <c r="H9" s="130"/>
    </row>
    <row r="10" spans="1:8" ht="45.75" thickBot="1">
      <c r="A10" s="144" t="s">
        <v>366</v>
      </c>
      <c r="B10" s="145" t="s">
        <v>3</v>
      </c>
      <c r="C10" s="146" t="s">
        <v>4</v>
      </c>
      <c r="D10" s="147" t="s">
        <v>5</v>
      </c>
      <c r="E10" s="148" t="s">
        <v>6</v>
      </c>
      <c r="F10" s="147" t="s">
        <v>351</v>
      </c>
      <c r="G10" s="181" t="s">
        <v>443</v>
      </c>
      <c r="H10" s="148" t="s">
        <v>7</v>
      </c>
    </row>
    <row r="11" spans="1:8" ht="12.75">
      <c r="A11" s="139">
        <v>1</v>
      </c>
      <c r="B11" s="160">
        <f>ROUND(1.1233*LN(A11)+17,2)</f>
        <v>17</v>
      </c>
      <c r="C11" s="141">
        <v>31.28</v>
      </c>
      <c r="D11" s="142">
        <v>17819</v>
      </c>
      <c r="E11" s="143">
        <v>10550</v>
      </c>
      <c r="F11" s="142">
        <v>37655</v>
      </c>
      <c r="G11" s="182">
        <f aca="true" t="shared" si="0" ref="G11:G74">ROUND(12*(1/B11*D11+1/C11*E11),0)</f>
        <v>16625</v>
      </c>
      <c r="H11" s="143">
        <v>198</v>
      </c>
    </row>
    <row r="12" spans="1:8" ht="12.75">
      <c r="A12" s="134">
        <v>2</v>
      </c>
      <c r="B12" s="160">
        <f aca="true" t="shared" si="1" ref="B12:B75">ROUND(1.1233*LN(A12)+17,2)</f>
        <v>17.78</v>
      </c>
      <c r="C12" s="141">
        <v>32.28</v>
      </c>
      <c r="D12" s="142">
        <v>17819</v>
      </c>
      <c r="E12" s="143">
        <v>10550</v>
      </c>
      <c r="F12" s="132">
        <f aca="true" t="shared" si="2" ref="F12:F43">ROUND(12*1.37*(1/B12*D12+1/C12*E12)+H12,0)</f>
        <v>22047</v>
      </c>
      <c r="G12" s="182">
        <f t="shared" si="0"/>
        <v>15948</v>
      </c>
      <c r="H12" s="143">
        <v>198</v>
      </c>
    </row>
    <row r="13" spans="1:8" ht="12.75">
      <c r="A13" s="134">
        <v>3</v>
      </c>
      <c r="B13" s="160">
        <f t="shared" si="1"/>
        <v>18.23</v>
      </c>
      <c r="C13" s="141">
        <v>33.28</v>
      </c>
      <c r="D13" s="142">
        <v>17819</v>
      </c>
      <c r="E13" s="143">
        <v>10550</v>
      </c>
      <c r="F13" s="132">
        <f t="shared" si="2"/>
        <v>21479</v>
      </c>
      <c r="G13" s="182">
        <f t="shared" si="0"/>
        <v>15534</v>
      </c>
      <c r="H13" s="143">
        <v>198</v>
      </c>
    </row>
    <row r="14" spans="1:8" ht="12.75">
      <c r="A14" s="139">
        <v>4</v>
      </c>
      <c r="B14" s="160">
        <f t="shared" si="1"/>
        <v>18.56</v>
      </c>
      <c r="C14" s="141">
        <v>34.28</v>
      </c>
      <c r="D14" s="142">
        <v>17819</v>
      </c>
      <c r="E14" s="143">
        <v>10550</v>
      </c>
      <c r="F14" s="132">
        <f t="shared" si="2"/>
        <v>20843</v>
      </c>
      <c r="G14" s="182">
        <f t="shared" si="0"/>
        <v>15214</v>
      </c>
      <c r="H14" s="143"/>
    </row>
    <row r="15" spans="1:8" ht="12.75">
      <c r="A15" s="134">
        <v>5</v>
      </c>
      <c r="B15" s="160">
        <f t="shared" si="1"/>
        <v>18.81</v>
      </c>
      <c r="C15" s="141">
        <v>35.28</v>
      </c>
      <c r="D15" s="142">
        <v>17819</v>
      </c>
      <c r="E15" s="143">
        <v>10550</v>
      </c>
      <c r="F15" s="132">
        <f t="shared" si="2"/>
        <v>20688</v>
      </c>
      <c r="G15" s="182">
        <f t="shared" si="0"/>
        <v>14956</v>
      </c>
      <c r="H15" s="143">
        <v>198</v>
      </c>
    </row>
    <row r="16" spans="1:8" ht="12.75">
      <c r="A16" s="134">
        <v>6</v>
      </c>
      <c r="B16" s="160">
        <f t="shared" si="1"/>
        <v>19.01</v>
      </c>
      <c r="C16" s="141">
        <v>36.28</v>
      </c>
      <c r="D16" s="142">
        <v>17819</v>
      </c>
      <c r="E16" s="143">
        <v>10550</v>
      </c>
      <c r="F16" s="132">
        <f t="shared" si="2"/>
        <v>20389</v>
      </c>
      <c r="G16" s="182">
        <f t="shared" si="0"/>
        <v>14738</v>
      </c>
      <c r="H16" s="143">
        <v>198</v>
      </c>
    </row>
    <row r="17" spans="1:8" ht="12.75">
      <c r="A17" s="139">
        <v>7</v>
      </c>
      <c r="B17" s="160">
        <f t="shared" si="1"/>
        <v>19.19</v>
      </c>
      <c r="C17" s="141">
        <v>37.28</v>
      </c>
      <c r="D17" s="142">
        <v>17819</v>
      </c>
      <c r="E17" s="143">
        <v>10550</v>
      </c>
      <c r="F17" s="132">
        <f t="shared" si="2"/>
        <v>20116</v>
      </c>
      <c r="G17" s="182">
        <f t="shared" si="0"/>
        <v>14539</v>
      </c>
      <c r="H17" s="143">
        <v>198</v>
      </c>
    </row>
    <row r="18" spans="1:8" ht="12.75">
      <c r="A18" s="134">
        <v>8</v>
      </c>
      <c r="B18" s="160">
        <f t="shared" si="1"/>
        <v>19.34</v>
      </c>
      <c r="C18" s="141">
        <v>38.28</v>
      </c>
      <c r="D18" s="142">
        <v>17819</v>
      </c>
      <c r="E18" s="143">
        <v>10550</v>
      </c>
      <c r="F18" s="132">
        <f t="shared" si="2"/>
        <v>19876</v>
      </c>
      <c r="G18" s="182">
        <f t="shared" si="0"/>
        <v>14363</v>
      </c>
      <c r="H18" s="143">
        <v>198</v>
      </c>
    </row>
    <row r="19" spans="1:8" ht="12.75">
      <c r="A19" s="134">
        <v>9</v>
      </c>
      <c r="B19" s="160">
        <f t="shared" si="1"/>
        <v>19.47</v>
      </c>
      <c r="C19" s="141">
        <v>39.28</v>
      </c>
      <c r="D19" s="142">
        <v>17819</v>
      </c>
      <c r="E19" s="143">
        <v>10550</v>
      </c>
      <c r="F19" s="132">
        <f t="shared" si="2"/>
        <v>19659</v>
      </c>
      <c r="G19" s="182">
        <f t="shared" si="0"/>
        <v>14205</v>
      </c>
      <c r="H19" s="143">
        <v>198</v>
      </c>
    </row>
    <row r="20" spans="1:8" ht="12.75">
      <c r="A20" s="139">
        <v>10</v>
      </c>
      <c r="B20" s="160">
        <f t="shared" si="1"/>
        <v>19.59</v>
      </c>
      <c r="C20" s="141">
        <v>40.28</v>
      </c>
      <c r="D20" s="142">
        <v>17819</v>
      </c>
      <c r="E20" s="143">
        <v>10550</v>
      </c>
      <c r="F20" s="132">
        <f t="shared" si="2"/>
        <v>19458</v>
      </c>
      <c r="G20" s="182">
        <f t="shared" si="0"/>
        <v>14058</v>
      </c>
      <c r="H20" s="143">
        <v>198</v>
      </c>
    </row>
    <row r="21" spans="1:8" ht="12.75">
      <c r="A21" s="134">
        <v>11</v>
      </c>
      <c r="B21" s="160">
        <f t="shared" si="1"/>
        <v>19.69</v>
      </c>
      <c r="C21" s="141">
        <v>41.28</v>
      </c>
      <c r="D21" s="142">
        <v>17819</v>
      </c>
      <c r="E21" s="143">
        <v>10550</v>
      </c>
      <c r="F21" s="132">
        <f t="shared" si="2"/>
        <v>19277</v>
      </c>
      <c r="G21" s="182">
        <f t="shared" si="0"/>
        <v>13927</v>
      </c>
      <c r="H21" s="143">
        <v>198</v>
      </c>
    </row>
    <row r="22" spans="1:8" ht="12.75">
      <c r="A22" s="134">
        <v>12</v>
      </c>
      <c r="B22" s="160">
        <f t="shared" si="1"/>
        <v>19.79</v>
      </c>
      <c r="C22" s="141">
        <v>42.28</v>
      </c>
      <c r="D22" s="142">
        <v>17819</v>
      </c>
      <c r="E22" s="143">
        <v>10550</v>
      </c>
      <c r="F22" s="132">
        <f t="shared" si="2"/>
        <v>19103</v>
      </c>
      <c r="G22" s="182">
        <f t="shared" si="0"/>
        <v>13799</v>
      </c>
      <c r="H22" s="143">
        <v>198</v>
      </c>
    </row>
    <row r="23" spans="1:8" ht="12.75">
      <c r="A23" s="139">
        <v>13</v>
      </c>
      <c r="B23" s="160">
        <f t="shared" si="1"/>
        <v>19.88</v>
      </c>
      <c r="C23" s="141">
        <v>43.28</v>
      </c>
      <c r="D23" s="142">
        <v>17819</v>
      </c>
      <c r="E23" s="143">
        <v>10550</v>
      </c>
      <c r="F23" s="132">
        <f t="shared" si="2"/>
        <v>18941</v>
      </c>
      <c r="G23" s="182">
        <f t="shared" si="0"/>
        <v>13681</v>
      </c>
      <c r="H23" s="143">
        <v>198</v>
      </c>
    </row>
    <row r="24" spans="1:8" ht="12.75">
      <c r="A24" s="134">
        <v>14</v>
      </c>
      <c r="B24" s="160">
        <f t="shared" si="1"/>
        <v>19.96</v>
      </c>
      <c r="C24" s="141">
        <v>44.28</v>
      </c>
      <c r="D24" s="142">
        <v>17819</v>
      </c>
      <c r="E24" s="143">
        <v>10550</v>
      </c>
      <c r="F24" s="132">
        <f t="shared" si="2"/>
        <v>18792</v>
      </c>
      <c r="G24" s="182">
        <f t="shared" si="0"/>
        <v>13572</v>
      </c>
      <c r="H24" s="143">
        <v>198</v>
      </c>
    </row>
    <row r="25" spans="1:8" ht="12.75">
      <c r="A25" s="134">
        <v>15</v>
      </c>
      <c r="B25" s="160">
        <f t="shared" si="1"/>
        <v>20.04</v>
      </c>
      <c r="C25" s="141">
        <v>45.28</v>
      </c>
      <c r="D25" s="142">
        <v>17819</v>
      </c>
      <c r="E25" s="143">
        <v>10550</v>
      </c>
      <c r="F25" s="132">
        <f t="shared" si="2"/>
        <v>18646</v>
      </c>
      <c r="G25" s="182">
        <f t="shared" si="0"/>
        <v>13466</v>
      </c>
      <c r="H25" s="143">
        <v>198</v>
      </c>
    </row>
    <row r="26" spans="1:8" ht="12.75">
      <c r="A26" s="139">
        <v>16</v>
      </c>
      <c r="B26" s="160">
        <f t="shared" si="1"/>
        <v>20.11</v>
      </c>
      <c r="C26" s="141">
        <v>46.28</v>
      </c>
      <c r="D26" s="142">
        <v>17819</v>
      </c>
      <c r="E26" s="143">
        <v>10550</v>
      </c>
      <c r="F26" s="132">
        <f t="shared" si="2"/>
        <v>18513</v>
      </c>
      <c r="G26" s="182">
        <f t="shared" si="0"/>
        <v>13368</v>
      </c>
      <c r="H26" s="143">
        <v>198</v>
      </c>
    </row>
    <row r="27" spans="1:8" ht="12.75">
      <c r="A27" s="134">
        <v>17</v>
      </c>
      <c r="B27" s="160">
        <f t="shared" si="1"/>
        <v>20.18</v>
      </c>
      <c r="C27" s="141">
        <v>47.28</v>
      </c>
      <c r="D27" s="142">
        <v>17819</v>
      </c>
      <c r="E27" s="143">
        <v>10550</v>
      </c>
      <c r="F27" s="132">
        <f t="shared" si="2"/>
        <v>18383</v>
      </c>
      <c r="G27" s="182">
        <f t="shared" si="0"/>
        <v>13274</v>
      </c>
      <c r="H27" s="143">
        <v>198</v>
      </c>
    </row>
    <row r="28" spans="1:8" ht="12.75">
      <c r="A28" s="134">
        <v>18</v>
      </c>
      <c r="B28" s="160">
        <f t="shared" si="1"/>
        <v>20.25</v>
      </c>
      <c r="C28" s="141">
        <v>48.28</v>
      </c>
      <c r="D28" s="142">
        <v>17819</v>
      </c>
      <c r="E28" s="143">
        <v>10550</v>
      </c>
      <c r="F28" s="132">
        <f t="shared" si="2"/>
        <v>18257</v>
      </c>
      <c r="G28" s="182">
        <f t="shared" si="0"/>
        <v>13182</v>
      </c>
      <c r="H28" s="143">
        <v>198</v>
      </c>
    </row>
    <row r="29" spans="1:8" ht="12.75">
      <c r="A29" s="139">
        <v>19</v>
      </c>
      <c r="B29" s="160">
        <f t="shared" si="1"/>
        <v>20.31</v>
      </c>
      <c r="C29" s="141">
        <v>49.28</v>
      </c>
      <c r="D29" s="142">
        <v>17819</v>
      </c>
      <c r="E29" s="143">
        <v>10550</v>
      </c>
      <c r="F29" s="132">
        <f t="shared" si="2"/>
        <v>18141</v>
      </c>
      <c r="G29" s="182">
        <f t="shared" si="0"/>
        <v>13097</v>
      </c>
      <c r="H29" s="143">
        <v>198</v>
      </c>
    </row>
    <row r="30" spans="1:8" ht="12.75">
      <c r="A30" s="134">
        <v>20</v>
      </c>
      <c r="B30" s="160">
        <f t="shared" si="1"/>
        <v>20.37</v>
      </c>
      <c r="C30" s="141">
        <v>50.28</v>
      </c>
      <c r="D30" s="142">
        <v>17819</v>
      </c>
      <c r="E30" s="143">
        <v>10550</v>
      </c>
      <c r="F30" s="132">
        <f t="shared" si="2"/>
        <v>18029</v>
      </c>
      <c r="G30" s="182">
        <f t="shared" si="0"/>
        <v>13015</v>
      </c>
      <c r="H30" s="143">
        <v>198</v>
      </c>
    </row>
    <row r="31" spans="1:8" ht="12.75">
      <c r="A31" s="134">
        <v>21</v>
      </c>
      <c r="B31" s="160">
        <f t="shared" si="1"/>
        <v>20.42</v>
      </c>
      <c r="C31" s="141">
        <v>51.28</v>
      </c>
      <c r="D31" s="142">
        <v>17819</v>
      </c>
      <c r="E31" s="143">
        <v>10550</v>
      </c>
      <c r="F31" s="132">
        <f t="shared" si="2"/>
        <v>17926</v>
      </c>
      <c r="G31" s="182">
        <f t="shared" si="0"/>
        <v>12940</v>
      </c>
      <c r="H31" s="143">
        <v>198</v>
      </c>
    </row>
    <row r="32" spans="1:8" ht="12.75">
      <c r="A32" s="139">
        <v>22</v>
      </c>
      <c r="B32" s="160">
        <f t="shared" si="1"/>
        <v>20.47</v>
      </c>
      <c r="C32" s="141">
        <v>52.28</v>
      </c>
      <c r="D32" s="142">
        <v>17819</v>
      </c>
      <c r="E32" s="143">
        <v>10550</v>
      </c>
      <c r="F32" s="132">
        <f t="shared" si="2"/>
        <v>17826</v>
      </c>
      <c r="G32" s="182">
        <f t="shared" si="0"/>
        <v>12867</v>
      </c>
      <c r="H32" s="143">
        <v>198</v>
      </c>
    </row>
    <row r="33" spans="1:8" ht="12.75">
      <c r="A33" s="134">
        <v>23</v>
      </c>
      <c r="B33" s="160">
        <f t="shared" si="1"/>
        <v>20.52</v>
      </c>
      <c r="C33" s="141">
        <v>53.28</v>
      </c>
      <c r="D33" s="142">
        <v>17819</v>
      </c>
      <c r="E33" s="143">
        <v>10550</v>
      </c>
      <c r="F33" s="132">
        <f t="shared" si="2"/>
        <v>17729</v>
      </c>
      <c r="G33" s="182">
        <f t="shared" si="0"/>
        <v>12797</v>
      </c>
      <c r="H33" s="143">
        <v>198</v>
      </c>
    </row>
    <row r="34" spans="1:8" ht="12.75">
      <c r="A34" s="134">
        <v>24</v>
      </c>
      <c r="B34" s="160">
        <f t="shared" si="1"/>
        <v>20.57</v>
      </c>
      <c r="C34" s="141">
        <v>54.28</v>
      </c>
      <c r="D34" s="142">
        <v>17819</v>
      </c>
      <c r="E34" s="143">
        <v>10550</v>
      </c>
      <c r="F34" s="132">
        <f t="shared" si="2"/>
        <v>17635</v>
      </c>
      <c r="G34" s="182">
        <f t="shared" si="0"/>
        <v>12727</v>
      </c>
      <c r="H34" s="143">
        <v>198</v>
      </c>
    </row>
    <row r="35" spans="1:8" ht="12.75">
      <c r="A35" s="139">
        <v>25</v>
      </c>
      <c r="B35" s="160">
        <f t="shared" si="1"/>
        <v>20.62</v>
      </c>
      <c r="C35" s="141">
        <v>55.28</v>
      </c>
      <c r="D35" s="142">
        <v>17819</v>
      </c>
      <c r="E35" s="143">
        <v>10550</v>
      </c>
      <c r="F35" s="132">
        <f t="shared" si="2"/>
        <v>17542</v>
      </c>
      <c r="G35" s="182">
        <f t="shared" si="0"/>
        <v>12660</v>
      </c>
      <c r="H35" s="143">
        <v>198</v>
      </c>
    </row>
    <row r="36" spans="1:8" ht="12.75">
      <c r="A36" s="134">
        <v>26</v>
      </c>
      <c r="B36" s="160">
        <f t="shared" si="1"/>
        <v>20.66</v>
      </c>
      <c r="C36" s="141">
        <v>56.28</v>
      </c>
      <c r="D36" s="142">
        <v>17819</v>
      </c>
      <c r="E36" s="143">
        <v>10550</v>
      </c>
      <c r="F36" s="132">
        <f t="shared" si="2"/>
        <v>17459</v>
      </c>
      <c r="G36" s="182">
        <f t="shared" si="0"/>
        <v>12599</v>
      </c>
      <c r="H36" s="143">
        <v>198</v>
      </c>
    </row>
    <row r="37" spans="1:8" ht="12.75">
      <c r="A37" s="134">
        <v>27</v>
      </c>
      <c r="B37" s="160">
        <f t="shared" si="1"/>
        <v>20.7</v>
      </c>
      <c r="C37" s="141">
        <v>57.28</v>
      </c>
      <c r="D37" s="142">
        <v>17819</v>
      </c>
      <c r="E37" s="143">
        <v>10550</v>
      </c>
      <c r="F37" s="132">
        <f t="shared" si="2"/>
        <v>17378</v>
      </c>
      <c r="G37" s="182">
        <f t="shared" si="0"/>
        <v>12540</v>
      </c>
      <c r="H37" s="143">
        <v>198</v>
      </c>
    </row>
    <row r="38" spans="1:8" ht="12.75">
      <c r="A38" s="139">
        <v>28</v>
      </c>
      <c r="B38" s="160">
        <f t="shared" si="1"/>
        <v>20.74</v>
      </c>
      <c r="C38" s="141">
        <v>58.28</v>
      </c>
      <c r="D38" s="142">
        <v>17819</v>
      </c>
      <c r="E38" s="143">
        <v>10550</v>
      </c>
      <c r="F38" s="132">
        <f t="shared" si="2"/>
        <v>17299</v>
      </c>
      <c r="G38" s="182">
        <f t="shared" si="0"/>
        <v>12482</v>
      </c>
      <c r="H38" s="143">
        <v>198</v>
      </c>
    </row>
    <row r="39" spans="1:8" ht="12.75">
      <c r="A39" s="134">
        <v>29</v>
      </c>
      <c r="B39" s="160">
        <f t="shared" si="1"/>
        <v>20.78</v>
      </c>
      <c r="C39" s="141">
        <v>59.28</v>
      </c>
      <c r="D39" s="142">
        <v>17819</v>
      </c>
      <c r="E39" s="143">
        <v>10550</v>
      </c>
      <c r="F39" s="132">
        <f t="shared" si="2"/>
        <v>17221</v>
      </c>
      <c r="G39" s="182">
        <f t="shared" si="0"/>
        <v>12426</v>
      </c>
      <c r="H39" s="143">
        <v>198</v>
      </c>
    </row>
    <row r="40" spans="1:8" ht="12.75">
      <c r="A40" s="134">
        <v>30</v>
      </c>
      <c r="B40" s="160">
        <f t="shared" si="1"/>
        <v>20.82</v>
      </c>
      <c r="C40" s="141">
        <v>60.28</v>
      </c>
      <c r="D40" s="142">
        <v>17819</v>
      </c>
      <c r="E40" s="143">
        <v>10550</v>
      </c>
      <c r="F40" s="132">
        <f t="shared" si="2"/>
        <v>17146</v>
      </c>
      <c r="G40" s="182">
        <f t="shared" si="0"/>
        <v>12371</v>
      </c>
      <c r="H40" s="143">
        <v>198</v>
      </c>
    </row>
    <row r="41" spans="1:8" ht="12.75">
      <c r="A41" s="139">
        <v>31</v>
      </c>
      <c r="B41" s="160">
        <f t="shared" si="1"/>
        <v>20.86</v>
      </c>
      <c r="C41" s="141">
        <v>61.28</v>
      </c>
      <c r="D41" s="142">
        <v>17819</v>
      </c>
      <c r="E41" s="143">
        <v>10550</v>
      </c>
      <c r="F41" s="132">
        <f t="shared" si="2"/>
        <v>17072</v>
      </c>
      <c r="G41" s="182">
        <f t="shared" si="0"/>
        <v>12317</v>
      </c>
      <c r="H41" s="143">
        <v>198</v>
      </c>
    </row>
    <row r="42" spans="1:8" ht="12.75">
      <c r="A42" s="134">
        <v>32</v>
      </c>
      <c r="B42" s="160">
        <f t="shared" si="1"/>
        <v>20.89</v>
      </c>
      <c r="C42" s="141">
        <v>62.28</v>
      </c>
      <c r="D42" s="142">
        <v>17819</v>
      </c>
      <c r="E42" s="143">
        <v>10550</v>
      </c>
      <c r="F42" s="132">
        <f t="shared" si="2"/>
        <v>17006</v>
      </c>
      <c r="G42" s="182">
        <f t="shared" si="0"/>
        <v>12269</v>
      </c>
      <c r="H42" s="143">
        <v>198</v>
      </c>
    </row>
    <row r="43" spans="1:8" ht="12.75">
      <c r="A43" s="134">
        <v>33</v>
      </c>
      <c r="B43" s="160">
        <f t="shared" si="1"/>
        <v>20.93</v>
      </c>
      <c r="C43" s="141">
        <v>63.28</v>
      </c>
      <c r="D43" s="142">
        <v>17819</v>
      </c>
      <c r="E43" s="143">
        <v>10550</v>
      </c>
      <c r="F43" s="132">
        <f t="shared" si="2"/>
        <v>16935</v>
      </c>
      <c r="G43" s="182">
        <f t="shared" si="0"/>
        <v>12217</v>
      </c>
      <c r="H43" s="143">
        <v>198</v>
      </c>
    </row>
    <row r="44" spans="1:8" ht="12.75">
      <c r="A44" s="139">
        <v>34</v>
      </c>
      <c r="B44" s="160">
        <f t="shared" si="1"/>
        <v>20.96</v>
      </c>
      <c r="C44" s="141">
        <v>64.28</v>
      </c>
      <c r="D44" s="142">
        <v>17819</v>
      </c>
      <c r="E44" s="143">
        <v>10550</v>
      </c>
      <c r="F44" s="132">
        <f aca="true" t="shared" si="3" ref="F44:F75">ROUND(12*1.37*(1/B44*D44+1/C44*E44)+H44,0)</f>
        <v>16873</v>
      </c>
      <c r="G44" s="182">
        <f t="shared" si="0"/>
        <v>12171</v>
      </c>
      <c r="H44" s="143">
        <v>198</v>
      </c>
    </row>
    <row r="45" spans="1:8" ht="12.75">
      <c r="A45" s="134">
        <v>35</v>
      </c>
      <c r="B45" s="160">
        <f t="shared" si="1"/>
        <v>20.99</v>
      </c>
      <c r="C45" s="141">
        <v>65.28</v>
      </c>
      <c r="D45" s="142">
        <v>17819</v>
      </c>
      <c r="E45" s="143">
        <v>10550</v>
      </c>
      <c r="F45" s="132">
        <f t="shared" si="3"/>
        <v>16811</v>
      </c>
      <c r="G45" s="182">
        <f t="shared" si="0"/>
        <v>12126</v>
      </c>
      <c r="H45" s="143">
        <v>198</v>
      </c>
    </row>
    <row r="46" spans="1:8" ht="12.75">
      <c r="A46" s="134">
        <v>36</v>
      </c>
      <c r="B46" s="160">
        <f t="shared" si="1"/>
        <v>21.03</v>
      </c>
      <c r="C46" s="141">
        <v>66.28</v>
      </c>
      <c r="D46" s="142">
        <v>17819</v>
      </c>
      <c r="E46" s="143">
        <v>10550</v>
      </c>
      <c r="F46" s="132">
        <f t="shared" si="3"/>
        <v>16745</v>
      </c>
      <c r="G46" s="182">
        <f t="shared" si="0"/>
        <v>12078</v>
      </c>
      <c r="H46" s="143">
        <v>198</v>
      </c>
    </row>
    <row r="47" spans="1:8" ht="12.75">
      <c r="A47" s="139">
        <v>37</v>
      </c>
      <c r="B47" s="160">
        <f t="shared" si="1"/>
        <v>21.06</v>
      </c>
      <c r="C47" s="141">
        <v>67.28</v>
      </c>
      <c r="D47" s="142">
        <v>17819</v>
      </c>
      <c r="E47" s="143">
        <v>10550</v>
      </c>
      <c r="F47" s="132">
        <f t="shared" si="3"/>
        <v>16686</v>
      </c>
      <c r="G47" s="182">
        <f t="shared" si="0"/>
        <v>12035</v>
      </c>
      <c r="H47" s="143">
        <v>198</v>
      </c>
    </row>
    <row r="48" spans="1:8" ht="12.75">
      <c r="A48" s="134">
        <v>38</v>
      </c>
      <c r="B48" s="160">
        <f t="shared" si="1"/>
        <v>21.09</v>
      </c>
      <c r="C48" s="141">
        <v>68.28</v>
      </c>
      <c r="D48" s="142">
        <v>17819</v>
      </c>
      <c r="E48" s="143">
        <v>10550</v>
      </c>
      <c r="F48" s="132">
        <f t="shared" si="3"/>
        <v>16628</v>
      </c>
      <c r="G48" s="182">
        <f t="shared" si="0"/>
        <v>11993</v>
      </c>
      <c r="H48" s="143">
        <v>198</v>
      </c>
    </row>
    <row r="49" spans="1:8" ht="12.75">
      <c r="A49" s="134">
        <v>39</v>
      </c>
      <c r="B49" s="160">
        <f t="shared" si="1"/>
        <v>21.12</v>
      </c>
      <c r="C49" s="141">
        <v>69.28</v>
      </c>
      <c r="D49" s="142">
        <v>17819</v>
      </c>
      <c r="E49" s="143">
        <v>10550</v>
      </c>
      <c r="F49" s="132">
        <f t="shared" si="3"/>
        <v>16572</v>
      </c>
      <c r="G49" s="182">
        <f t="shared" si="0"/>
        <v>11952</v>
      </c>
      <c r="H49" s="143">
        <v>198</v>
      </c>
    </row>
    <row r="50" spans="1:8" ht="12.75">
      <c r="A50" s="139">
        <v>40</v>
      </c>
      <c r="B50" s="160">
        <f t="shared" si="1"/>
        <v>21.14</v>
      </c>
      <c r="C50" s="141">
        <v>70.28</v>
      </c>
      <c r="D50" s="142">
        <v>17819</v>
      </c>
      <c r="E50" s="143">
        <v>10550</v>
      </c>
      <c r="F50" s="132">
        <f t="shared" si="3"/>
        <v>16523</v>
      </c>
      <c r="G50" s="182">
        <f t="shared" si="0"/>
        <v>11916</v>
      </c>
      <c r="H50" s="143">
        <v>198</v>
      </c>
    </row>
    <row r="51" spans="1:8" ht="12.75">
      <c r="A51" s="134">
        <v>41</v>
      </c>
      <c r="B51" s="160">
        <f t="shared" si="1"/>
        <v>21.17</v>
      </c>
      <c r="C51" s="141">
        <v>71.28</v>
      </c>
      <c r="D51" s="142">
        <v>17819</v>
      </c>
      <c r="E51" s="143">
        <v>10550</v>
      </c>
      <c r="F51" s="132">
        <f t="shared" si="3"/>
        <v>16469</v>
      </c>
      <c r="G51" s="182">
        <f t="shared" si="0"/>
        <v>11877</v>
      </c>
      <c r="H51" s="143">
        <v>198</v>
      </c>
    </row>
    <row r="52" spans="1:8" ht="12.75">
      <c r="A52" s="134">
        <v>42</v>
      </c>
      <c r="B52" s="160">
        <f t="shared" si="1"/>
        <v>21.2</v>
      </c>
      <c r="C52" s="141">
        <v>72.28</v>
      </c>
      <c r="D52" s="142">
        <v>17819</v>
      </c>
      <c r="E52" s="143">
        <v>10550</v>
      </c>
      <c r="F52" s="132">
        <f t="shared" si="3"/>
        <v>16416</v>
      </c>
      <c r="G52" s="182">
        <f t="shared" si="0"/>
        <v>11838</v>
      </c>
      <c r="H52" s="143">
        <v>198</v>
      </c>
    </row>
    <row r="53" spans="1:8" ht="12.75">
      <c r="A53" s="139">
        <v>43</v>
      </c>
      <c r="B53" s="160">
        <f t="shared" si="1"/>
        <v>21.22</v>
      </c>
      <c r="C53" s="141">
        <v>73.28</v>
      </c>
      <c r="D53" s="142">
        <v>17819</v>
      </c>
      <c r="E53" s="143">
        <v>10550</v>
      </c>
      <c r="F53" s="132">
        <f t="shared" si="3"/>
        <v>16370</v>
      </c>
      <c r="G53" s="182">
        <f t="shared" si="0"/>
        <v>11804</v>
      </c>
      <c r="H53" s="143">
        <v>198</v>
      </c>
    </row>
    <row r="54" spans="1:8" ht="12.75">
      <c r="A54" s="134">
        <v>44</v>
      </c>
      <c r="B54" s="160">
        <f t="shared" si="1"/>
        <v>21.25</v>
      </c>
      <c r="C54" s="141">
        <v>74.28</v>
      </c>
      <c r="D54" s="142">
        <v>17819</v>
      </c>
      <c r="E54" s="143">
        <v>10550</v>
      </c>
      <c r="F54" s="132">
        <f t="shared" si="3"/>
        <v>16319</v>
      </c>
      <c r="G54" s="182">
        <f t="shared" si="0"/>
        <v>11767</v>
      </c>
      <c r="H54" s="143">
        <v>198</v>
      </c>
    </row>
    <row r="55" spans="1:8" ht="12.75">
      <c r="A55" s="134">
        <v>45</v>
      </c>
      <c r="B55" s="160">
        <f t="shared" si="1"/>
        <v>21.28</v>
      </c>
      <c r="C55" s="141">
        <v>75.28</v>
      </c>
      <c r="D55" s="142">
        <v>17819</v>
      </c>
      <c r="E55" s="143">
        <v>10550</v>
      </c>
      <c r="F55" s="132">
        <f t="shared" si="3"/>
        <v>16268</v>
      </c>
      <c r="G55" s="182">
        <f t="shared" si="0"/>
        <v>11730</v>
      </c>
      <c r="H55" s="143">
        <v>198</v>
      </c>
    </row>
    <row r="56" spans="1:8" ht="12.75">
      <c r="A56" s="139">
        <v>46</v>
      </c>
      <c r="B56" s="160">
        <f t="shared" si="1"/>
        <v>21.3</v>
      </c>
      <c r="C56" s="141">
        <v>76.28</v>
      </c>
      <c r="D56" s="142">
        <v>17819</v>
      </c>
      <c r="E56" s="143">
        <v>10550</v>
      </c>
      <c r="F56" s="132">
        <f t="shared" si="3"/>
        <v>16225</v>
      </c>
      <c r="G56" s="182">
        <f t="shared" si="0"/>
        <v>11699</v>
      </c>
      <c r="H56" s="143">
        <v>198</v>
      </c>
    </row>
    <row r="57" spans="1:8" ht="12.75">
      <c r="A57" s="134">
        <v>47</v>
      </c>
      <c r="B57" s="160">
        <f t="shared" si="1"/>
        <v>21.32</v>
      </c>
      <c r="C57" s="141">
        <v>77.28</v>
      </c>
      <c r="D57" s="142">
        <v>17819</v>
      </c>
      <c r="E57" s="143">
        <v>10550</v>
      </c>
      <c r="F57" s="132">
        <f t="shared" si="3"/>
        <v>16183</v>
      </c>
      <c r="G57" s="182">
        <f t="shared" si="0"/>
        <v>11668</v>
      </c>
      <c r="H57" s="143">
        <v>198</v>
      </c>
    </row>
    <row r="58" spans="1:8" ht="12.75">
      <c r="A58" s="134">
        <v>48</v>
      </c>
      <c r="B58" s="160">
        <f t="shared" si="1"/>
        <v>21.35</v>
      </c>
      <c r="C58" s="141">
        <v>78.28</v>
      </c>
      <c r="D58" s="142">
        <v>17819</v>
      </c>
      <c r="E58" s="143">
        <v>10550</v>
      </c>
      <c r="F58" s="132">
        <f t="shared" si="3"/>
        <v>16135</v>
      </c>
      <c r="G58" s="182">
        <f t="shared" si="0"/>
        <v>11633</v>
      </c>
      <c r="H58" s="143">
        <v>198</v>
      </c>
    </row>
    <row r="59" spans="1:8" ht="12.75">
      <c r="A59" s="139">
        <v>49</v>
      </c>
      <c r="B59" s="160">
        <f t="shared" si="1"/>
        <v>21.37</v>
      </c>
      <c r="C59" s="141">
        <v>79.28</v>
      </c>
      <c r="D59" s="142">
        <v>17819</v>
      </c>
      <c r="E59" s="143">
        <v>10550</v>
      </c>
      <c r="F59" s="132">
        <f t="shared" si="3"/>
        <v>16094</v>
      </c>
      <c r="G59" s="182">
        <f t="shared" si="0"/>
        <v>11603</v>
      </c>
      <c r="H59" s="143">
        <v>198</v>
      </c>
    </row>
    <row r="60" spans="1:8" ht="12.75">
      <c r="A60" s="134">
        <v>50</v>
      </c>
      <c r="B60" s="160">
        <f t="shared" si="1"/>
        <v>21.39</v>
      </c>
      <c r="C60" s="141">
        <v>80.28</v>
      </c>
      <c r="D60" s="142">
        <v>17819</v>
      </c>
      <c r="E60" s="143">
        <v>10550</v>
      </c>
      <c r="F60" s="132">
        <f t="shared" si="3"/>
        <v>16054</v>
      </c>
      <c r="G60" s="182">
        <f t="shared" si="0"/>
        <v>11574</v>
      </c>
      <c r="H60" s="143">
        <v>198</v>
      </c>
    </row>
    <row r="61" spans="1:8" ht="12.75">
      <c r="A61" s="134">
        <v>51</v>
      </c>
      <c r="B61" s="160">
        <f t="shared" si="1"/>
        <v>21.42</v>
      </c>
      <c r="C61" s="141">
        <v>81.28</v>
      </c>
      <c r="D61" s="142">
        <v>17819</v>
      </c>
      <c r="E61" s="143">
        <v>10550</v>
      </c>
      <c r="F61" s="132">
        <f t="shared" si="3"/>
        <v>16008</v>
      </c>
      <c r="G61" s="182">
        <f t="shared" si="0"/>
        <v>11540</v>
      </c>
      <c r="H61" s="143">
        <v>198</v>
      </c>
    </row>
    <row r="62" spans="1:8" ht="12.75">
      <c r="A62" s="139">
        <v>52</v>
      </c>
      <c r="B62" s="160">
        <f t="shared" si="1"/>
        <v>21.44</v>
      </c>
      <c r="C62" s="141">
        <v>82.28</v>
      </c>
      <c r="D62" s="142">
        <v>17819</v>
      </c>
      <c r="E62" s="143">
        <v>10550</v>
      </c>
      <c r="F62" s="132">
        <f t="shared" si="3"/>
        <v>15969</v>
      </c>
      <c r="G62" s="182">
        <f t="shared" si="0"/>
        <v>11512</v>
      </c>
      <c r="H62" s="143">
        <v>198</v>
      </c>
    </row>
    <row r="63" spans="1:8" ht="12.75">
      <c r="A63" s="134">
        <v>53</v>
      </c>
      <c r="B63" s="160">
        <f t="shared" si="1"/>
        <v>21.46</v>
      </c>
      <c r="C63" s="141">
        <v>83.28</v>
      </c>
      <c r="D63" s="142">
        <v>17819</v>
      </c>
      <c r="E63" s="143">
        <v>10550</v>
      </c>
      <c r="F63" s="132">
        <f t="shared" si="3"/>
        <v>15931</v>
      </c>
      <c r="G63" s="182">
        <f t="shared" si="0"/>
        <v>11484</v>
      </c>
      <c r="H63" s="143">
        <v>198</v>
      </c>
    </row>
    <row r="64" spans="1:8" ht="12.75">
      <c r="A64" s="134">
        <v>54</v>
      </c>
      <c r="B64" s="160">
        <f t="shared" si="1"/>
        <v>21.48</v>
      </c>
      <c r="C64" s="141">
        <v>84.28</v>
      </c>
      <c r="D64" s="142">
        <v>17819</v>
      </c>
      <c r="E64" s="143">
        <v>10550</v>
      </c>
      <c r="F64" s="132">
        <f t="shared" si="3"/>
        <v>15894</v>
      </c>
      <c r="G64" s="182">
        <f t="shared" si="0"/>
        <v>11457</v>
      </c>
      <c r="H64" s="143">
        <v>198</v>
      </c>
    </row>
    <row r="65" spans="1:8" ht="12.75">
      <c r="A65" s="139">
        <v>55</v>
      </c>
      <c r="B65" s="160">
        <f t="shared" si="1"/>
        <v>21.5</v>
      </c>
      <c r="C65" s="141">
        <v>85.28</v>
      </c>
      <c r="D65" s="142">
        <v>17819</v>
      </c>
      <c r="E65" s="143">
        <v>10550</v>
      </c>
      <c r="F65" s="132">
        <f t="shared" si="3"/>
        <v>15857</v>
      </c>
      <c r="G65" s="182">
        <f t="shared" si="0"/>
        <v>11430</v>
      </c>
      <c r="H65" s="143">
        <v>198</v>
      </c>
    </row>
    <row r="66" spans="1:8" ht="12.75">
      <c r="A66" s="134">
        <v>56</v>
      </c>
      <c r="B66" s="160">
        <f t="shared" si="1"/>
        <v>21.52</v>
      </c>
      <c r="C66" s="141">
        <v>86.28</v>
      </c>
      <c r="D66" s="142">
        <v>17819</v>
      </c>
      <c r="E66" s="143">
        <v>10550</v>
      </c>
      <c r="F66" s="132">
        <f t="shared" si="3"/>
        <v>15821</v>
      </c>
      <c r="G66" s="182">
        <f t="shared" si="0"/>
        <v>11404</v>
      </c>
      <c r="H66" s="143">
        <v>198</v>
      </c>
    </row>
    <row r="67" spans="1:8" ht="12.75">
      <c r="A67" s="134">
        <v>57</v>
      </c>
      <c r="B67" s="160">
        <f t="shared" si="1"/>
        <v>21.54</v>
      </c>
      <c r="C67" s="141">
        <v>87.28</v>
      </c>
      <c r="D67" s="142">
        <v>17819</v>
      </c>
      <c r="E67" s="143">
        <v>10550</v>
      </c>
      <c r="F67" s="132">
        <f t="shared" si="3"/>
        <v>15785</v>
      </c>
      <c r="G67" s="182">
        <f t="shared" si="0"/>
        <v>11378</v>
      </c>
      <c r="H67" s="143">
        <v>198</v>
      </c>
    </row>
    <row r="68" spans="1:8" ht="12.75">
      <c r="A68" s="139">
        <v>58</v>
      </c>
      <c r="B68" s="160">
        <f t="shared" si="1"/>
        <v>21.56</v>
      </c>
      <c r="C68" s="141">
        <v>88.28</v>
      </c>
      <c r="D68" s="142">
        <v>17819</v>
      </c>
      <c r="E68" s="143">
        <v>10550</v>
      </c>
      <c r="F68" s="132">
        <f t="shared" si="3"/>
        <v>15750</v>
      </c>
      <c r="G68" s="182">
        <f t="shared" si="0"/>
        <v>11352</v>
      </c>
      <c r="H68" s="143">
        <v>198</v>
      </c>
    </row>
    <row r="69" spans="1:8" ht="12.75">
      <c r="A69" s="134">
        <v>59</v>
      </c>
      <c r="B69" s="160">
        <f t="shared" si="1"/>
        <v>21.58</v>
      </c>
      <c r="C69" s="141">
        <v>89.28</v>
      </c>
      <c r="D69" s="142">
        <v>17819</v>
      </c>
      <c r="E69" s="143">
        <v>10550</v>
      </c>
      <c r="F69" s="132">
        <f t="shared" si="3"/>
        <v>15715</v>
      </c>
      <c r="G69" s="182">
        <f t="shared" si="0"/>
        <v>11327</v>
      </c>
      <c r="H69" s="143">
        <v>198</v>
      </c>
    </row>
    <row r="70" spans="1:8" ht="12.75">
      <c r="A70" s="134">
        <v>60</v>
      </c>
      <c r="B70" s="160">
        <f t="shared" si="1"/>
        <v>21.6</v>
      </c>
      <c r="C70" s="141">
        <v>90.28</v>
      </c>
      <c r="D70" s="142">
        <v>17819</v>
      </c>
      <c r="E70" s="143">
        <v>10550</v>
      </c>
      <c r="F70" s="132">
        <f t="shared" si="3"/>
        <v>15681</v>
      </c>
      <c r="G70" s="182">
        <f t="shared" si="0"/>
        <v>11302</v>
      </c>
      <c r="H70" s="143">
        <v>198</v>
      </c>
    </row>
    <row r="71" spans="1:8" ht="12.75">
      <c r="A71" s="139">
        <v>61</v>
      </c>
      <c r="B71" s="160">
        <f t="shared" si="1"/>
        <v>21.62</v>
      </c>
      <c r="C71" s="141">
        <v>91.28</v>
      </c>
      <c r="D71" s="142">
        <v>17819</v>
      </c>
      <c r="E71" s="143">
        <v>10550</v>
      </c>
      <c r="F71" s="132">
        <f t="shared" si="3"/>
        <v>15648</v>
      </c>
      <c r="G71" s="182">
        <f t="shared" si="0"/>
        <v>11277</v>
      </c>
      <c r="H71" s="143">
        <v>198</v>
      </c>
    </row>
    <row r="72" spans="1:8" ht="12.75">
      <c r="A72" s="134">
        <v>62</v>
      </c>
      <c r="B72" s="160">
        <f t="shared" si="1"/>
        <v>21.64</v>
      </c>
      <c r="C72" s="141">
        <v>92.28</v>
      </c>
      <c r="D72" s="142">
        <v>17819</v>
      </c>
      <c r="E72" s="143">
        <v>10550</v>
      </c>
      <c r="F72" s="132">
        <f t="shared" si="3"/>
        <v>15615</v>
      </c>
      <c r="G72" s="182">
        <f t="shared" si="0"/>
        <v>11253</v>
      </c>
      <c r="H72" s="143">
        <v>198</v>
      </c>
    </row>
    <row r="73" spans="1:8" ht="12.75">
      <c r="A73" s="134">
        <v>63</v>
      </c>
      <c r="B73" s="160">
        <f t="shared" si="1"/>
        <v>21.65</v>
      </c>
      <c r="C73" s="141">
        <v>93.28</v>
      </c>
      <c r="D73" s="142">
        <v>17819</v>
      </c>
      <c r="E73" s="143">
        <v>10550</v>
      </c>
      <c r="F73" s="132">
        <f t="shared" si="3"/>
        <v>15588</v>
      </c>
      <c r="G73" s="182">
        <f t="shared" si="0"/>
        <v>11234</v>
      </c>
      <c r="H73" s="143">
        <v>198</v>
      </c>
    </row>
    <row r="74" spans="1:8" ht="12.75">
      <c r="A74" s="139">
        <v>64</v>
      </c>
      <c r="B74" s="160">
        <f t="shared" si="1"/>
        <v>21.67</v>
      </c>
      <c r="C74" s="141">
        <v>94.28</v>
      </c>
      <c r="D74" s="142">
        <v>17819</v>
      </c>
      <c r="E74" s="143">
        <v>10550</v>
      </c>
      <c r="F74" s="132">
        <f t="shared" si="3"/>
        <v>15556</v>
      </c>
      <c r="G74" s="182">
        <f t="shared" si="0"/>
        <v>11210</v>
      </c>
      <c r="H74" s="143">
        <v>198</v>
      </c>
    </row>
    <row r="75" spans="1:8" ht="12.75">
      <c r="A75" s="134">
        <v>65</v>
      </c>
      <c r="B75" s="160">
        <f t="shared" si="1"/>
        <v>21.69</v>
      </c>
      <c r="C75" s="141">
        <v>95.28</v>
      </c>
      <c r="D75" s="142">
        <v>17819</v>
      </c>
      <c r="E75" s="143">
        <v>10550</v>
      </c>
      <c r="F75" s="132">
        <f t="shared" si="3"/>
        <v>15524</v>
      </c>
      <c r="G75" s="182">
        <f aca="true" t="shared" si="4" ref="G75:G138">ROUND(12*(1/B75*D75+1/C75*E75),0)</f>
        <v>11187</v>
      </c>
      <c r="H75" s="143">
        <v>198</v>
      </c>
    </row>
    <row r="76" spans="1:8" ht="12.75">
      <c r="A76" s="134">
        <v>66</v>
      </c>
      <c r="B76" s="160">
        <f aca="true" t="shared" si="5" ref="B76:B139">ROUND(1.1233*LN(A76)+17,2)</f>
        <v>21.71</v>
      </c>
      <c r="C76" s="141">
        <v>96.28</v>
      </c>
      <c r="D76" s="142">
        <v>17819</v>
      </c>
      <c r="E76" s="143">
        <v>10550</v>
      </c>
      <c r="F76" s="132">
        <f aca="true" t="shared" si="6" ref="F76:F107">ROUND(12*1.37*(1/B76*D76+1/C76*E76)+H76,0)</f>
        <v>15493</v>
      </c>
      <c r="G76" s="182">
        <f t="shared" si="4"/>
        <v>11164</v>
      </c>
      <c r="H76" s="143">
        <v>198</v>
      </c>
    </row>
    <row r="77" spans="1:8" ht="12.75">
      <c r="A77" s="139">
        <v>67</v>
      </c>
      <c r="B77" s="160">
        <f t="shared" si="5"/>
        <v>21.72</v>
      </c>
      <c r="C77" s="141">
        <v>97.28</v>
      </c>
      <c r="D77" s="142">
        <v>17819</v>
      </c>
      <c r="E77" s="143">
        <v>10550</v>
      </c>
      <c r="F77" s="132">
        <f t="shared" si="6"/>
        <v>15468</v>
      </c>
      <c r="G77" s="182">
        <f t="shared" si="4"/>
        <v>11146</v>
      </c>
      <c r="H77" s="143">
        <v>198</v>
      </c>
    </row>
    <row r="78" spans="1:8" ht="12.75">
      <c r="A78" s="134">
        <v>68</v>
      </c>
      <c r="B78" s="160">
        <f t="shared" si="5"/>
        <v>21.74</v>
      </c>
      <c r="C78" s="141">
        <v>98.28</v>
      </c>
      <c r="D78" s="142">
        <v>17819</v>
      </c>
      <c r="E78" s="143">
        <v>10550</v>
      </c>
      <c r="F78" s="132">
        <f t="shared" si="6"/>
        <v>15438</v>
      </c>
      <c r="G78" s="182">
        <f t="shared" si="4"/>
        <v>11124</v>
      </c>
      <c r="H78" s="143">
        <v>198</v>
      </c>
    </row>
    <row r="79" spans="1:8" ht="12.75">
      <c r="A79" s="134">
        <v>69</v>
      </c>
      <c r="B79" s="160">
        <f t="shared" si="5"/>
        <v>21.76</v>
      </c>
      <c r="C79" s="141">
        <v>99.28</v>
      </c>
      <c r="D79" s="142">
        <v>17819</v>
      </c>
      <c r="E79" s="143">
        <v>10550</v>
      </c>
      <c r="F79" s="132">
        <f t="shared" si="6"/>
        <v>15408</v>
      </c>
      <c r="G79" s="182">
        <f t="shared" si="4"/>
        <v>11102</v>
      </c>
      <c r="H79" s="143">
        <v>198</v>
      </c>
    </row>
    <row r="80" spans="1:8" ht="12.75">
      <c r="A80" s="139">
        <v>70</v>
      </c>
      <c r="B80" s="160">
        <f t="shared" si="5"/>
        <v>21.77</v>
      </c>
      <c r="C80" s="141">
        <v>100.28</v>
      </c>
      <c r="D80" s="142">
        <v>17819</v>
      </c>
      <c r="E80" s="143">
        <v>10550</v>
      </c>
      <c r="F80" s="132">
        <f t="shared" si="6"/>
        <v>15384</v>
      </c>
      <c r="G80" s="182">
        <f t="shared" si="4"/>
        <v>11085</v>
      </c>
      <c r="H80" s="143">
        <v>198</v>
      </c>
    </row>
    <row r="81" spans="1:8" ht="12.75">
      <c r="A81" s="134">
        <v>71</v>
      </c>
      <c r="B81" s="160">
        <f t="shared" si="5"/>
        <v>21.79</v>
      </c>
      <c r="C81" s="141">
        <v>101.28</v>
      </c>
      <c r="D81" s="142">
        <v>17819</v>
      </c>
      <c r="E81" s="143">
        <v>10550</v>
      </c>
      <c r="F81" s="132">
        <f t="shared" si="6"/>
        <v>15354</v>
      </c>
      <c r="G81" s="182">
        <f t="shared" si="4"/>
        <v>11063</v>
      </c>
      <c r="H81" s="143">
        <v>198</v>
      </c>
    </row>
    <row r="82" spans="1:8" ht="12.75">
      <c r="A82" s="134">
        <v>72</v>
      </c>
      <c r="B82" s="160">
        <f t="shared" si="5"/>
        <v>21.8</v>
      </c>
      <c r="C82" s="141">
        <v>102.28</v>
      </c>
      <c r="D82" s="142">
        <v>17819</v>
      </c>
      <c r="E82" s="143">
        <v>10550</v>
      </c>
      <c r="F82" s="132">
        <f t="shared" si="6"/>
        <v>15332</v>
      </c>
      <c r="G82" s="182">
        <f t="shared" si="4"/>
        <v>11046</v>
      </c>
      <c r="H82" s="143">
        <v>198</v>
      </c>
    </row>
    <row r="83" spans="1:8" ht="12.75">
      <c r="A83" s="139">
        <v>73</v>
      </c>
      <c r="B83" s="160">
        <f t="shared" si="5"/>
        <v>21.82</v>
      </c>
      <c r="C83" s="141">
        <v>103.28</v>
      </c>
      <c r="D83" s="142">
        <v>17819</v>
      </c>
      <c r="E83" s="143">
        <v>10550</v>
      </c>
      <c r="F83" s="132">
        <f t="shared" si="6"/>
        <v>15303</v>
      </c>
      <c r="G83" s="182">
        <f t="shared" si="4"/>
        <v>11025</v>
      </c>
      <c r="H83" s="143">
        <v>198</v>
      </c>
    </row>
    <row r="84" spans="1:8" ht="12.75">
      <c r="A84" s="134">
        <v>74</v>
      </c>
      <c r="B84" s="160">
        <f t="shared" si="5"/>
        <v>21.83</v>
      </c>
      <c r="C84" s="141">
        <v>104.28</v>
      </c>
      <c r="D84" s="142">
        <v>17819</v>
      </c>
      <c r="E84" s="143">
        <v>10550</v>
      </c>
      <c r="F84" s="132">
        <f t="shared" si="6"/>
        <v>15281</v>
      </c>
      <c r="G84" s="182">
        <f t="shared" si="4"/>
        <v>11009</v>
      </c>
      <c r="H84" s="143">
        <v>198</v>
      </c>
    </row>
    <row r="85" spans="1:8" ht="12.75">
      <c r="A85" s="134">
        <v>75</v>
      </c>
      <c r="B85" s="160">
        <f t="shared" si="5"/>
        <v>21.85</v>
      </c>
      <c r="C85" s="141">
        <v>105.28</v>
      </c>
      <c r="D85" s="142">
        <v>17819</v>
      </c>
      <c r="E85" s="143">
        <v>10550</v>
      </c>
      <c r="F85" s="132">
        <f t="shared" si="6"/>
        <v>15252</v>
      </c>
      <c r="G85" s="182">
        <f t="shared" si="4"/>
        <v>10989</v>
      </c>
      <c r="H85" s="143">
        <v>198</v>
      </c>
    </row>
    <row r="86" spans="1:8" ht="12.75">
      <c r="A86" s="139">
        <v>76</v>
      </c>
      <c r="B86" s="160">
        <f t="shared" si="5"/>
        <v>21.86</v>
      </c>
      <c r="C86" s="141">
        <v>106.28</v>
      </c>
      <c r="D86" s="142">
        <v>17819</v>
      </c>
      <c r="E86" s="143">
        <v>10550</v>
      </c>
      <c r="F86" s="132">
        <f t="shared" si="6"/>
        <v>15231</v>
      </c>
      <c r="G86" s="182">
        <f t="shared" si="4"/>
        <v>10973</v>
      </c>
      <c r="H86" s="143">
        <v>198</v>
      </c>
    </row>
    <row r="87" spans="1:8" ht="12.75">
      <c r="A87" s="134">
        <v>77</v>
      </c>
      <c r="B87" s="160">
        <f t="shared" si="5"/>
        <v>21.88</v>
      </c>
      <c r="C87" s="141">
        <v>107.28</v>
      </c>
      <c r="D87" s="142">
        <v>17819</v>
      </c>
      <c r="E87" s="143">
        <v>10550</v>
      </c>
      <c r="F87" s="132">
        <f t="shared" si="6"/>
        <v>15203</v>
      </c>
      <c r="G87" s="182">
        <f t="shared" si="4"/>
        <v>10953</v>
      </c>
      <c r="H87" s="143">
        <v>198</v>
      </c>
    </row>
    <row r="88" spans="1:8" ht="12.75">
      <c r="A88" s="134">
        <v>78</v>
      </c>
      <c r="B88" s="160">
        <f t="shared" si="5"/>
        <v>21.89</v>
      </c>
      <c r="C88" s="141">
        <v>108.28</v>
      </c>
      <c r="D88" s="142">
        <v>17819</v>
      </c>
      <c r="E88" s="143">
        <v>10550</v>
      </c>
      <c r="F88" s="132">
        <f t="shared" si="6"/>
        <v>15182</v>
      </c>
      <c r="G88" s="182">
        <f t="shared" si="4"/>
        <v>10937</v>
      </c>
      <c r="H88" s="143">
        <v>198</v>
      </c>
    </row>
    <row r="89" spans="1:8" ht="12.75">
      <c r="A89" s="139">
        <v>79</v>
      </c>
      <c r="B89" s="160">
        <f t="shared" si="5"/>
        <v>21.91</v>
      </c>
      <c r="C89" s="141">
        <v>109.28</v>
      </c>
      <c r="D89" s="142">
        <v>17819</v>
      </c>
      <c r="E89" s="143">
        <v>10550</v>
      </c>
      <c r="F89" s="132">
        <f t="shared" si="6"/>
        <v>15155</v>
      </c>
      <c r="G89" s="182">
        <f t="shared" si="4"/>
        <v>10918</v>
      </c>
      <c r="H89" s="143">
        <v>198</v>
      </c>
    </row>
    <row r="90" spans="1:8" ht="12.75">
      <c r="A90" s="134">
        <v>80</v>
      </c>
      <c r="B90" s="160">
        <f t="shared" si="5"/>
        <v>21.92</v>
      </c>
      <c r="C90" s="141">
        <v>110.28</v>
      </c>
      <c r="D90" s="142">
        <v>17819</v>
      </c>
      <c r="E90" s="143">
        <v>10550</v>
      </c>
      <c r="F90" s="132">
        <f t="shared" si="6"/>
        <v>15135</v>
      </c>
      <c r="G90" s="182">
        <f t="shared" si="4"/>
        <v>10903</v>
      </c>
      <c r="H90" s="143">
        <v>198</v>
      </c>
    </row>
    <row r="91" spans="1:8" ht="12.75">
      <c r="A91" s="134">
        <v>81</v>
      </c>
      <c r="B91" s="160">
        <f t="shared" si="5"/>
        <v>21.94</v>
      </c>
      <c r="C91" s="141">
        <v>111.28</v>
      </c>
      <c r="D91" s="142">
        <v>17819</v>
      </c>
      <c r="E91" s="143">
        <v>10550</v>
      </c>
      <c r="F91" s="132">
        <f t="shared" si="6"/>
        <v>15109</v>
      </c>
      <c r="G91" s="182">
        <f t="shared" si="4"/>
        <v>10884</v>
      </c>
      <c r="H91" s="143">
        <v>198</v>
      </c>
    </row>
    <row r="92" spans="1:8" ht="12.75">
      <c r="A92" s="139">
        <v>82</v>
      </c>
      <c r="B92" s="160">
        <f t="shared" si="5"/>
        <v>21.95</v>
      </c>
      <c r="C92" s="141">
        <v>112.28</v>
      </c>
      <c r="D92" s="142">
        <v>17819</v>
      </c>
      <c r="E92" s="143">
        <v>10550</v>
      </c>
      <c r="F92" s="132">
        <f t="shared" si="6"/>
        <v>15089</v>
      </c>
      <c r="G92" s="182">
        <f t="shared" si="4"/>
        <v>10869</v>
      </c>
      <c r="H92" s="143">
        <v>198</v>
      </c>
    </row>
    <row r="93" spans="1:8" ht="12.75">
      <c r="A93" s="134">
        <v>83</v>
      </c>
      <c r="B93" s="160">
        <f t="shared" si="5"/>
        <v>21.96</v>
      </c>
      <c r="C93" s="141">
        <v>113.28</v>
      </c>
      <c r="D93" s="142">
        <v>17819</v>
      </c>
      <c r="E93" s="143">
        <v>10550</v>
      </c>
      <c r="F93" s="132">
        <f t="shared" si="6"/>
        <v>15069</v>
      </c>
      <c r="G93" s="182">
        <f t="shared" si="4"/>
        <v>10855</v>
      </c>
      <c r="H93" s="143">
        <v>198</v>
      </c>
    </row>
    <row r="94" spans="1:8" ht="12.75">
      <c r="A94" s="134">
        <v>84</v>
      </c>
      <c r="B94" s="160">
        <f t="shared" si="5"/>
        <v>21.98</v>
      </c>
      <c r="C94" s="141">
        <v>114.28</v>
      </c>
      <c r="D94" s="142">
        <v>17819</v>
      </c>
      <c r="E94" s="143">
        <v>10550</v>
      </c>
      <c r="F94" s="132">
        <f t="shared" si="6"/>
        <v>15043</v>
      </c>
      <c r="G94" s="182">
        <f t="shared" si="4"/>
        <v>10836</v>
      </c>
      <c r="H94" s="143">
        <v>198</v>
      </c>
    </row>
    <row r="95" spans="1:8" ht="12.75">
      <c r="A95" s="139">
        <v>85</v>
      </c>
      <c r="B95" s="160">
        <f t="shared" si="5"/>
        <v>21.99</v>
      </c>
      <c r="C95" s="141">
        <v>115.28</v>
      </c>
      <c r="D95" s="142">
        <v>17819</v>
      </c>
      <c r="E95" s="143">
        <v>10550</v>
      </c>
      <c r="F95" s="132">
        <f t="shared" si="6"/>
        <v>15024</v>
      </c>
      <c r="G95" s="182">
        <f t="shared" si="4"/>
        <v>10822</v>
      </c>
      <c r="H95" s="143">
        <v>198</v>
      </c>
    </row>
    <row r="96" spans="1:8" ht="12.75">
      <c r="A96" s="134">
        <v>86</v>
      </c>
      <c r="B96" s="160">
        <f t="shared" si="5"/>
        <v>22</v>
      </c>
      <c r="C96" s="141">
        <v>116.28</v>
      </c>
      <c r="D96" s="142">
        <v>17819</v>
      </c>
      <c r="E96" s="143">
        <v>10550</v>
      </c>
      <c r="F96" s="132">
        <f t="shared" si="6"/>
        <v>15005</v>
      </c>
      <c r="G96" s="182">
        <f t="shared" si="4"/>
        <v>10808</v>
      </c>
      <c r="H96" s="143">
        <v>198</v>
      </c>
    </row>
    <row r="97" spans="1:8" ht="12.75">
      <c r="A97" s="134">
        <v>87</v>
      </c>
      <c r="B97" s="160">
        <f t="shared" si="5"/>
        <v>22.02</v>
      </c>
      <c r="C97" s="141">
        <v>117.28</v>
      </c>
      <c r="D97" s="142">
        <v>17819</v>
      </c>
      <c r="E97" s="143">
        <v>10550</v>
      </c>
      <c r="F97" s="132">
        <f t="shared" si="6"/>
        <v>14980</v>
      </c>
      <c r="G97" s="182">
        <f t="shared" si="4"/>
        <v>10790</v>
      </c>
      <c r="H97" s="143">
        <v>198</v>
      </c>
    </row>
    <row r="98" spans="1:8" ht="12.75">
      <c r="A98" s="139">
        <v>88</v>
      </c>
      <c r="B98" s="160">
        <f t="shared" si="5"/>
        <v>22.03</v>
      </c>
      <c r="C98" s="141">
        <v>118.28</v>
      </c>
      <c r="D98" s="142">
        <v>17819</v>
      </c>
      <c r="E98" s="143">
        <v>10550</v>
      </c>
      <c r="F98" s="132">
        <f t="shared" si="6"/>
        <v>14962</v>
      </c>
      <c r="G98" s="182">
        <f t="shared" si="4"/>
        <v>10777</v>
      </c>
      <c r="H98" s="143">
        <v>198</v>
      </c>
    </row>
    <row r="99" spans="1:8" ht="12.75">
      <c r="A99" s="134">
        <v>89</v>
      </c>
      <c r="B99" s="160">
        <f t="shared" si="5"/>
        <v>22.04</v>
      </c>
      <c r="C99" s="141">
        <v>119.28</v>
      </c>
      <c r="D99" s="142">
        <v>17819</v>
      </c>
      <c r="E99" s="143">
        <v>10550</v>
      </c>
      <c r="F99" s="132">
        <f t="shared" si="6"/>
        <v>14944</v>
      </c>
      <c r="G99" s="182">
        <f t="shared" si="4"/>
        <v>10763</v>
      </c>
      <c r="H99" s="143">
        <v>198</v>
      </c>
    </row>
    <row r="100" spans="1:8" ht="12.75">
      <c r="A100" s="134">
        <v>90</v>
      </c>
      <c r="B100" s="160">
        <f t="shared" si="5"/>
        <v>22.05</v>
      </c>
      <c r="C100" s="141">
        <v>120.28</v>
      </c>
      <c r="D100" s="142">
        <v>17819</v>
      </c>
      <c r="E100" s="143">
        <v>10550</v>
      </c>
      <c r="F100" s="132">
        <f t="shared" si="6"/>
        <v>14925</v>
      </c>
      <c r="G100" s="182">
        <f t="shared" si="4"/>
        <v>10750</v>
      </c>
      <c r="H100" s="143">
        <v>198</v>
      </c>
    </row>
    <row r="101" spans="1:8" ht="12.75">
      <c r="A101" s="139">
        <v>91</v>
      </c>
      <c r="B101" s="160">
        <f t="shared" si="5"/>
        <v>22.07</v>
      </c>
      <c r="C101" s="141">
        <v>121.28</v>
      </c>
      <c r="D101" s="142">
        <v>17819</v>
      </c>
      <c r="E101" s="143">
        <v>10550</v>
      </c>
      <c r="F101" s="132">
        <f t="shared" si="6"/>
        <v>14902</v>
      </c>
      <c r="G101" s="182">
        <f t="shared" si="4"/>
        <v>10732</v>
      </c>
      <c r="H101" s="143">
        <v>198</v>
      </c>
    </row>
    <row r="102" spans="1:8" ht="12.75">
      <c r="A102" s="134">
        <v>92</v>
      </c>
      <c r="B102" s="160">
        <f t="shared" si="5"/>
        <v>22.08</v>
      </c>
      <c r="C102" s="141">
        <v>122.28</v>
      </c>
      <c r="D102" s="142">
        <v>17819</v>
      </c>
      <c r="E102" s="143">
        <v>10550</v>
      </c>
      <c r="F102" s="132">
        <f t="shared" si="6"/>
        <v>14884</v>
      </c>
      <c r="G102" s="182">
        <f t="shared" si="4"/>
        <v>10720</v>
      </c>
      <c r="H102" s="143">
        <v>198</v>
      </c>
    </row>
    <row r="103" spans="1:8" ht="12.75">
      <c r="A103" s="134">
        <v>93</v>
      </c>
      <c r="B103" s="160">
        <f t="shared" si="5"/>
        <v>22.09</v>
      </c>
      <c r="C103" s="141">
        <v>123.28</v>
      </c>
      <c r="D103" s="142">
        <v>17819</v>
      </c>
      <c r="E103" s="143">
        <v>10550</v>
      </c>
      <c r="F103" s="132">
        <f t="shared" si="6"/>
        <v>14866</v>
      </c>
      <c r="G103" s="182">
        <f t="shared" si="4"/>
        <v>10707</v>
      </c>
      <c r="H103" s="143">
        <v>198</v>
      </c>
    </row>
    <row r="104" spans="1:8" ht="12.75">
      <c r="A104" s="139">
        <v>94</v>
      </c>
      <c r="B104" s="160">
        <f t="shared" si="5"/>
        <v>22.1</v>
      </c>
      <c r="C104" s="141">
        <v>124.28</v>
      </c>
      <c r="D104" s="142">
        <v>17819</v>
      </c>
      <c r="E104" s="143">
        <v>10550</v>
      </c>
      <c r="F104" s="132">
        <f t="shared" si="6"/>
        <v>14849</v>
      </c>
      <c r="G104" s="182">
        <f t="shared" si="4"/>
        <v>10694</v>
      </c>
      <c r="H104" s="143">
        <v>198</v>
      </c>
    </row>
    <row r="105" spans="1:8" ht="12.75">
      <c r="A105" s="134">
        <v>95</v>
      </c>
      <c r="B105" s="160">
        <f t="shared" si="5"/>
        <v>22.12</v>
      </c>
      <c r="C105" s="141">
        <v>125.28</v>
      </c>
      <c r="D105" s="142">
        <v>17819</v>
      </c>
      <c r="E105" s="143">
        <v>10550</v>
      </c>
      <c r="F105" s="132">
        <f t="shared" si="6"/>
        <v>14826</v>
      </c>
      <c r="G105" s="182">
        <f t="shared" si="4"/>
        <v>10677</v>
      </c>
      <c r="H105" s="143">
        <v>198</v>
      </c>
    </row>
    <row r="106" spans="1:8" ht="12.75">
      <c r="A106" s="134">
        <v>96</v>
      </c>
      <c r="B106" s="160">
        <f t="shared" si="5"/>
        <v>22.13</v>
      </c>
      <c r="C106" s="141">
        <v>126.28</v>
      </c>
      <c r="D106" s="142">
        <v>17819</v>
      </c>
      <c r="E106" s="143">
        <v>10550</v>
      </c>
      <c r="F106" s="132">
        <f t="shared" si="6"/>
        <v>14809</v>
      </c>
      <c r="G106" s="182">
        <f t="shared" si="4"/>
        <v>10665</v>
      </c>
      <c r="H106" s="143">
        <v>198</v>
      </c>
    </row>
    <row r="107" spans="1:8" ht="12.75">
      <c r="A107" s="139">
        <v>97</v>
      </c>
      <c r="B107" s="160">
        <f t="shared" si="5"/>
        <v>22.14</v>
      </c>
      <c r="C107" s="141">
        <v>127.28</v>
      </c>
      <c r="D107" s="142">
        <v>17819</v>
      </c>
      <c r="E107" s="143">
        <v>10550</v>
      </c>
      <c r="F107" s="132">
        <f t="shared" si="6"/>
        <v>14792</v>
      </c>
      <c r="G107" s="182">
        <f t="shared" si="4"/>
        <v>10653</v>
      </c>
      <c r="H107" s="143">
        <v>198</v>
      </c>
    </row>
    <row r="108" spans="1:8" ht="12.75">
      <c r="A108" s="134">
        <v>98</v>
      </c>
      <c r="B108" s="160">
        <f t="shared" si="5"/>
        <v>22.15</v>
      </c>
      <c r="C108" s="141">
        <v>128.28</v>
      </c>
      <c r="D108" s="142">
        <v>17819</v>
      </c>
      <c r="E108" s="143">
        <v>10550</v>
      </c>
      <c r="F108" s="132">
        <f aca="true" t="shared" si="7" ref="F108:F139">ROUND(12*1.37*(1/B108*D108+1/C108*E108)+H108,0)</f>
        <v>14776</v>
      </c>
      <c r="G108" s="182">
        <f t="shared" si="4"/>
        <v>10641</v>
      </c>
      <c r="H108" s="143">
        <v>198</v>
      </c>
    </row>
    <row r="109" spans="1:8" ht="12.75">
      <c r="A109" s="134">
        <v>99</v>
      </c>
      <c r="B109" s="160">
        <f t="shared" si="5"/>
        <v>22.16</v>
      </c>
      <c r="C109" s="141">
        <v>129.28</v>
      </c>
      <c r="D109" s="142">
        <v>17819</v>
      </c>
      <c r="E109" s="143">
        <v>10550</v>
      </c>
      <c r="F109" s="132">
        <f t="shared" si="7"/>
        <v>14759</v>
      </c>
      <c r="G109" s="182">
        <f t="shared" si="4"/>
        <v>10629</v>
      </c>
      <c r="H109" s="143">
        <v>198</v>
      </c>
    </row>
    <row r="110" spans="1:8" ht="12.75">
      <c r="A110" s="139">
        <v>100</v>
      </c>
      <c r="B110" s="160">
        <f t="shared" si="5"/>
        <v>22.17</v>
      </c>
      <c r="C110" s="141">
        <v>130.28</v>
      </c>
      <c r="D110" s="142">
        <v>17819</v>
      </c>
      <c r="E110" s="143">
        <v>10550</v>
      </c>
      <c r="F110" s="132">
        <f t="shared" si="7"/>
        <v>14743</v>
      </c>
      <c r="G110" s="182">
        <f t="shared" si="4"/>
        <v>10617</v>
      </c>
      <c r="H110" s="143">
        <v>198</v>
      </c>
    </row>
    <row r="111" spans="1:8" ht="12.75">
      <c r="A111" s="134">
        <v>101</v>
      </c>
      <c r="B111" s="160">
        <f t="shared" si="5"/>
        <v>22.18</v>
      </c>
      <c r="C111" s="141">
        <v>131.28</v>
      </c>
      <c r="D111" s="142">
        <v>17819</v>
      </c>
      <c r="E111" s="143">
        <v>10550</v>
      </c>
      <c r="F111" s="132">
        <f t="shared" si="7"/>
        <v>14727</v>
      </c>
      <c r="G111" s="182">
        <f t="shared" si="4"/>
        <v>10605</v>
      </c>
      <c r="H111" s="143">
        <v>198</v>
      </c>
    </row>
    <row r="112" spans="1:8" ht="12.75">
      <c r="A112" s="134">
        <v>102</v>
      </c>
      <c r="B112" s="160">
        <f t="shared" si="5"/>
        <v>22.2</v>
      </c>
      <c r="C112" s="141">
        <v>132.28</v>
      </c>
      <c r="D112" s="142">
        <v>17819</v>
      </c>
      <c r="E112" s="143">
        <v>10550</v>
      </c>
      <c r="F112" s="132">
        <f t="shared" si="7"/>
        <v>14705</v>
      </c>
      <c r="G112" s="182">
        <f t="shared" si="4"/>
        <v>10589</v>
      </c>
      <c r="H112" s="143">
        <v>198</v>
      </c>
    </row>
    <row r="113" spans="1:8" ht="12.75">
      <c r="A113" s="139">
        <v>103</v>
      </c>
      <c r="B113" s="160">
        <f t="shared" si="5"/>
        <v>22.21</v>
      </c>
      <c r="C113" s="141">
        <v>133.28</v>
      </c>
      <c r="D113" s="142">
        <v>17819</v>
      </c>
      <c r="E113" s="143">
        <v>10550</v>
      </c>
      <c r="F113" s="132">
        <f t="shared" si="7"/>
        <v>14689</v>
      </c>
      <c r="G113" s="182">
        <f t="shared" si="4"/>
        <v>10577</v>
      </c>
      <c r="H113" s="143">
        <v>198</v>
      </c>
    </row>
    <row r="114" spans="1:8" ht="12.75">
      <c r="A114" s="134">
        <v>104</v>
      </c>
      <c r="B114" s="160">
        <f t="shared" si="5"/>
        <v>22.22</v>
      </c>
      <c r="C114" s="141">
        <v>134.28</v>
      </c>
      <c r="D114" s="142">
        <v>17819</v>
      </c>
      <c r="E114" s="143">
        <v>10550</v>
      </c>
      <c r="F114" s="132">
        <f t="shared" si="7"/>
        <v>14673</v>
      </c>
      <c r="G114" s="182">
        <f t="shared" si="4"/>
        <v>10566</v>
      </c>
      <c r="H114" s="143">
        <v>198</v>
      </c>
    </row>
    <row r="115" spans="1:8" ht="12.75">
      <c r="A115" s="134">
        <v>105</v>
      </c>
      <c r="B115" s="160">
        <f t="shared" si="5"/>
        <v>22.23</v>
      </c>
      <c r="C115" s="141">
        <v>135.28</v>
      </c>
      <c r="D115" s="142">
        <v>17819</v>
      </c>
      <c r="E115" s="143">
        <v>10550</v>
      </c>
      <c r="F115" s="132">
        <f t="shared" si="7"/>
        <v>14658</v>
      </c>
      <c r="G115" s="182">
        <f t="shared" si="4"/>
        <v>10555</v>
      </c>
      <c r="H115" s="143">
        <v>198</v>
      </c>
    </row>
    <row r="116" spans="1:8" ht="12.75">
      <c r="A116" s="139">
        <v>106</v>
      </c>
      <c r="B116" s="160">
        <f t="shared" si="5"/>
        <v>22.24</v>
      </c>
      <c r="C116" s="141">
        <v>136.28</v>
      </c>
      <c r="D116" s="142">
        <v>17819</v>
      </c>
      <c r="E116" s="143">
        <v>10550</v>
      </c>
      <c r="F116" s="132">
        <f t="shared" si="7"/>
        <v>14643</v>
      </c>
      <c r="G116" s="182">
        <f t="shared" si="4"/>
        <v>10544</v>
      </c>
      <c r="H116" s="143">
        <v>198</v>
      </c>
    </row>
    <row r="117" spans="1:8" ht="12.75">
      <c r="A117" s="134">
        <v>107</v>
      </c>
      <c r="B117" s="160">
        <f t="shared" si="5"/>
        <v>22.25</v>
      </c>
      <c r="C117" s="141">
        <v>137.28</v>
      </c>
      <c r="D117" s="142">
        <v>17819</v>
      </c>
      <c r="E117" s="143">
        <v>10550</v>
      </c>
      <c r="F117" s="132">
        <f t="shared" si="7"/>
        <v>14627</v>
      </c>
      <c r="G117" s="182">
        <f t="shared" si="4"/>
        <v>10532</v>
      </c>
      <c r="H117" s="143">
        <v>198</v>
      </c>
    </row>
    <row r="118" spans="1:8" ht="12.75">
      <c r="A118" s="134">
        <v>108</v>
      </c>
      <c r="B118" s="160">
        <f t="shared" si="5"/>
        <v>22.26</v>
      </c>
      <c r="C118" s="141">
        <v>138.28</v>
      </c>
      <c r="D118" s="142">
        <v>17819</v>
      </c>
      <c r="E118" s="143">
        <v>10550</v>
      </c>
      <c r="F118" s="132">
        <f t="shared" si="7"/>
        <v>14612</v>
      </c>
      <c r="G118" s="182">
        <f t="shared" si="4"/>
        <v>10521</v>
      </c>
      <c r="H118" s="143">
        <v>198</v>
      </c>
    </row>
    <row r="119" spans="1:8" ht="12.75">
      <c r="A119" s="139">
        <v>109</v>
      </c>
      <c r="B119" s="160">
        <f t="shared" si="5"/>
        <v>22.27</v>
      </c>
      <c r="C119" s="141">
        <v>139.28</v>
      </c>
      <c r="D119" s="142">
        <v>17819</v>
      </c>
      <c r="E119" s="143">
        <v>10550</v>
      </c>
      <c r="F119" s="132">
        <f t="shared" si="7"/>
        <v>14597</v>
      </c>
      <c r="G119" s="182">
        <f t="shared" si="4"/>
        <v>10511</v>
      </c>
      <c r="H119" s="143">
        <v>198</v>
      </c>
    </row>
    <row r="120" spans="1:8" ht="12.75">
      <c r="A120" s="134">
        <v>110</v>
      </c>
      <c r="B120" s="160">
        <f t="shared" si="5"/>
        <v>22.28</v>
      </c>
      <c r="C120" s="141">
        <v>140.28</v>
      </c>
      <c r="D120" s="142">
        <v>17819</v>
      </c>
      <c r="E120" s="143">
        <v>10550</v>
      </c>
      <c r="F120" s="132">
        <f t="shared" si="7"/>
        <v>14583</v>
      </c>
      <c r="G120" s="182">
        <f t="shared" si="4"/>
        <v>10500</v>
      </c>
      <c r="H120" s="143">
        <v>198</v>
      </c>
    </row>
    <row r="121" spans="1:8" ht="12.75">
      <c r="A121" s="134">
        <v>111</v>
      </c>
      <c r="B121" s="160">
        <f t="shared" si="5"/>
        <v>22.29</v>
      </c>
      <c r="C121" s="141">
        <v>141.28</v>
      </c>
      <c r="D121" s="142">
        <v>17819</v>
      </c>
      <c r="E121" s="143">
        <v>10550</v>
      </c>
      <c r="F121" s="132">
        <f t="shared" si="7"/>
        <v>14568</v>
      </c>
      <c r="G121" s="182">
        <f t="shared" si="4"/>
        <v>10489</v>
      </c>
      <c r="H121" s="143">
        <v>198</v>
      </c>
    </row>
    <row r="122" spans="1:8" ht="12.75">
      <c r="A122" s="139">
        <v>112</v>
      </c>
      <c r="B122" s="160">
        <f t="shared" si="5"/>
        <v>22.3</v>
      </c>
      <c r="C122" s="141">
        <v>142.28</v>
      </c>
      <c r="D122" s="142">
        <v>17819</v>
      </c>
      <c r="E122" s="143">
        <v>10550</v>
      </c>
      <c r="F122" s="132">
        <f t="shared" si="7"/>
        <v>14554</v>
      </c>
      <c r="G122" s="182">
        <f t="shared" si="4"/>
        <v>10478</v>
      </c>
      <c r="H122" s="143">
        <v>198</v>
      </c>
    </row>
    <row r="123" spans="1:8" ht="12.75">
      <c r="A123" s="134">
        <v>113</v>
      </c>
      <c r="B123" s="160">
        <f t="shared" si="5"/>
        <v>22.31</v>
      </c>
      <c r="C123" s="141">
        <v>143.28</v>
      </c>
      <c r="D123" s="142">
        <v>17819</v>
      </c>
      <c r="E123" s="143">
        <v>10550</v>
      </c>
      <c r="F123" s="132">
        <f t="shared" si="7"/>
        <v>14539</v>
      </c>
      <c r="G123" s="182">
        <f t="shared" si="4"/>
        <v>10468</v>
      </c>
      <c r="H123" s="143">
        <v>198</v>
      </c>
    </row>
    <row r="124" spans="1:8" ht="12.75">
      <c r="A124" s="134">
        <v>114</v>
      </c>
      <c r="B124" s="160">
        <f t="shared" si="5"/>
        <v>22.32</v>
      </c>
      <c r="C124" s="141">
        <v>144.28</v>
      </c>
      <c r="D124" s="142">
        <v>17819</v>
      </c>
      <c r="E124" s="143">
        <v>10550</v>
      </c>
      <c r="F124" s="132">
        <f t="shared" si="7"/>
        <v>14525</v>
      </c>
      <c r="G124" s="182">
        <f t="shared" si="4"/>
        <v>10458</v>
      </c>
      <c r="H124" s="143">
        <v>198</v>
      </c>
    </row>
    <row r="125" spans="1:8" ht="12.75">
      <c r="A125" s="139">
        <v>115</v>
      </c>
      <c r="B125" s="160">
        <f t="shared" si="5"/>
        <v>22.33</v>
      </c>
      <c r="C125" s="141">
        <v>145.28</v>
      </c>
      <c r="D125" s="142">
        <v>17819</v>
      </c>
      <c r="E125" s="143">
        <v>10550</v>
      </c>
      <c r="F125" s="132">
        <f t="shared" si="7"/>
        <v>14511</v>
      </c>
      <c r="G125" s="182">
        <f t="shared" si="4"/>
        <v>10447</v>
      </c>
      <c r="H125" s="143">
        <v>198</v>
      </c>
    </row>
    <row r="126" spans="1:8" ht="12.75">
      <c r="A126" s="134">
        <v>116</v>
      </c>
      <c r="B126" s="160">
        <f t="shared" si="5"/>
        <v>22.34</v>
      </c>
      <c r="C126" s="141">
        <v>146.28</v>
      </c>
      <c r="D126" s="142">
        <v>17819</v>
      </c>
      <c r="E126" s="143">
        <v>10550</v>
      </c>
      <c r="F126" s="132">
        <f t="shared" si="7"/>
        <v>14497</v>
      </c>
      <c r="G126" s="182">
        <f t="shared" si="4"/>
        <v>10437</v>
      </c>
      <c r="H126" s="143">
        <v>198</v>
      </c>
    </row>
    <row r="127" spans="1:8" ht="12.75">
      <c r="A127" s="134">
        <v>117</v>
      </c>
      <c r="B127" s="160">
        <f t="shared" si="5"/>
        <v>22.35</v>
      </c>
      <c r="C127" s="141">
        <v>147.28</v>
      </c>
      <c r="D127" s="142">
        <v>17819</v>
      </c>
      <c r="E127" s="143">
        <v>10550</v>
      </c>
      <c r="F127" s="132">
        <f t="shared" si="7"/>
        <v>14483</v>
      </c>
      <c r="G127" s="182">
        <f t="shared" si="4"/>
        <v>10427</v>
      </c>
      <c r="H127" s="143">
        <v>198</v>
      </c>
    </row>
    <row r="128" spans="1:8" ht="12.75">
      <c r="A128" s="139">
        <v>118</v>
      </c>
      <c r="B128" s="160">
        <f t="shared" si="5"/>
        <v>22.36</v>
      </c>
      <c r="C128" s="141">
        <v>148.28</v>
      </c>
      <c r="D128" s="142">
        <v>17819</v>
      </c>
      <c r="E128" s="143">
        <v>10550</v>
      </c>
      <c r="F128" s="132">
        <f t="shared" si="7"/>
        <v>14469</v>
      </c>
      <c r="G128" s="182">
        <f t="shared" si="4"/>
        <v>10417</v>
      </c>
      <c r="H128" s="143">
        <v>198</v>
      </c>
    </row>
    <row r="129" spans="1:8" ht="12.75">
      <c r="A129" s="134">
        <v>119</v>
      </c>
      <c r="B129" s="160">
        <f t="shared" si="5"/>
        <v>22.37</v>
      </c>
      <c r="C129" s="141">
        <v>149.28</v>
      </c>
      <c r="D129" s="142">
        <v>17819</v>
      </c>
      <c r="E129" s="143">
        <v>10550</v>
      </c>
      <c r="F129" s="132">
        <f t="shared" si="7"/>
        <v>14455</v>
      </c>
      <c r="G129" s="182">
        <f t="shared" si="4"/>
        <v>10407</v>
      </c>
      <c r="H129" s="143">
        <v>198</v>
      </c>
    </row>
    <row r="130" spans="1:8" ht="12.75">
      <c r="A130" s="134">
        <v>120</v>
      </c>
      <c r="B130" s="160">
        <f t="shared" si="5"/>
        <v>22.38</v>
      </c>
      <c r="C130" s="141">
        <v>150.28</v>
      </c>
      <c r="D130" s="142">
        <v>17819</v>
      </c>
      <c r="E130" s="143">
        <v>10550</v>
      </c>
      <c r="F130" s="132">
        <f t="shared" si="7"/>
        <v>14442</v>
      </c>
      <c r="G130" s="182">
        <f t="shared" si="4"/>
        <v>10397</v>
      </c>
      <c r="H130" s="143">
        <v>198</v>
      </c>
    </row>
    <row r="131" spans="1:8" ht="12.75">
      <c r="A131" s="139">
        <v>121</v>
      </c>
      <c r="B131" s="160">
        <f t="shared" si="5"/>
        <v>22.39</v>
      </c>
      <c r="C131" s="141">
        <v>151.28</v>
      </c>
      <c r="D131" s="142">
        <v>17819</v>
      </c>
      <c r="E131" s="143">
        <v>10550</v>
      </c>
      <c r="F131" s="132">
        <f t="shared" si="7"/>
        <v>14428</v>
      </c>
      <c r="G131" s="182">
        <f t="shared" si="4"/>
        <v>10387</v>
      </c>
      <c r="H131" s="143">
        <v>198</v>
      </c>
    </row>
    <row r="132" spans="1:8" ht="12.75">
      <c r="A132" s="134">
        <v>122</v>
      </c>
      <c r="B132" s="160">
        <f t="shared" si="5"/>
        <v>22.4</v>
      </c>
      <c r="C132" s="141">
        <v>152.28</v>
      </c>
      <c r="D132" s="142">
        <v>17819</v>
      </c>
      <c r="E132" s="143">
        <v>10550</v>
      </c>
      <c r="F132" s="132">
        <f t="shared" si="7"/>
        <v>14415</v>
      </c>
      <c r="G132" s="182">
        <f t="shared" si="4"/>
        <v>10377</v>
      </c>
      <c r="H132" s="143">
        <v>198</v>
      </c>
    </row>
    <row r="133" spans="1:8" ht="12.75">
      <c r="A133" s="134">
        <v>123</v>
      </c>
      <c r="B133" s="160">
        <f t="shared" si="5"/>
        <v>22.41</v>
      </c>
      <c r="C133" s="141">
        <v>153.28</v>
      </c>
      <c r="D133" s="142">
        <v>17819</v>
      </c>
      <c r="E133" s="143">
        <v>10550</v>
      </c>
      <c r="F133" s="132">
        <f t="shared" si="7"/>
        <v>14402</v>
      </c>
      <c r="G133" s="182">
        <f t="shared" si="4"/>
        <v>10368</v>
      </c>
      <c r="H133" s="143">
        <v>198</v>
      </c>
    </row>
    <row r="134" spans="1:8" ht="12.75">
      <c r="A134" s="139">
        <v>124</v>
      </c>
      <c r="B134" s="160">
        <f t="shared" si="5"/>
        <v>22.41</v>
      </c>
      <c r="C134" s="141">
        <v>154.28</v>
      </c>
      <c r="D134" s="142">
        <v>17819</v>
      </c>
      <c r="E134" s="143">
        <v>10550</v>
      </c>
      <c r="F134" s="132">
        <f t="shared" si="7"/>
        <v>14394</v>
      </c>
      <c r="G134" s="182">
        <f t="shared" si="4"/>
        <v>10362</v>
      </c>
      <c r="H134" s="143">
        <v>198</v>
      </c>
    </row>
    <row r="135" spans="1:8" ht="12.75">
      <c r="A135" s="134">
        <v>125</v>
      </c>
      <c r="B135" s="160">
        <f t="shared" si="5"/>
        <v>22.42</v>
      </c>
      <c r="C135" s="141">
        <v>155.28</v>
      </c>
      <c r="D135" s="142">
        <v>17819</v>
      </c>
      <c r="E135" s="143">
        <v>10550</v>
      </c>
      <c r="F135" s="132">
        <f t="shared" si="7"/>
        <v>14381</v>
      </c>
      <c r="G135" s="182">
        <f t="shared" si="4"/>
        <v>10353</v>
      </c>
      <c r="H135" s="143">
        <v>198</v>
      </c>
    </row>
    <row r="136" spans="1:8" ht="12.75">
      <c r="A136" s="134">
        <v>126</v>
      </c>
      <c r="B136" s="160">
        <f t="shared" si="5"/>
        <v>22.43</v>
      </c>
      <c r="C136" s="141">
        <v>156.28</v>
      </c>
      <c r="D136" s="142">
        <v>17819</v>
      </c>
      <c r="E136" s="143">
        <v>10550</v>
      </c>
      <c r="F136" s="132">
        <f t="shared" si="7"/>
        <v>14368</v>
      </c>
      <c r="G136" s="182">
        <f t="shared" si="4"/>
        <v>10343</v>
      </c>
      <c r="H136" s="143">
        <v>198</v>
      </c>
    </row>
    <row r="137" spans="1:8" ht="12.75">
      <c r="A137" s="139">
        <v>127</v>
      </c>
      <c r="B137" s="160">
        <f t="shared" si="5"/>
        <v>22.44</v>
      </c>
      <c r="C137" s="141">
        <v>157.28</v>
      </c>
      <c r="D137" s="142">
        <v>17819</v>
      </c>
      <c r="E137" s="143">
        <v>10550</v>
      </c>
      <c r="F137" s="132">
        <f t="shared" si="7"/>
        <v>14355</v>
      </c>
      <c r="G137" s="182">
        <f t="shared" si="4"/>
        <v>10334</v>
      </c>
      <c r="H137" s="143">
        <v>198</v>
      </c>
    </row>
    <row r="138" spans="1:8" ht="12.75">
      <c r="A138" s="134">
        <v>128</v>
      </c>
      <c r="B138" s="160">
        <f t="shared" si="5"/>
        <v>22.45</v>
      </c>
      <c r="C138" s="141">
        <v>158.28</v>
      </c>
      <c r="D138" s="142">
        <v>17819</v>
      </c>
      <c r="E138" s="143">
        <v>10550</v>
      </c>
      <c r="F138" s="132">
        <f t="shared" si="7"/>
        <v>14343</v>
      </c>
      <c r="G138" s="182">
        <f t="shared" si="4"/>
        <v>10324</v>
      </c>
      <c r="H138" s="143">
        <v>198</v>
      </c>
    </row>
    <row r="139" spans="1:8" ht="12.75">
      <c r="A139" s="134">
        <v>129</v>
      </c>
      <c r="B139" s="160">
        <f t="shared" si="5"/>
        <v>22.46</v>
      </c>
      <c r="C139" s="141">
        <v>159.28</v>
      </c>
      <c r="D139" s="142">
        <v>17819</v>
      </c>
      <c r="E139" s="143">
        <v>10550</v>
      </c>
      <c r="F139" s="132">
        <f t="shared" si="7"/>
        <v>14330</v>
      </c>
      <c r="G139" s="182">
        <f aca="true" t="shared" si="8" ref="G139:G182">ROUND(12*(1/B139*D139+1/C139*E139),0)</f>
        <v>10315</v>
      </c>
      <c r="H139" s="143">
        <v>198</v>
      </c>
    </row>
    <row r="140" spans="1:8" ht="12.75">
      <c r="A140" s="139">
        <v>130</v>
      </c>
      <c r="B140" s="160">
        <f aca="true" t="shared" si="9" ref="B140:B182">ROUND(1.1233*LN(A140)+17,2)</f>
        <v>22.47</v>
      </c>
      <c r="C140" s="141">
        <v>160.28</v>
      </c>
      <c r="D140" s="142">
        <v>17819</v>
      </c>
      <c r="E140" s="143">
        <v>10550</v>
      </c>
      <c r="F140" s="132">
        <f aca="true" t="shared" si="10" ref="F140:F171">ROUND(12*1.37*(1/B140*D140+1/C140*E140)+H140,0)</f>
        <v>14317</v>
      </c>
      <c r="G140" s="182">
        <f t="shared" si="8"/>
        <v>10306</v>
      </c>
      <c r="H140" s="143">
        <v>198</v>
      </c>
    </row>
    <row r="141" spans="1:8" ht="12.75">
      <c r="A141" s="134">
        <v>131</v>
      </c>
      <c r="B141" s="160">
        <f t="shared" si="9"/>
        <v>22.48</v>
      </c>
      <c r="C141" s="141">
        <v>161.28</v>
      </c>
      <c r="D141" s="142">
        <v>17819</v>
      </c>
      <c r="E141" s="143">
        <v>10550</v>
      </c>
      <c r="F141" s="132">
        <f t="shared" si="10"/>
        <v>14305</v>
      </c>
      <c r="G141" s="182">
        <f t="shared" si="8"/>
        <v>10297</v>
      </c>
      <c r="H141" s="143">
        <v>198</v>
      </c>
    </row>
    <row r="142" spans="1:8" ht="12.75">
      <c r="A142" s="134">
        <v>132</v>
      </c>
      <c r="B142" s="160">
        <f t="shared" si="9"/>
        <v>22.48</v>
      </c>
      <c r="C142" s="141">
        <v>162.28</v>
      </c>
      <c r="D142" s="142">
        <v>17819</v>
      </c>
      <c r="E142" s="143">
        <v>10550</v>
      </c>
      <c r="F142" s="132">
        <f t="shared" si="10"/>
        <v>14298</v>
      </c>
      <c r="G142" s="182">
        <f t="shared" si="8"/>
        <v>10292</v>
      </c>
      <c r="H142" s="143">
        <v>198</v>
      </c>
    </row>
    <row r="143" spans="1:8" ht="12.75">
      <c r="A143" s="139">
        <v>133</v>
      </c>
      <c r="B143" s="160">
        <f t="shared" si="9"/>
        <v>22.49</v>
      </c>
      <c r="C143" s="141">
        <v>163.28</v>
      </c>
      <c r="D143" s="142">
        <v>17819</v>
      </c>
      <c r="E143" s="143">
        <v>10550</v>
      </c>
      <c r="F143" s="132">
        <f t="shared" si="10"/>
        <v>14286</v>
      </c>
      <c r="G143" s="182">
        <f t="shared" si="8"/>
        <v>10283</v>
      </c>
      <c r="H143" s="143">
        <v>198</v>
      </c>
    </row>
    <row r="144" spans="1:8" ht="12.75">
      <c r="A144" s="134">
        <v>134</v>
      </c>
      <c r="B144" s="160">
        <f t="shared" si="9"/>
        <v>22.5</v>
      </c>
      <c r="C144" s="141">
        <v>164.28</v>
      </c>
      <c r="D144" s="142">
        <v>17819</v>
      </c>
      <c r="E144" s="143">
        <v>10550</v>
      </c>
      <c r="F144" s="132">
        <f t="shared" si="10"/>
        <v>14274</v>
      </c>
      <c r="G144" s="182">
        <f t="shared" si="8"/>
        <v>10274</v>
      </c>
      <c r="H144" s="143">
        <v>198</v>
      </c>
    </row>
    <row r="145" spans="1:8" ht="12.75">
      <c r="A145" s="134">
        <v>135</v>
      </c>
      <c r="B145" s="160">
        <f t="shared" si="9"/>
        <v>22.51</v>
      </c>
      <c r="C145" s="141">
        <v>165.28</v>
      </c>
      <c r="D145" s="142">
        <v>17819</v>
      </c>
      <c r="E145" s="143">
        <v>10550</v>
      </c>
      <c r="F145" s="132">
        <f t="shared" si="10"/>
        <v>14261</v>
      </c>
      <c r="G145" s="182">
        <f t="shared" si="8"/>
        <v>10265</v>
      </c>
      <c r="H145" s="143">
        <v>198</v>
      </c>
    </row>
    <row r="146" spans="1:8" ht="12.75">
      <c r="A146" s="139">
        <v>136</v>
      </c>
      <c r="B146" s="160">
        <f t="shared" si="9"/>
        <v>22.52</v>
      </c>
      <c r="C146" s="141">
        <v>166.28</v>
      </c>
      <c r="D146" s="142">
        <v>17819</v>
      </c>
      <c r="E146" s="143">
        <v>10550</v>
      </c>
      <c r="F146" s="132">
        <f t="shared" si="10"/>
        <v>14249</v>
      </c>
      <c r="G146" s="182">
        <f t="shared" si="8"/>
        <v>10256</v>
      </c>
      <c r="H146" s="143">
        <v>198</v>
      </c>
    </row>
    <row r="147" spans="1:8" ht="12.75">
      <c r="A147" s="134">
        <v>137</v>
      </c>
      <c r="B147" s="160">
        <f t="shared" si="9"/>
        <v>22.53</v>
      </c>
      <c r="C147" s="141">
        <v>167.28</v>
      </c>
      <c r="D147" s="142">
        <v>17819</v>
      </c>
      <c r="E147" s="143">
        <v>10550</v>
      </c>
      <c r="F147" s="132">
        <f t="shared" si="10"/>
        <v>14237</v>
      </c>
      <c r="G147" s="182">
        <f t="shared" si="8"/>
        <v>10248</v>
      </c>
      <c r="H147" s="143">
        <v>198</v>
      </c>
    </row>
    <row r="148" spans="1:8" ht="12.75">
      <c r="A148" s="134">
        <v>138</v>
      </c>
      <c r="B148" s="160">
        <f t="shared" si="9"/>
        <v>22.53</v>
      </c>
      <c r="C148" s="141">
        <v>168.28</v>
      </c>
      <c r="D148" s="142">
        <v>17819</v>
      </c>
      <c r="E148" s="143">
        <v>10550</v>
      </c>
      <c r="F148" s="132">
        <f t="shared" si="10"/>
        <v>14231</v>
      </c>
      <c r="G148" s="182">
        <f t="shared" si="8"/>
        <v>10243</v>
      </c>
      <c r="H148" s="143">
        <v>198</v>
      </c>
    </row>
    <row r="149" spans="1:8" ht="12.75">
      <c r="A149" s="139">
        <v>139</v>
      </c>
      <c r="B149" s="160">
        <f t="shared" si="9"/>
        <v>22.54</v>
      </c>
      <c r="C149" s="141">
        <v>169.28</v>
      </c>
      <c r="D149" s="142">
        <v>17819</v>
      </c>
      <c r="E149" s="143">
        <v>10550</v>
      </c>
      <c r="F149" s="132">
        <f t="shared" si="10"/>
        <v>14219</v>
      </c>
      <c r="G149" s="182">
        <f t="shared" si="8"/>
        <v>10234</v>
      </c>
      <c r="H149" s="143">
        <v>198</v>
      </c>
    </row>
    <row r="150" spans="1:8" ht="12.75">
      <c r="A150" s="134">
        <v>140</v>
      </c>
      <c r="B150" s="160">
        <f t="shared" si="9"/>
        <v>22.55</v>
      </c>
      <c r="C150" s="141">
        <v>170.28</v>
      </c>
      <c r="D150" s="142">
        <v>17819</v>
      </c>
      <c r="E150" s="143">
        <v>10550</v>
      </c>
      <c r="F150" s="132">
        <f t="shared" si="10"/>
        <v>14207</v>
      </c>
      <c r="G150" s="182">
        <f t="shared" si="8"/>
        <v>10226</v>
      </c>
      <c r="H150" s="143">
        <v>198</v>
      </c>
    </row>
    <row r="151" spans="1:8" ht="12.75">
      <c r="A151" s="134">
        <v>141</v>
      </c>
      <c r="B151" s="160">
        <f t="shared" si="9"/>
        <v>22.56</v>
      </c>
      <c r="C151" s="141">
        <v>171.28</v>
      </c>
      <c r="D151" s="142">
        <v>17819</v>
      </c>
      <c r="E151" s="143">
        <v>10550</v>
      </c>
      <c r="F151" s="132">
        <f t="shared" si="10"/>
        <v>14196</v>
      </c>
      <c r="G151" s="182">
        <f t="shared" si="8"/>
        <v>10217</v>
      </c>
      <c r="H151" s="143">
        <v>198</v>
      </c>
    </row>
    <row r="152" spans="1:8" ht="12.75">
      <c r="A152" s="139">
        <v>142</v>
      </c>
      <c r="B152" s="160">
        <f t="shared" si="9"/>
        <v>22.57</v>
      </c>
      <c r="C152" s="141">
        <v>172.28</v>
      </c>
      <c r="D152" s="142">
        <v>17819</v>
      </c>
      <c r="E152" s="143">
        <v>10550</v>
      </c>
      <c r="F152" s="132">
        <f t="shared" si="10"/>
        <v>14184</v>
      </c>
      <c r="G152" s="182">
        <f t="shared" si="8"/>
        <v>10209</v>
      </c>
      <c r="H152" s="143">
        <v>198</v>
      </c>
    </row>
    <row r="153" spans="1:8" ht="12.75">
      <c r="A153" s="134">
        <v>143</v>
      </c>
      <c r="B153" s="160">
        <f t="shared" si="9"/>
        <v>22.57</v>
      </c>
      <c r="C153" s="141">
        <v>173.28</v>
      </c>
      <c r="D153" s="142">
        <v>17819</v>
      </c>
      <c r="E153" s="143">
        <v>10550</v>
      </c>
      <c r="F153" s="132">
        <f t="shared" si="10"/>
        <v>14178</v>
      </c>
      <c r="G153" s="182">
        <f t="shared" si="8"/>
        <v>10205</v>
      </c>
      <c r="H153" s="143">
        <v>198</v>
      </c>
    </row>
    <row r="154" spans="1:8" ht="12.75">
      <c r="A154" s="134">
        <v>144</v>
      </c>
      <c r="B154" s="160">
        <f t="shared" si="9"/>
        <v>22.58</v>
      </c>
      <c r="C154" s="141">
        <v>174.28</v>
      </c>
      <c r="D154" s="142">
        <v>17819</v>
      </c>
      <c r="E154" s="143">
        <v>10550</v>
      </c>
      <c r="F154" s="132">
        <f t="shared" si="10"/>
        <v>14167</v>
      </c>
      <c r="G154" s="182">
        <f t="shared" si="8"/>
        <v>10196</v>
      </c>
      <c r="H154" s="143">
        <v>198</v>
      </c>
    </row>
    <row r="155" spans="1:8" ht="12.75">
      <c r="A155" s="139">
        <v>145</v>
      </c>
      <c r="B155" s="160">
        <f t="shared" si="9"/>
        <v>22.59</v>
      </c>
      <c r="C155" s="141">
        <v>175.28</v>
      </c>
      <c r="D155" s="142">
        <v>17819</v>
      </c>
      <c r="E155" s="143">
        <v>10550</v>
      </c>
      <c r="F155" s="132">
        <f t="shared" si="10"/>
        <v>14155</v>
      </c>
      <c r="G155" s="182">
        <f t="shared" si="8"/>
        <v>10188</v>
      </c>
      <c r="H155" s="143">
        <v>198</v>
      </c>
    </row>
    <row r="156" spans="1:8" ht="12.75">
      <c r="A156" s="134">
        <v>146</v>
      </c>
      <c r="B156" s="160">
        <f t="shared" si="9"/>
        <v>22.6</v>
      </c>
      <c r="C156" s="141">
        <v>176.28</v>
      </c>
      <c r="D156" s="142">
        <v>17819</v>
      </c>
      <c r="E156" s="143">
        <v>10550</v>
      </c>
      <c r="F156" s="132">
        <f t="shared" si="10"/>
        <v>14144</v>
      </c>
      <c r="G156" s="182">
        <f t="shared" si="8"/>
        <v>10180</v>
      </c>
      <c r="H156" s="143">
        <v>198</v>
      </c>
    </row>
    <row r="157" spans="1:8" ht="12.75">
      <c r="A157" s="134">
        <v>147</v>
      </c>
      <c r="B157" s="160">
        <f t="shared" si="9"/>
        <v>22.61</v>
      </c>
      <c r="C157" s="141">
        <v>177.28</v>
      </c>
      <c r="D157" s="142">
        <v>17819</v>
      </c>
      <c r="E157" s="143">
        <v>10550</v>
      </c>
      <c r="F157" s="132">
        <f t="shared" si="10"/>
        <v>14133</v>
      </c>
      <c r="G157" s="182">
        <f t="shared" si="8"/>
        <v>10171</v>
      </c>
      <c r="H157" s="143">
        <v>198</v>
      </c>
    </row>
    <row r="158" spans="1:8" ht="12.75">
      <c r="A158" s="139">
        <v>148</v>
      </c>
      <c r="B158" s="160">
        <f t="shared" si="9"/>
        <v>22.61</v>
      </c>
      <c r="C158" s="141">
        <v>178.28</v>
      </c>
      <c r="D158" s="142">
        <v>17819</v>
      </c>
      <c r="E158" s="143">
        <v>10550</v>
      </c>
      <c r="F158" s="132">
        <f t="shared" si="10"/>
        <v>14127</v>
      </c>
      <c r="G158" s="182">
        <f t="shared" si="8"/>
        <v>10167</v>
      </c>
      <c r="H158" s="143">
        <v>198</v>
      </c>
    </row>
    <row r="159" spans="1:8" ht="12.75">
      <c r="A159" s="134">
        <v>149</v>
      </c>
      <c r="B159" s="160">
        <f t="shared" si="9"/>
        <v>22.62</v>
      </c>
      <c r="C159" s="141">
        <v>179.28</v>
      </c>
      <c r="D159" s="142">
        <v>17819</v>
      </c>
      <c r="E159" s="143">
        <v>10550</v>
      </c>
      <c r="F159" s="132">
        <f t="shared" si="10"/>
        <v>14116</v>
      </c>
      <c r="G159" s="182">
        <f t="shared" si="8"/>
        <v>10159</v>
      </c>
      <c r="H159" s="143">
        <v>198</v>
      </c>
    </row>
    <row r="160" spans="1:8" ht="12.75">
      <c r="A160" s="134">
        <v>150</v>
      </c>
      <c r="B160" s="160">
        <f t="shared" si="9"/>
        <v>22.63</v>
      </c>
      <c r="C160" s="141">
        <v>180.28</v>
      </c>
      <c r="D160" s="142">
        <v>17819</v>
      </c>
      <c r="E160" s="143">
        <v>10550</v>
      </c>
      <c r="F160" s="132">
        <f t="shared" si="10"/>
        <v>14105</v>
      </c>
      <c r="G160" s="182">
        <f t="shared" si="8"/>
        <v>10151</v>
      </c>
      <c r="H160" s="143">
        <v>198</v>
      </c>
    </row>
    <row r="161" spans="1:8" ht="12.75">
      <c r="A161" s="139">
        <v>151</v>
      </c>
      <c r="B161" s="160">
        <f t="shared" si="9"/>
        <v>22.64</v>
      </c>
      <c r="C161" s="141">
        <v>181.28</v>
      </c>
      <c r="D161" s="142">
        <v>17819</v>
      </c>
      <c r="E161" s="143">
        <v>10550</v>
      </c>
      <c r="F161" s="132">
        <f t="shared" si="10"/>
        <v>14094</v>
      </c>
      <c r="G161" s="182">
        <f t="shared" si="8"/>
        <v>10143</v>
      </c>
      <c r="H161" s="143">
        <v>198</v>
      </c>
    </row>
    <row r="162" spans="1:8" ht="12.75">
      <c r="A162" s="134">
        <v>152</v>
      </c>
      <c r="B162" s="160">
        <f t="shared" si="9"/>
        <v>22.64</v>
      </c>
      <c r="C162" s="141">
        <v>182.28</v>
      </c>
      <c r="D162" s="142">
        <v>17819</v>
      </c>
      <c r="E162" s="143">
        <v>10550</v>
      </c>
      <c r="F162" s="132">
        <f t="shared" si="10"/>
        <v>14089</v>
      </c>
      <c r="G162" s="182">
        <f t="shared" si="8"/>
        <v>10139</v>
      </c>
      <c r="H162" s="143">
        <v>198</v>
      </c>
    </row>
    <row r="163" spans="1:8" ht="12.75">
      <c r="A163" s="134">
        <v>153</v>
      </c>
      <c r="B163" s="160">
        <f t="shared" si="9"/>
        <v>22.65</v>
      </c>
      <c r="C163" s="141">
        <v>183.28</v>
      </c>
      <c r="D163" s="142">
        <v>17819</v>
      </c>
      <c r="E163" s="143">
        <v>10550</v>
      </c>
      <c r="F163" s="132">
        <f t="shared" si="10"/>
        <v>14078</v>
      </c>
      <c r="G163" s="182">
        <f t="shared" si="8"/>
        <v>10131</v>
      </c>
      <c r="H163" s="143">
        <v>198</v>
      </c>
    </row>
    <row r="164" spans="1:8" ht="12.75">
      <c r="A164" s="139">
        <v>154</v>
      </c>
      <c r="B164" s="160">
        <f t="shared" si="9"/>
        <v>22.66</v>
      </c>
      <c r="C164" s="141">
        <v>184.28</v>
      </c>
      <c r="D164" s="142">
        <v>17819</v>
      </c>
      <c r="E164" s="143">
        <v>10550</v>
      </c>
      <c r="F164" s="132">
        <f t="shared" si="10"/>
        <v>14067</v>
      </c>
      <c r="G164" s="182">
        <f t="shared" si="8"/>
        <v>10123</v>
      </c>
      <c r="H164" s="143">
        <v>198</v>
      </c>
    </row>
    <row r="165" spans="1:8" ht="12.75">
      <c r="A165" s="134">
        <v>155</v>
      </c>
      <c r="B165" s="160">
        <f t="shared" si="9"/>
        <v>22.67</v>
      </c>
      <c r="C165" s="141">
        <v>185.28</v>
      </c>
      <c r="D165" s="142">
        <v>17819</v>
      </c>
      <c r="E165" s="143">
        <v>10550</v>
      </c>
      <c r="F165" s="132">
        <f t="shared" si="10"/>
        <v>14056</v>
      </c>
      <c r="G165" s="182">
        <f t="shared" si="8"/>
        <v>10115</v>
      </c>
      <c r="H165" s="143">
        <v>198</v>
      </c>
    </row>
    <row r="166" spans="1:8" ht="12.75">
      <c r="A166" s="134">
        <v>156</v>
      </c>
      <c r="B166" s="160">
        <f t="shared" si="9"/>
        <v>22.67</v>
      </c>
      <c r="C166" s="141">
        <v>186.28</v>
      </c>
      <c r="D166" s="142">
        <v>17819</v>
      </c>
      <c r="E166" s="143">
        <v>10550</v>
      </c>
      <c r="F166" s="132">
        <f t="shared" si="10"/>
        <v>14051</v>
      </c>
      <c r="G166" s="182">
        <f t="shared" si="8"/>
        <v>10112</v>
      </c>
      <c r="H166" s="143">
        <v>198</v>
      </c>
    </row>
    <row r="167" spans="1:8" ht="12.75">
      <c r="A167" s="139">
        <v>157</v>
      </c>
      <c r="B167" s="160">
        <f t="shared" si="9"/>
        <v>22.68</v>
      </c>
      <c r="C167" s="141">
        <v>187.28</v>
      </c>
      <c r="D167" s="142">
        <v>17819</v>
      </c>
      <c r="E167" s="143">
        <v>10550</v>
      </c>
      <c r="F167" s="132">
        <f t="shared" si="10"/>
        <v>14041</v>
      </c>
      <c r="G167" s="182">
        <f t="shared" si="8"/>
        <v>10104</v>
      </c>
      <c r="H167" s="143">
        <v>198</v>
      </c>
    </row>
    <row r="168" spans="1:8" ht="12.75">
      <c r="A168" s="134">
        <v>158</v>
      </c>
      <c r="B168" s="160">
        <f t="shared" si="9"/>
        <v>22.69</v>
      </c>
      <c r="C168" s="141">
        <v>188.28</v>
      </c>
      <c r="D168" s="142">
        <v>17819</v>
      </c>
      <c r="E168" s="143">
        <v>10550</v>
      </c>
      <c r="F168" s="132">
        <f t="shared" si="10"/>
        <v>14030</v>
      </c>
      <c r="G168" s="182">
        <f t="shared" si="8"/>
        <v>10096</v>
      </c>
      <c r="H168" s="143">
        <v>198</v>
      </c>
    </row>
    <row r="169" spans="1:8" ht="12.75">
      <c r="A169" s="134">
        <v>159</v>
      </c>
      <c r="B169" s="160">
        <f t="shared" si="9"/>
        <v>22.69</v>
      </c>
      <c r="C169" s="141">
        <v>189.28</v>
      </c>
      <c r="D169" s="142">
        <v>17819</v>
      </c>
      <c r="E169" s="143">
        <v>10550</v>
      </c>
      <c r="F169" s="132">
        <f t="shared" si="10"/>
        <v>14025</v>
      </c>
      <c r="G169" s="182">
        <f t="shared" si="8"/>
        <v>10093</v>
      </c>
      <c r="H169" s="143">
        <v>198</v>
      </c>
    </row>
    <row r="170" spans="1:8" ht="12.75">
      <c r="A170" s="139">
        <v>160</v>
      </c>
      <c r="B170" s="160">
        <f t="shared" si="9"/>
        <v>22.7</v>
      </c>
      <c r="C170" s="141">
        <v>190.28</v>
      </c>
      <c r="D170" s="142">
        <v>17819</v>
      </c>
      <c r="E170" s="143">
        <v>10550</v>
      </c>
      <c r="F170" s="132">
        <f t="shared" si="10"/>
        <v>14015</v>
      </c>
      <c r="G170" s="182">
        <f t="shared" si="8"/>
        <v>10085</v>
      </c>
      <c r="H170" s="143">
        <v>198</v>
      </c>
    </row>
    <row r="171" spans="1:8" ht="12.75">
      <c r="A171" s="134">
        <v>161</v>
      </c>
      <c r="B171" s="160">
        <f t="shared" si="9"/>
        <v>22.71</v>
      </c>
      <c r="C171" s="141">
        <v>191.28</v>
      </c>
      <c r="D171" s="142">
        <v>17819</v>
      </c>
      <c r="E171" s="143">
        <v>10550</v>
      </c>
      <c r="F171" s="132">
        <f t="shared" si="10"/>
        <v>14004</v>
      </c>
      <c r="G171" s="182">
        <f t="shared" si="8"/>
        <v>10077</v>
      </c>
      <c r="H171" s="143">
        <v>198</v>
      </c>
    </row>
    <row r="172" spans="1:8" ht="12.75">
      <c r="A172" s="134">
        <v>162</v>
      </c>
      <c r="B172" s="160">
        <f t="shared" si="9"/>
        <v>22.71</v>
      </c>
      <c r="C172" s="141">
        <v>192.28</v>
      </c>
      <c r="D172" s="142">
        <v>17819</v>
      </c>
      <c r="E172" s="143">
        <v>10550</v>
      </c>
      <c r="F172" s="132">
        <f aca="true" t="shared" si="11" ref="F172:F182">ROUND(12*1.37*(1/B172*D172+1/C172*E172)+H172,0)</f>
        <v>13999</v>
      </c>
      <c r="G172" s="182">
        <f t="shared" si="8"/>
        <v>10074</v>
      </c>
      <c r="H172" s="143">
        <v>198</v>
      </c>
    </row>
    <row r="173" spans="1:8" ht="12.75">
      <c r="A173" s="139">
        <v>163</v>
      </c>
      <c r="B173" s="160">
        <f t="shared" si="9"/>
        <v>22.72</v>
      </c>
      <c r="C173" s="141">
        <v>193.28</v>
      </c>
      <c r="D173" s="142">
        <v>17819</v>
      </c>
      <c r="E173" s="143">
        <v>10550</v>
      </c>
      <c r="F173" s="132">
        <f t="shared" si="11"/>
        <v>13989</v>
      </c>
      <c r="G173" s="182">
        <f t="shared" si="8"/>
        <v>10066</v>
      </c>
      <c r="H173" s="143">
        <v>198</v>
      </c>
    </row>
    <row r="174" spans="1:8" ht="12.75">
      <c r="A174" s="134">
        <v>164</v>
      </c>
      <c r="B174" s="160">
        <f t="shared" si="9"/>
        <v>22.73</v>
      </c>
      <c r="C174" s="141">
        <v>194.28</v>
      </c>
      <c r="D174" s="142">
        <v>17819</v>
      </c>
      <c r="E174" s="143">
        <v>10550</v>
      </c>
      <c r="F174" s="132">
        <f t="shared" si="11"/>
        <v>13979</v>
      </c>
      <c r="G174" s="182">
        <f t="shared" si="8"/>
        <v>10059</v>
      </c>
      <c r="H174" s="143">
        <v>198</v>
      </c>
    </row>
    <row r="175" spans="1:8" ht="12.75">
      <c r="A175" s="134">
        <v>165</v>
      </c>
      <c r="B175" s="160">
        <f t="shared" si="9"/>
        <v>22.74</v>
      </c>
      <c r="C175" s="141">
        <v>195.28</v>
      </c>
      <c r="D175" s="142">
        <v>17819</v>
      </c>
      <c r="E175" s="143">
        <v>10550</v>
      </c>
      <c r="F175" s="132">
        <f t="shared" si="11"/>
        <v>13969</v>
      </c>
      <c r="G175" s="182">
        <f t="shared" si="8"/>
        <v>10051</v>
      </c>
      <c r="H175" s="143">
        <v>198</v>
      </c>
    </row>
    <row r="176" spans="1:8" ht="12.75">
      <c r="A176" s="139">
        <v>166</v>
      </c>
      <c r="B176" s="160">
        <f t="shared" si="9"/>
        <v>22.74</v>
      </c>
      <c r="C176" s="141">
        <v>196.28</v>
      </c>
      <c r="D176" s="142">
        <v>17819</v>
      </c>
      <c r="E176" s="143">
        <v>10550</v>
      </c>
      <c r="F176" s="132">
        <f t="shared" si="11"/>
        <v>13964</v>
      </c>
      <c r="G176" s="182">
        <f t="shared" si="8"/>
        <v>10048</v>
      </c>
      <c r="H176" s="143">
        <v>198</v>
      </c>
    </row>
    <row r="177" spans="1:8" ht="12.75">
      <c r="A177" s="134">
        <v>167</v>
      </c>
      <c r="B177" s="160">
        <f t="shared" si="9"/>
        <v>22.75</v>
      </c>
      <c r="C177" s="141">
        <v>197.28</v>
      </c>
      <c r="D177" s="142">
        <v>17819</v>
      </c>
      <c r="E177" s="143">
        <v>10550</v>
      </c>
      <c r="F177" s="132">
        <f t="shared" si="11"/>
        <v>13954</v>
      </c>
      <c r="G177" s="182">
        <f t="shared" si="8"/>
        <v>10041</v>
      </c>
      <c r="H177" s="143">
        <v>198</v>
      </c>
    </row>
    <row r="178" spans="1:8" ht="12.75">
      <c r="A178" s="134">
        <v>168</v>
      </c>
      <c r="B178" s="160">
        <f t="shared" si="9"/>
        <v>22.76</v>
      </c>
      <c r="C178" s="141">
        <v>198.28</v>
      </c>
      <c r="D178" s="142">
        <v>17819</v>
      </c>
      <c r="E178" s="143">
        <v>10550</v>
      </c>
      <c r="F178" s="132">
        <f t="shared" si="11"/>
        <v>13944</v>
      </c>
      <c r="G178" s="182">
        <f t="shared" si="8"/>
        <v>10033</v>
      </c>
      <c r="H178" s="143">
        <v>198</v>
      </c>
    </row>
    <row r="179" spans="1:8" ht="12.75">
      <c r="A179" s="139">
        <v>169</v>
      </c>
      <c r="B179" s="160">
        <f t="shared" si="9"/>
        <v>22.76</v>
      </c>
      <c r="C179" s="141">
        <v>199.28</v>
      </c>
      <c r="D179" s="142">
        <v>17819</v>
      </c>
      <c r="E179" s="143">
        <v>10550</v>
      </c>
      <c r="F179" s="132">
        <f t="shared" si="11"/>
        <v>13939</v>
      </c>
      <c r="G179" s="182">
        <f t="shared" si="8"/>
        <v>10030</v>
      </c>
      <c r="H179" s="143">
        <v>198</v>
      </c>
    </row>
    <row r="180" spans="1:8" ht="12.75">
      <c r="A180" s="134">
        <v>170</v>
      </c>
      <c r="B180" s="160">
        <f t="shared" si="9"/>
        <v>22.77</v>
      </c>
      <c r="C180" s="141">
        <v>200.28</v>
      </c>
      <c r="D180" s="142">
        <v>17819</v>
      </c>
      <c r="E180" s="143">
        <v>10550</v>
      </c>
      <c r="F180" s="132">
        <f t="shared" si="11"/>
        <v>13929</v>
      </c>
      <c r="G180" s="182">
        <f t="shared" si="8"/>
        <v>10023</v>
      </c>
      <c r="H180" s="143">
        <v>198</v>
      </c>
    </row>
    <row r="181" spans="1:8" ht="12.75">
      <c r="A181" s="134">
        <v>171</v>
      </c>
      <c r="B181" s="160">
        <f t="shared" si="9"/>
        <v>22.78</v>
      </c>
      <c r="C181" s="141">
        <v>201.28</v>
      </c>
      <c r="D181" s="142">
        <v>17819</v>
      </c>
      <c r="E181" s="143">
        <v>10550</v>
      </c>
      <c r="F181" s="132">
        <f t="shared" si="11"/>
        <v>13919</v>
      </c>
      <c r="G181" s="182">
        <f t="shared" si="8"/>
        <v>10016</v>
      </c>
      <c r="H181" s="143">
        <v>198</v>
      </c>
    </row>
    <row r="182" spans="1:8" ht="12.75">
      <c r="A182" s="139">
        <v>172</v>
      </c>
      <c r="B182" s="160">
        <f t="shared" si="9"/>
        <v>22.78</v>
      </c>
      <c r="C182" s="141">
        <v>202.28</v>
      </c>
      <c r="D182" s="142">
        <v>17819</v>
      </c>
      <c r="E182" s="143">
        <v>10550</v>
      </c>
      <c r="F182" s="132">
        <f t="shared" si="11"/>
        <v>13915</v>
      </c>
      <c r="G182" s="182">
        <f t="shared" si="8"/>
        <v>10013</v>
      </c>
      <c r="H182" s="143">
        <v>198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G1" sqref="G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436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2.75">
      <c r="A4" s="165" t="s">
        <v>99</v>
      </c>
      <c r="B4" s="108"/>
      <c r="C4" s="108"/>
      <c r="D4" s="108"/>
      <c r="E4" s="108"/>
      <c r="F4" s="108"/>
      <c r="G4" s="108"/>
      <c r="I4" s="4"/>
    </row>
    <row r="5" spans="1:9" ht="6.7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F6" s="112" t="s">
        <v>4</v>
      </c>
      <c r="G6" s="112"/>
      <c r="I6" s="4"/>
    </row>
    <row r="7" spans="1:9" ht="15.75">
      <c r="A7" s="113"/>
      <c r="B7" s="110"/>
      <c r="C7" s="149" t="s">
        <v>336</v>
      </c>
      <c r="D7" s="119"/>
      <c r="E7" s="164"/>
      <c r="F7" s="151">
        <v>34.72</v>
      </c>
      <c r="G7" s="151"/>
      <c r="I7" s="4"/>
    </row>
    <row r="8" spans="1:9" ht="6" customHeight="1" thickBot="1">
      <c r="A8" s="166"/>
      <c r="B8" s="166"/>
      <c r="C8" s="114"/>
      <c r="D8" s="115"/>
      <c r="E8" s="116"/>
      <c r="F8" s="116"/>
      <c r="G8" s="116"/>
      <c r="I8" s="4"/>
    </row>
    <row r="9" spans="1:8" ht="15.75">
      <c r="A9" s="5"/>
      <c r="B9" s="129" t="s">
        <v>349</v>
      </c>
      <c r="C9" s="130"/>
      <c r="D9" s="129" t="s">
        <v>350</v>
      </c>
      <c r="E9" s="130"/>
      <c r="F9" s="131" t="s">
        <v>351</v>
      </c>
      <c r="G9" s="183" t="s">
        <v>442</v>
      </c>
      <c r="H9" s="130"/>
    </row>
    <row r="10" spans="1:8" ht="45.75" thickBot="1">
      <c r="A10" s="144" t="s">
        <v>366</v>
      </c>
      <c r="B10" s="145" t="s">
        <v>3</v>
      </c>
      <c r="C10" s="146" t="s">
        <v>4</v>
      </c>
      <c r="D10" s="147" t="s">
        <v>5</v>
      </c>
      <c r="E10" s="148" t="s">
        <v>6</v>
      </c>
      <c r="F10" s="147" t="s">
        <v>351</v>
      </c>
      <c r="G10" s="181"/>
      <c r="H10" s="148" t="s">
        <v>7</v>
      </c>
    </row>
    <row r="11" spans="1:8" ht="12.75">
      <c r="A11" s="139">
        <v>1</v>
      </c>
      <c r="B11" s="160">
        <f>ROUND((1.1233*LN(A11)+17)*1.11,2)</f>
        <v>18.87</v>
      </c>
      <c r="C11" s="141">
        <v>34.72</v>
      </c>
      <c r="D11" s="142">
        <v>17819</v>
      </c>
      <c r="E11" s="143">
        <v>10550</v>
      </c>
      <c r="F11" s="142">
        <v>37655</v>
      </c>
      <c r="G11" s="182">
        <f aca="true" t="shared" si="0" ref="G11:G74">ROUND(12*(1/B11*D11+1/C11*E11),0)</f>
        <v>14978</v>
      </c>
      <c r="H11" s="143">
        <v>180</v>
      </c>
    </row>
    <row r="12" spans="1:8" ht="12.75">
      <c r="A12" s="134">
        <v>2</v>
      </c>
      <c r="B12" s="160">
        <f aca="true" t="shared" si="1" ref="B12:B75">ROUND((1.1233*LN(A12)+17)*1.11,2)</f>
        <v>19.73</v>
      </c>
      <c r="C12" s="141">
        <v>32.28</v>
      </c>
      <c r="D12" s="142">
        <v>17819</v>
      </c>
      <c r="E12" s="143">
        <v>10550</v>
      </c>
      <c r="F12" s="132">
        <f aca="true" t="shared" si="2" ref="F12:F43">ROUND(12*1.37*(1/B12*D12+1/C12*E12)+H12,0)</f>
        <v>20401</v>
      </c>
      <c r="G12" s="182">
        <f t="shared" si="0"/>
        <v>14760</v>
      </c>
      <c r="H12" s="143">
        <v>180</v>
      </c>
    </row>
    <row r="13" spans="1:8" ht="12.75">
      <c r="A13" s="134">
        <v>3</v>
      </c>
      <c r="B13" s="160">
        <f t="shared" si="1"/>
        <v>20.24</v>
      </c>
      <c r="C13" s="141">
        <v>33.28</v>
      </c>
      <c r="D13" s="142">
        <v>17819</v>
      </c>
      <c r="E13" s="143">
        <v>10550</v>
      </c>
      <c r="F13" s="132">
        <f t="shared" si="2"/>
        <v>19865</v>
      </c>
      <c r="G13" s="182">
        <f t="shared" si="0"/>
        <v>14369</v>
      </c>
      <c r="H13" s="143">
        <v>180</v>
      </c>
    </row>
    <row r="14" spans="1:8" ht="12.75">
      <c r="A14" s="139">
        <v>4</v>
      </c>
      <c r="B14" s="160">
        <f t="shared" si="1"/>
        <v>20.6</v>
      </c>
      <c r="C14" s="141">
        <v>34.28</v>
      </c>
      <c r="D14" s="142">
        <v>17819</v>
      </c>
      <c r="E14" s="143">
        <v>10550</v>
      </c>
      <c r="F14" s="132">
        <f t="shared" si="2"/>
        <v>19280</v>
      </c>
      <c r="G14" s="182">
        <f t="shared" si="0"/>
        <v>14073</v>
      </c>
      <c r="H14" s="143"/>
    </row>
    <row r="15" spans="1:8" ht="12.75">
      <c r="A15" s="134">
        <v>5</v>
      </c>
      <c r="B15" s="160">
        <f t="shared" si="1"/>
        <v>20.88</v>
      </c>
      <c r="C15" s="141">
        <v>35.28</v>
      </c>
      <c r="D15" s="142">
        <v>17819</v>
      </c>
      <c r="E15" s="143">
        <v>10550</v>
      </c>
      <c r="F15" s="132">
        <f t="shared" si="2"/>
        <v>19126</v>
      </c>
      <c r="G15" s="182">
        <f t="shared" si="0"/>
        <v>13829</v>
      </c>
      <c r="H15" s="143">
        <v>180</v>
      </c>
    </row>
    <row r="16" spans="1:8" ht="12.75">
      <c r="A16" s="134">
        <v>6</v>
      </c>
      <c r="B16" s="160">
        <f t="shared" si="1"/>
        <v>21.1</v>
      </c>
      <c r="C16" s="141">
        <v>36.28</v>
      </c>
      <c r="D16" s="142">
        <v>17819</v>
      </c>
      <c r="E16" s="143">
        <v>10550</v>
      </c>
      <c r="F16" s="132">
        <f t="shared" si="2"/>
        <v>18844</v>
      </c>
      <c r="G16" s="182">
        <f t="shared" si="0"/>
        <v>13624</v>
      </c>
      <c r="H16" s="143">
        <v>180</v>
      </c>
    </row>
    <row r="17" spans="1:8" ht="12.75">
      <c r="A17" s="139">
        <v>7</v>
      </c>
      <c r="B17" s="160">
        <f t="shared" si="1"/>
        <v>21.3</v>
      </c>
      <c r="C17" s="141">
        <v>37.28</v>
      </c>
      <c r="D17" s="142">
        <v>17819</v>
      </c>
      <c r="E17" s="143">
        <v>10550</v>
      </c>
      <c r="F17" s="132">
        <f t="shared" si="2"/>
        <v>18586</v>
      </c>
      <c r="G17" s="182">
        <f t="shared" si="0"/>
        <v>13435</v>
      </c>
      <c r="H17" s="143">
        <v>180</v>
      </c>
    </row>
    <row r="18" spans="1:8" ht="12.75">
      <c r="A18" s="134">
        <v>8</v>
      </c>
      <c r="B18" s="160">
        <f t="shared" si="1"/>
        <v>21.46</v>
      </c>
      <c r="C18" s="141">
        <v>38.28</v>
      </c>
      <c r="D18" s="142">
        <v>17819</v>
      </c>
      <c r="E18" s="143">
        <v>10550</v>
      </c>
      <c r="F18" s="132">
        <f t="shared" si="2"/>
        <v>18362</v>
      </c>
      <c r="G18" s="182">
        <f t="shared" si="0"/>
        <v>13271</v>
      </c>
      <c r="H18" s="143">
        <v>180</v>
      </c>
    </row>
    <row r="19" spans="1:8" ht="12.75">
      <c r="A19" s="134">
        <v>9</v>
      </c>
      <c r="B19" s="160">
        <f t="shared" si="1"/>
        <v>21.61</v>
      </c>
      <c r="C19" s="141">
        <v>39.28</v>
      </c>
      <c r="D19" s="142">
        <v>17819</v>
      </c>
      <c r="E19" s="143">
        <v>10550</v>
      </c>
      <c r="F19" s="132">
        <f t="shared" si="2"/>
        <v>18151</v>
      </c>
      <c r="G19" s="182">
        <f t="shared" si="0"/>
        <v>13118</v>
      </c>
      <c r="H19" s="143">
        <v>180</v>
      </c>
    </row>
    <row r="20" spans="1:8" ht="12.75">
      <c r="A20" s="139">
        <v>10</v>
      </c>
      <c r="B20" s="160">
        <f t="shared" si="1"/>
        <v>21.74</v>
      </c>
      <c r="C20" s="141">
        <v>40.28</v>
      </c>
      <c r="D20" s="142">
        <v>17819</v>
      </c>
      <c r="E20" s="143">
        <v>10550</v>
      </c>
      <c r="F20" s="132">
        <f t="shared" si="2"/>
        <v>17961</v>
      </c>
      <c r="G20" s="182">
        <f t="shared" si="0"/>
        <v>12979</v>
      </c>
      <c r="H20" s="143">
        <v>180</v>
      </c>
    </row>
    <row r="21" spans="1:8" ht="12.75">
      <c r="A21" s="134">
        <v>11</v>
      </c>
      <c r="B21" s="160">
        <f t="shared" si="1"/>
        <v>21.86</v>
      </c>
      <c r="C21" s="141">
        <v>41.28</v>
      </c>
      <c r="D21" s="142">
        <v>17819</v>
      </c>
      <c r="E21" s="143">
        <v>10550</v>
      </c>
      <c r="F21" s="132">
        <f t="shared" si="2"/>
        <v>17783</v>
      </c>
      <c r="G21" s="182">
        <f t="shared" si="0"/>
        <v>12849</v>
      </c>
      <c r="H21" s="143">
        <v>180</v>
      </c>
    </row>
    <row r="22" spans="1:8" ht="12.75">
      <c r="A22" s="134">
        <v>12</v>
      </c>
      <c r="B22" s="160">
        <f t="shared" si="1"/>
        <v>21.97</v>
      </c>
      <c r="C22" s="141">
        <v>42.28</v>
      </c>
      <c r="D22" s="142">
        <v>17819</v>
      </c>
      <c r="E22" s="143">
        <v>10550</v>
      </c>
      <c r="F22" s="132">
        <f t="shared" si="2"/>
        <v>17616</v>
      </c>
      <c r="G22" s="182">
        <f t="shared" si="0"/>
        <v>12727</v>
      </c>
      <c r="H22" s="143">
        <v>180</v>
      </c>
    </row>
    <row r="23" spans="1:8" ht="12.75">
      <c r="A23" s="139">
        <v>13</v>
      </c>
      <c r="B23" s="160">
        <f t="shared" si="1"/>
        <v>22.07</v>
      </c>
      <c r="C23" s="141">
        <v>43.28</v>
      </c>
      <c r="D23" s="142">
        <v>17819</v>
      </c>
      <c r="E23" s="143">
        <v>10550</v>
      </c>
      <c r="F23" s="132">
        <f t="shared" si="2"/>
        <v>17461</v>
      </c>
      <c r="G23" s="182">
        <f t="shared" si="0"/>
        <v>12614</v>
      </c>
      <c r="H23" s="143">
        <v>180</v>
      </c>
    </row>
    <row r="24" spans="1:8" ht="12.75">
      <c r="A24" s="134">
        <v>14</v>
      </c>
      <c r="B24" s="160">
        <f t="shared" si="1"/>
        <v>22.16</v>
      </c>
      <c r="C24" s="141">
        <v>44.28</v>
      </c>
      <c r="D24" s="142">
        <v>17819</v>
      </c>
      <c r="E24" s="143">
        <v>10550</v>
      </c>
      <c r="F24" s="132">
        <f t="shared" si="2"/>
        <v>17316</v>
      </c>
      <c r="G24" s="182">
        <f t="shared" si="0"/>
        <v>12508</v>
      </c>
      <c r="H24" s="143">
        <v>180</v>
      </c>
    </row>
    <row r="25" spans="1:8" ht="12.75">
      <c r="A25" s="134">
        <v>15</v>
      </c>
      <c r="B25" s="160">
        <f t="shared" si="1"/>
        <v>22.25</v>
      </c>
      <c r="C25" s="141">
        <v>45.28</v>
      </c>
      <c r="D25" s="142">
        <v>17819</v>
      </c>
      <c r="E25" s="143">
        <v>10550</v>
      </c>
      <c r="F25" s="132">
        <f t="shared" si="2"/>
        <v>17176</v>
      </c>
      <c r="G25" s="182">
        <f t="shared" si="0"/>
        <v>12406</v>
      </c>
      <c r="H25" s="143">
        <v>180</v>
      </c>
    </row>
    <row r="26" spans="1:8" ht="12.75">
      <c r="A26" s="139">
        <v>16</v>
      </c>
      <c r="B26" s="160">
        <f t="shared" si="1"/>
        <v>22.33</v>
      </c>
      <c r="C26" s="141">
        <v>46.28</v>
      </c>
      <c r="D26" s="142">
        <v>17819</v>
      </c>
      <c r="E26" s="143">
        <v>10550</v>
      </c>
      <c r="F26" s="132">
        <f t="shared" si="2"/>
        <v>17047</v>
      </c>
      <c r="G26" s="182">
        <f t="shared" si="0"/>
        <v>12311</v>
      </c>
      <c r="H26" s="143">
        <v>180</v>
      </c>
    </row>
    <row r="27" spans="1:8" ht="12.75">
      <c r="A27" s="134">
        <v>17</v>
      </c>
      <c r="B27" s="160">
        <f t="shared" si="1"/>
        <v>22.4</v>
      </c>
      <c r="C27" s="141">
        <v>47.28</v>
      </c>
      <c r="D27" s="142">
        <v>17819</v>
      </c>
      <c r="E27" s="143">
        <v>10550</v>
      </c>
      <c r="F27" s="132">
        <f t="shared" si="2"/>
        <v>16926</v>
      </c>
      <c r="G27" s="182">
        <f t="shared" si="0"/>
        <v>12224</v>
      </c>
      <c r="H27" s="143">
        <v>180</v>
      </c>
    </row>
    <row r="28" spans="1:8" ht="12.75">
      <c r="A28" s="134">
        <v>18</v>
      </c>
      <c r="B28" s="160">
        <f t="shared" si="1"/>
        <v>22.47</v>
      </c>
      <c r="C28" s="141">
        <v>48.28</v>
      </c>
      <c r="D28" s="142">
        <v>17819</v>
      </c>
      <c r="E28" s="143">
        <v>10550</v>
      </c>
      <c r="F28" s="132">
        <f t="shared" si="2"/>
        <v>16810</v>
      </c>
      <c r="G28" s="182">
        <f t="shared" si="0"/>
        <v>12138</v>
      </c>
      <c r="H28" s="143">
        <v>180</v>
      </c>
    </row>
    <row r="29" spans="1:8" ht="12.75">
      <c r="A29" s="139">
        <v>19</v>
      </c>
      <c r="B29" s="160">
        <f t="shared" si="1"/>
        <v>22.54</v>
      </c>
      <c r="C29" s="141">
        <v>49.28</v>
      </c>
      <c r="D29" s="142">
        <v>17819</v>
      </c>
      <c r="E29" s="143">
        <v>10550</v>
      </c>
      <c r="F29" s="132">
        <f t="shared" si="2"/>
        <v>16696</v>
      </c>
      <c r="G29" s="182">
        <f t="shared" si="0"/>
        <v>12056</v>
      </c>
      <c r="H29" s="143">
        <v>180</v>
      </c>
    </row>
    <row r="30" spans="1:8" ht="12.75">
      <c r="A30" s="134">
        <v>20</v>
      </c>
      <c r="B30" s="160">
        <f t="shared" si="1"/>
        <v>22.61</v>
      </c>
      <c r="C30" s="141">
        <v>50.28</v>
      </c>
      <c r="D30" s="142">
        <v>17819</v>
      </c>
      <c r="E30" s="143">
        <v>10550</v>
      </c>
      <c r="F30" s="132">
        <f t="shared" si="2"/>
        <v>16586</v>
      </c>
      <c r="G30" s="182">
        <f t="shared" si="0"/>
        <v>11975</v>
      </c>
      <c r="H30" s="143">
        <v>180</v>
      </c>
    </row>
    <row r="31" spans="1:8" ht="12.75">
      <c r="A31" s="134">
        <v>21</v>
      </c>
      <c r="B31" s="160">
        <f t="shared" si="1"/>
        <v>22.67</v>
      </c>
      <c r="C31" s="141">
        <v>51.28</v>
      </c>
      <c r="D31" s="142">
        <v>17819</v>
      </c>
      <c r="E31" s="143">
        <v>10550</v>
      </c>
      <c r="F31" s="132">
        <f t="shared" si="2"/>
        <v>16484</v>
      </c>
      <c r="G31" s="182">
        <f t="shared" si="0"/>
        <v>11901</v>
      </c>
      <c r="H31" s="143">
        <v>180</v>
      </c>
    </row>
    <row r="32" spans="1:8" ht="12.75">
      <c r="A32" s="139">
        <v>22</v>
      </c>
      <c r="B32" s="160">
        <f t="shared" si="1"/>
        <v>22.72</v>
      </c>
      <c r="C32" s="141">
        <v>52.28</v>
      </c>
      <c r="D32" s="142">
        <v>17819</v>
      </c>
      <c r="E32" s="143">
        <v>10550</v>
      </c>
      <c r="F32" s="132">
        <f t="shared" si="2"/>
        <v>16391</v>
      </c>
      <c r="G32" s="182">
        <f t="shared" si="0"/>
        <v>11833</v>
      </c>
      <c r="H32" s="143">
        <v>180</v>
      </c>
    </row>
    <row r="33" spans="1:8" ht="12.75">
      <c r="A33" s="134">
        <v>23</v>
      </c>
      <c r="B33" s="160">
        <f t="shared" si="1"/>
        <v>22.78</v>
      </c>
      <c r="C33" s="141">
        <v>53.28</v>
      </c>
      <c r="D33" s="142">
        <v>17819</v>
      </c>
      <c r="E33" s="143">
        <v>10550</v>
      </c>
      <c r="F33" s="132">
        <f t="shared" si="2"/>
        <v>16295</v>
      </c>
      <c r="G33" s="182">
        <f t="shared" si="0"/>
        <v>11763</v>
      </c>
      <c r="H33" s="143">
        <v>180</v>
      </c>
    </row>
    <row r="34" spans="1:8" ht="12.75">
      <c r="A34" s="134">
        <v>24</v>
      </c>
      <c r="B34" s="160">
        <f t="shared" si="1"/>
        <v>22.83</v>
      </c>
      <c r="C34" s="141">
        <v>54.28</v>
      </c>
      <c r="D34" s="142">
        <v>17819</v>
      </c>
      <c r="E34" s="143">
        <v>10550</v>
      </c>
      <c r="F34" s="132">
        <f t="shared" si="2"/>
        <v>16207</v>
      </c>
      <c r="G34" s="182">
        <f t="shared" si="0"/>
        <v>11698</v>
      </c>
      <c r="H34" s="143">
        <v>180</v>
      </c>
    </row>
    <row r="35" spans="1:8" ht="12.75">
      <c r="A35" s="139">
        <v>25</v>
      </c>
      <c r="B35" s="160">
        <f t="shared" si="1"/>
        <v>22.88</v>
      </c>
      <c r="C35" s="141">
        <v>55.28</v>
      </c>
      <c r="D35" s="142">
        <v>17819</v>
      </c>
      <c r="E35" s="143">
        <v>10550</v>
      </c>
      <c r="F35" s="132">
        <f t="shared" si="2"/>
        <v>16121</v>
      </c>
      <c r="G35" s="182">
        <f t="shared" si="0"/>
        <v>11636</v>
      </c>
      <c r="H35" s="143">
        <v>180</v>
      </c>
    </row>
    <row r="36" spans="1:8" ht="12.75">
      <c r="A36" s="134">
        <v>26</v>
      </c>
      <c r="B36" s="160">
        <f t="shared" si="1"/>
        <v>22.93</v>
      </c>
      <c r="C36" s="141">
        <v>56.28</v>
      </c>
      <c r="D36" s="142">
        <v>17819</v>
      </c>
      <c r="E36" s="143">
        <v>10550</v>
      </c>
      <c r="F36" s="132">
        <f t="shared" si="2"/>
        <v>16037</v>
      </c>
      <c r="G36" s="182">
        <f t="shared" si="0"/>
        <v>11575</v>
      </c>
      <c r="H36" s="143">
        <v>180</v>
      </c>
    </row>
    <row r="37" spans="1:8" ht="12.75">
      <c r="A37" s="134">
        <v>27</v>
      </c>
      <c r="B37" s="160">
        <f t="shared" si="1"/>
        <v>22.98</v>
      </c>
      <c r="C37" s="141">
        <v>57.28</v>
      </c>
      <c r="D37" s="142">
        <v>17819</v>
      </c>
      <c r="E37" s="143">
        <v>10550</v>
      </c>
      <c r="F37" s="132">
        <f t="shared" si="2"/>
        <v>15956</v>
      </c>
      <c r="G37" s="182">
        <f t="shared" si="0"/>
        <v>11515</v>
      </c>
      <c r="H37" s="143">
        <v>180</v>
      </c>
    </row>
    <row r="38" spans="1:8" ht="12.75">
      <c r="A38" s="139">
        <v>28</v>
      </c>
      <c r="B38" s="160">
        <f t="shared" si="1"/>
        <v>23.02</v>
      </c>
      <c r="C38" s="141">
        <v>58.28</v>
      </c>
      <c r="D38" s="142">
        <v>17819</v>
      </c>
      <c r="E38" s="143">
        <v>10550</v>
      </c>
      <c r="F38" s="132">
        <f t="shared" si="2"/>
        <v>15882</v>
      </c>
      <c r="G38" s="182">
        <f t="shared" si="0"/>
        <v>11461</v>
      </c>
      <c r="H38" s="143">
        <v>180</v>
      </c>
    </row>
    <row r="39" spans="1:8" ht="12.75">
      <c r="A39" s="134">
        <v>29</v>
      </c>
      <c r="B39" s="160">
        <f t="shared" si="1"/>
        <v>23.07</v>
      </c>
      <c r="C39" s="141">
        <v>59.28</v>
      </c>
      <c r="D39" s="142">
        <v>17819</v>
      </c>
      <c r="E39" s="143">
        <v>10550</v>
      </c>
      <c r="F39" s="132">
        <f t="shared" si="2"/>
        <v>15804</v>
      </c>
      <c r="G39" s="182">
        <f t="shared" si="0"/>
        <v>11404</v>
      </c>
      <c r="H39" s="143">
        <v>180</v>
      </c>
    </row>
    <row r="40" spans="1:8" ht="12.75">
      <c r="A40" s="134">
        <v>30</v>
      </c>
      <c r="B40" s="160">
        <f t="shared" si="1"/>
        <v>23.11</v>
      </c>
      <c r="C40" s="141">
        <v>60.28</v>
      </c>
      <c r="D40" s="142">
        <v>17819</v>
      </c>
      <c r="E40" s="143">
        <v>10550</v>
      </c>
      <c r="F40" s="132">
        <f t="shared" si="2"/>
        <v>15733</v>
      </c>
      <c r="G40" s="182">
        <f t="shared" si="0"/>
        <v>11353</v>
      </c>
      <c r="H40" s="143">
        <v>180</v>
      </c>
    </row>
    <row r="41" spans="1:8" ht="12.75">
      <c r="A41" s="139">
        <v>31</v>
      </c>
      <c r="B41" s="160">
        <f t="shared" si="1"/>
        <v>23.15</v>
      </c>
      <c r="C41" s="141">
        <v>61.28</v>
      </c>
      <c r="D41" s="142">
        <v>17819</v>
      </c>
      <c r="E41" s="143">
        <v>10550</v>
      </c>
      <c r="F41" s="132">
        <f t="shared" si="2"/>
        <v>15665</v>
      </c>
      <c r="G41" s="182">
        <f t="shared" si="0"/>
        <v>11303</v>
      </c>
      <c r="H41" s="143">
        <v>180</v>
      </c>
    </row>
    <row r="42" spans="1:8" ht="12.75">
      <c r="A42" s="134">
        <v>32</v>
      </c>
      <c r="B42" s="160">
        <f t="shared" si="1"/>
        <v>23.19</v>
      </c>
      <c r="C42" s="141">
        <v>62.28</v>
      </c>
      <c r="D42" s="142">
        <v>17819</v>
      </c>
      <c r="E42" s="143">
        <v>10550</v>
      </c>
      <c r="F42" s="132">
        <f t="shared" si="2"/>
        <v>15597</v>
      </c>
      <c r="G42" s="182">
        <f t="shared" si="0"/>
        <v>11253</v>
      </c>
      <c r="H42" s="143">
        <v>180</v>
      </c>
    </row>
    <row r="43" spans="1:8" ht="12.75">
      <c r="A43" s="134">
        <v>33</v>
      </c>
      <c r="B43" s="160">
        <f t="shared" si="1"/>
        <v>23.23</v>
      </c>
      <c r="C43" s="141">
        <v>63.28</v>
      </c>
      <c r="D43" s="142">
        <v>17819</v>
      </c>
      <c r="E43" s="143">
        <v>10550</v>
      </c>
      <c r="F43" s="132">
        <f t="shared" si="2"/>
        <v>15531</v>
      </c>
      <c r="G43" s="182">
        <f t="shared" si="0"/>
        <v>11205</v>
      </c>
      <c r="H43" s="143">
        <v>180</v>
      </c>
    </row>
    <row r="44" spans="1:8" ht="12.75">
      <c r="A44" s="139">
        <v>34</v>
      </c>
      <c r="B44" s="160">
        <f t="shared" si="1"/>
        <v>23.27</v>
      </c>
      <c r="C44" s="141">
        <v>64.28</v>
      </c>
      <c r="D44" s="142">
        <v>17819</v>
      </c>
      <c r="E44" s="143">
        <v>10550</v>
      </c>
      <c r="F44" s="132">
        <f aca="true" t="shared" si="3" ref="F44:F75">ROUND(12*1.37*(1/B44*D44+1/C44*E44)+H44,0)</f>
        <v>15467</v>
      </c>
      <c r="G44" s="182">
        <f t="shared" si="0"/>
        <v>11159</v>
      </c>
      <c r="H44" s="143">
        <v>180</v>
      </c>
    </row>
    <row r="45" spans="1:8" ht="12.75">
      <c r="A45" s="134">
        <v>35</v>
      </c>
      <c r="B45" s="160">
        <f t="shared" si="1"/>
        <v>23.3</v>
      </c>
      <c r="C45" s="141">
        <v>65.28</v>
      </c>
      <c r="D45" s="142">
        <v>17819</v>
      </c>
      <c r="E45" s="143">
        <v>10550</v>
      </c>
      <c r="F45" s="132">
        <f t="shared" si="3"/>
        <v>15410</v>
      </c>
      <c r="G45" s="182">
        <f t="shared" si="0"/>
        <v>11117</v>
      </c>
      <c r="H45" s="143">
        <v>180</v>
      </c>
    </row>
    <row r="46" spans="1:8" ht="12.75">
      <c r="A46" s="134">
        <v>36</v>
      </c>
      <c r="B46" s="160">
        <f t="shared" si="1"/>
        <v>23.34</v>
      </c>
      <c r="C46" s="141">
        <v>66.28</v>
      </c>
      <c r="D46" s="142">
        <v>17819</v>
      </c>
      <c r="E46" s="143">
        <v>10550</v>
      </c>
      <c r="F46" s="132">
        <f t="shared" si="3"/>
        <v>15348</v>
      </c>
      <c r="G46" s="182">
        <f t="shared" si="0"/>
        <v>11072</v>
      </c>
      <c r="H46" s="143">
        <v>180</v>
      </c>
    </row>
    <row r="47" spans="1:8" ht="12.75">
      <c r="A47" s="139">
        <v>37</v>
      </c>
      <c r="B47" s="160">
        <f t="shared" si="1"/>
        <v>23.37</v>
      </c>
      <c r="C47" s="141">
        <v>67.28</v>
      </c>
      <c r="D47" s="142">
        <v>17819</v>
      </c>
      <c r="E47" s="143">
        <v>10550</v>
      </c>
      <c r="F47" s="132">
        <f t="shared" si="3"/>
        <v>15293</v>
      </c>
      <c r="G47" s="182">
        <f t="shared" si="0"/>
        <v>11031</v>
      </c>
      <c r="H47" s="143">
        <v>180</v>
      </c>
    </row>
    <row r="48" spans="1:8" ht="12.75">
      <c r="A48" s="134">
        <v>38</v>
      </c>
      <c r="B48" s="160">
        <f t="shared" si="1"/>
        <v>23.41</v>
      </c>
      <c r="C48" s="141">
        <v>68.28</v>
      </c>
      <c r="D48" s="142">
        <v>17819</v>
      </c>
      <c r="E48" s="143">
        <v>10550</v>
      </c>
      <c r="F48" s="132">
        <f t="shared" si="3"/>
        <v>15234</v>
      </c>
      <c r="G48" s="182">
        <f t="shared" si="0"/>
        <v>10988</v>
      </c>
      <c r="H48" s="143">
        <v>180</v>
      </c>
    </row>
    <row r="49" spans="1:8" ht="12.75">
      <c r="A49" s="134">
        <v>39</v>
      </c>
      <c r="B49" s="160">
        <f t="shared" si="1"/>
        <v>23.44</v>
      </c>
      <c r="C49" s="141">
        <v>69.28</v>
      </c>
      <c r="D49" s="142">
        <v>17819</v>
      </c>
      <c r="E49" s="143">
        <v>10550</v>
      </c>
      <c r="F49" s="132">
        <f t="shared" si="3"/>
        <v>15181</v>
      </c>
      <c r="G49" s="182">
        <f t="shared" si="0"/>
        <v>10950</v>
      </c>
      <c r="H49" s="143">
        <v>180</v>
      </c>
    </row>
    <row r="50" spans="1:8" ht="12.75">
      <c r="A50" s="139">
        <v>40</v>
      </c>
      <c r="B50" s="160">
        <f t="shared" si="1"/>
        <v>23.47</v>
      </c>
      <c r="C50" s="141">
        <v>70.28</v>
      </c>
      <c r="D50" s="142">
        <v>17819</v>
      </c>
      <c r="E50" s="143">
        <v>10550</v>
      </c>
      <c r="F50" s="132">
        <f t="shared" si="3"/>
        <v>15130</v>
      </c>
      <c r="G50" s="182">
        <f t="shared" si="0"/>
        <v>10912</v>
      </c>
      <c r="H50" s="143">
        <v>180</v>
      </c>
    </row>
    <row r="51" spans="1:8" ht="12.75">
      <c r="A51" s="134">
        <v>41</v>
      </c>
      <c r="B51" s="160">
        <f t="shared" si="1"/>
        <v>23.5</v>
      </c>
      <c r="C51" s="141">
        <v>71.28</v>
      </c>
      <c r="D51" s="142">
        <v>17819</v>
      </c>
      <c r="E51" s="143">
        <v>10550</v>
      </c>
      <c r="F51" s="132">
        <f t="shared" si="3"/>
        <v>15079</v>
      </c>
      <c r="G51" s="182">
        <f t="shared" si="0"/>
        <v>10875</v>
      </c>
      <c r="H51" s="143">
        <v>180</v>
      </c>
    </row>
    <row r="52" spans="1:8" ht="12.75">
      <c r="A52" s="134">
        <v>42</v>
      </c>
      <c r="B52" s="160">
        <f t="shared" si="1"/>
        <v>23.53</v>
      </c>
      <c r="C52" s="141">
        <v>72.28</v>
      </c>
      <c r="D52" s="142">
        <v>17819</v>
      </c>
      <c r="E52" s="143">
        <v>10550</v>
      </c>
      <c r="F52" s="132">
        <f t="shared" si="3"/>
        <v>15029</v>
      </c>
      <c r="G52" s="182">
        <f t="shared" si="0"/>
        <v>10839</v>
      </c>
      <c r="H52" s="143">
        <v>180</v>
      </c>
    </row>
    <row r="53" spans="1:8" ht="12.75">
      <c r="A53" s="139">
        <v>43</v>
      </c>
      <c r="B53" s="160">
        <f t="shared" si="1"/>
        <v>23.56</v>
      </c>
      <c r="C53" s="141">
        <v>73.28</v>
      </c>
      <c r="D53" s="142">
        <v>17819</v>
      </c>
      <c r="E53" s="143">
        <v>10550</v>
      </c>
      <c r="F53" s="132">
        <f t="shared" si="3"/>
        <v>14981</v>
      </c>
      <c r="G53" s="182">
        <f t="shared" si="0"/>
        <v>10804</v>
      </c>
      <c r="H53" s="143">
        <v>180</v>
      </c>
    </row>
    <row r="54" spans="1:8" ht="12.75">
      <c r="A54" s="134">
        <v>44</v>
      </c>
      <c r="B54" s="160">
        <f t="shared" si="1"/>
        <v>23.59</v>
      </c>
      <c r="C54" s="141">
        <v>74.28</v>
      </c>
      <c r="D54" s="142">
        <v>17819</v>
      </c>
      <c r="E54" s="143">
        <v>10550</v>
      </c>
      <c r="F54" s="132">
        <f t="shared" si="3"/>
        <v>14933</v>
      </c>
      <c r="G54" s="182">
        <f t="shared" si="0"/>
        <v>10769</v>
      </c>
      <c r="H54" s="143">
        <v>180</v>
      </c>
    </row>
    <row r="55" spans="1:8" ht="12.75">
      <c r="A55" s="134">
        <v>45</v>
      </c>
      <c r="B55" s="160">
        <f t="shared" si="1"/>
        <v>23.62</v>
      </c>
      <c r="C55" s="141">
        <v>75.28</v>
      </c>
      <c r="D55" s="142">
        <v>17819</v>
      </c>
      <c r="E55" s="143">
        <v>10550</v>
      </c>
      <c r="F55" s="132">
        <f t="shared" si="3"/>
        <v>14886</v>
      </c>
      <c r="G55" s="182">
        <f t="shared" si="0"/>
        <v>10735</v>
      </c>
      <c r="H55" s="143">
        <v>180</v>
      </c>
    </row>
    <row r="56" spans="1:8" ht="12.75">
      <c r="A56" s="139">
        <v>46</v>
      </c>
      <c r="B56" s="160">
        <f t="shared" si="1"/>
        <v>23.64</v>
      </c>
      <c r="C56" s="141">
        <v>76.28</v>
      </c>
      <c r="D56" s="142">
        <v>17819</v>
      </c>
      <c r="E56" s="143">
        <v>10550</v>
      </c>
      <c r="F56" s="132">
        <f t="shared" si="3"/>
        <v>14846</v>
      </c>
      <c r="G56" s="182">
        <f t="shared" si="0"/>
        <v>10705</v>
      </c>
      <c r="H56" s="143">
        <v>180</v>
      </c>
    </row>
    <row r="57" spans="1:8" ht="12.75">
      <c r="A57" s="134">
        <v>47</v>
      </c>
      <c r="B57" s="160">
        <f t="shared" si="1"/>
        <v>23.67</v>
      </c>
      <c r="C57" s="141">
        <v>77.28</v>
      </c>
      <c r="D57" s="142">
        <v>17819</v>
      </c>
      <c r="E57" s="143">
        <v>10550</v>
      </c>
      <c r="F57" s="132">
        <f t="shared" si="3"/>
        <v>14801</v>
      </c>
      <c r="G57" s="182">
        <f t="shared" si="0"/>
        <v>10672</v>
      </c>
      <c r="H57" s="143">
        <v>180</v>
      </c>
    </row>
    <row r="58" spans="1:8" ht="12.75">
      <c r="A58" s="134">
        <v>48</v>
      </c>
      <c r="B58" s="160">
        <f t="shared" si="1"/>
        <v>23.7</v>
      </c>
      <c r="C58" s="141">
        <v>78.28</v>
      </c>
      <c r="D58" s="142">
        <v>17819</v>
      </c>
      <c r="E58" s="143">
        <v>10550</v>
      </c>
      <c r="F58" s="132">
        <f t="shared" si="3"/>
        <v>14756</v>
      </c>
      <c r="G58" s="182">
        <f t="shared" si="0"/>
        <v>10640</v>
      </c>
      <c r="H58" s="143">
        <v>180</v>
      </c>
    </row>
    <row r="59" spans="1:8" ht="12.75">
      <c r="A59" s="139">
        <v>49</v>
      </c>
      <c r="B59" s="160">
        <f t="shared" si="1"/>
        <v>23.72</v>
      </c>
      <c r="C59" s="141">
        <v>79.28</v>
      </c>
      <c r="D59" s="142">
        <v>17819</v>
      </c>
      <c r="E59" s="143">
        <v>10550</v>
      </c>
      <c r="F59" s="132">
        <f t="shared" si="3"/>
        <v>14718</v>
      </c>
      <c r="G59" s="182">
        <f t="shared" si="0"/>
        <v>10612</v>
      </c>
      <c r="H59" s="143">
        <v>180</v>
      </c>
    </row>
    <row r="60" spans="1:8" ht="12.75">
      <c r="A60" s="134">
        <v>50</v>
      </c>
      <c r="B60" s="160">
        <f t="shared" si="1"/>
        <v>23.75</v>
      </c>
      <c r="C60" s="141">
        <v>80.28</v>
      </c>
      <c r="D60" s="142">
        <v>17819</v>
      </c>
      <c r="E60" s="143">
        <v>10550</v>
      </c>
      <c r="F60" s="132">
        <f t="shared" si="3"/>
        <v>14675</v>
      </c>
      <c r="G60" s="182">
        <f t="shared" si="0"/>
        <v>10580</v>
      </c>
      <c r="H60" s="143">
        <v>180</v>
      </c>
    </row>
    <row r="61" spans="1:8" ht="12.75">
      <c r="A61" s="134">
        <v>51</v>
      </c>
      <c r="B61" s="160">
        <f t="shared" si="1"/>
        <v>23.77</v>
      </c>
      <c r="C61" s="141">
        <v>81.28</v>
      </c>
      <c r="D61" s="142">
        <v>17819</v>
      </c>
      <c r="E61" s="143">
        <v>10550</v>
      </c>
      <c r="F61" s="132">
        <f t="shared" si="3"/>
        <v>14638</v>
      </c>
      <c r="G61" s="182">
        <f t="shared" si="0"/>
        <v>10553</v>
      </c>
      <c r="H61" s="143">
        <v>180</v>
      </c>
    </row>
    <row r="62" spans="1:8" ht="12.75">
      <c r="A62" s="139">
        <v>52</v>
      </c>
      <c r="B62" s="160">
        <f t="shared" si="1"/>
        <v>23.8</v>
      </c>
      <c r="C62" s="141">
        <v>82.28</v>
      </c>
      <c r="D62" s="142">
        <v>17819</v>
      </c>
      <c r="E62" s="143">
        <v>10550</v>
      </c>
      <c r="F62" s="132">
        <f t="shared" si="3"/>
        <v>14597</v>
      </c>
      <c r="G62" s="182">
        <f t="shared" si="0"/>
        <v>10523</v>
      </c>
      <c r="H62" s="143">
        <v>180</v>
      </c>
    </row>
    <row r="63" spans="1:8" ht="12.75">
      <c r="A63" s="134">
        <v>53</v>
      </c>
      <c r="B63" s="160">
        <f t="shared" si="1"/>
        <v>23.82</v>
      </c>
      <c r="C63" s="141">
        <v>83.28</v>
      </c>
      <c r="D63" s="142">
        <v>17819</v>
      </c>
      <c r="E63" s="143">
        <v>10550</v>
      </c>
      <c r="F63" s="132">
        <f t="shared" si="3"/>
        <v>14561</v>
      </c>
      <c r="G63" s="182">
        <f t="shared" si="0"/>
        <v>10497</v>
      </c>
      <c r="H63" s="143">
        <v>180</v>
      </c>
    </row>
    <row r="64" spans="1:8" ht="12.75">
      <c r="A64" s="134">
        <v>54</v>
      </c>
      <c r="B64" s="160">
        <f t="shared" si="1"/>
        <v>23.84</v>
      </c>
      <c r="C64" s="141">
        <v>84.28</v>
      </c>
      <c r="D64" s="142">
        <v>17819</v>
      </c>
      <c r="E64" s="143">
        <v>10550</v>
      </c>
      <c r="F64" s="132">
        <f t="shared" si="3"/>
        <v>14526</v>
      </c>
      <c r="G64" s="182">
        <f t="shared" si="0"/>
        <v>10471</v>
      </c>
      <c r="H64" s="143">
        <v>180</v>
      </c>
    </row>
    <row r="65" spans="1:8" ht="12.75">
      <c r="A65" s="139">
        <v>55</v>
      </c>
      <c r="B65" s="160">
        <f t="shared" si="1"/>
        <v>23.87</v>
      </c>
      <c r="C65" s="141">
        <v>85.28</v>
      </c>
      <c r="D65" s="142">
        <v>17819</v>
      </c>
      <c r="E65" s="143">
        <v>10550</v>
      </c>
      <c r="F65" s="132">
        <f t="shared" si="3"/>
        <v>14486</v>
      </c>
      <c r="G65" s="182">
        <f t="shared" si="0"/>
        <v>10443</v>
      </c>
      <c r="H65" s="143">
        <v>180</v>
      </c>
    </row>
    <row r="66" spans="1:8" ht="12.75">
      <c r="A66" s="134">
        <v>56</v>
      </c>
      <c r="B66" s="160">
        <f t="shared" si="1"/>
        <v>23.89</v>
      </c>
      <c r="C66" s="141">
        <v>86.28</v>
      </c>
      <c r="D66" s="142">
        <v>17819</v>
      </c>
      <c r="E66" s="143">
        <v>10550</v>
      </c>
      <c r="F66" s="132">
        <f t="shared" si="3"/>
        <v>14452</v>
      </c>
      <c r="G66" s="182">
        <f t="shared" si="0"/>
        <v>10418</v>
      </c>
      <c r="H66" s="143">
        <v>180</v>
      </c>
    </row>
    <row r="67" spans="1:8" ht="12.75">
      <c r="A67" s="134">
        <v>57</v>
      </c>
      <c r="B67" s="160">
        <f t="shared" si="1"/>
        <v>23.91</v>
      </c>
      <c r="C67" s="141">
        <v>87.28</v>
      </c>
      <c r="D67" s="142">
        <v>17819</v>
      </c>
      <c r="E67" s="143">
        <v>10550</v>
      </c>
      <c r="F67" s="132">
        <f t="shared" si="3"/>
        <v>14419</v>
      </c>
      <c r="G67" s="182">
        <f t="shared" si="0"/>
        <v>10394</v>
      </c>
      <c r="H67" s="143">
        <v>180</v>
      </c>
    </row>
    <row r="68" spans="1:8" ht="12.75">
      <c r="A68" s="139">
        <v>58</v>
      </c>
      <c r="B68" s="160">
        <f t="shared" si="1"/>
        <v>23.93</v>
      </c>
      <c r="C68" s="141">
        <v>88.28</v>
      </c>
      <c r="D68" s="142">
        <v>17819</v>
      </c>
      <c r="E68" s="143">
        <v>10550</v>
      </c>
      <c r="F68" s="132">
        <f t="shared" si="3"/>
        <v>14386</v>
      </c>
      <c r="G68" s="182">
        <f t="shared" si="0"/>
        <v>10370</v>
      </c>
      <c r="H68" s="143">
        <v>180</v>
      </c>
    </row>
    <row r="69" spans="1:8" ht="12.75">
      <c r="A69" s="134">
        <v>59</v>
      </c>
      <c r="B69" s="160">
        <f t="shared" si="1"/>
        <v>23.95</v>
      </c>
      <c r="C69" s="141">
        <v>89.28</v>
      </c>
      <c r="D69" s="142">
        <v>17819</v>
      </c>
      <c r="E69" s="143">
        <v>10550</v>
      </c>
      <c r="F69" s="132">
        <f t="shared" si="3"/>
        <v>14354</v>
      </c>
      <c r="G69" s="182">
        <f t="shared" si="0"/>
        <v>10346</v>
      </c>
      <c r="H69" s="143">
        <v>180</v>
      </c>
    </row>
    <row r="70" spans="1:8" ht="12.75">
      <c r="A70" s="134">
        <v>60</v>
      </c>
      <c r="B70" s="160">
        <f t="shared" si="1"/>
        <v>23.98</v>
      </c>
      <c r="C70" s="141">
        <v>90.28</v>
      </c>
      <c r="D70" s="142">
        <v>17819</v>
      </c>
      <c r="E70" s="143">
        <v>10550</v>
      </c>
      <c r="F70" s="132">
        <f t="shared" si="3"/>
        <v>14317</v>
      </c>
      <c r="G70" s="182">
        <f t="shared" si="0"/>
        <v>10319</v>
      </c>
      <c r="H70" s="143">
        <v>180</v>
      </c>
    </row>
    <row r="71" spans="1:8" ht="12.75">
      <c r="A71" s="139">
        <v>61</v>
      </c>
      <c r="B71" s="160">
        <f t="shared" si="1"/>
        <v>24</v>
      </c>
      <c r="C71" s="141">
        <v>91.28</v>
      </c>
      <c r="D71" s="142">
        <v>17819</v>
      </c>
      <c r="E71" s="143">
        <v>10550</v>
      </c>
      <c r="F71" s="132">
        <f t="shared" si="3"/>
        <v>14286</v>
      </c>
      <c r="G71" s="182">
        <f t="shared" si="0"/>
        <v>10296</v>
      </c>
      <c r="H71" s="143">
        <v>180</v>
      </c>
    </row>
    <row r="72" spans="1:8" ht="12.75">
      <c r="A72" s="134">
        <v>62</v>
      </c>
      <c r="B72" s="160">
        <f t="shared" si="1"/>
        <v>24.02</v>
      </c>
      <c r="C72" s="141">
        <v>92.28</v>
      </c>
      <c r="D72" s="142">
        <v>17819</v>
      </c>
      <c r="E72" s="143">
        <v>10550</v>
      </c>
      <c r="F72" s="132">
        <f t="shared" si="3"/>
        <v>14255</v>
      </c>
      <c r="G72" s="182">
        <f t="shared" si="0"/>
        <v>10274</v>
      </c>
      <c r="H72" s="143">
        <v>180</v>
      </c>
    </row>
    <row r="73" spans="1:8" ht="12.75">
      <c r="A73" s="134">
        <v>63</v>
      </c>
      <c r="B73" s="160">
        <f t="shared" si="1"/>
        <v>24.04</v>
      </c>
      <c r="C73" s="141">
        <v>93.28</v>
      </c>
      <c r="D73" s="142">
        <v>17819</v>
      </c>
      <c r="E73" s="143">
        <v>10550</v>
      </c>
      <c r="F73" s="132">
        <f t="shared" si="3"/>
        <v>14225</v>
      </c>
      <c r="G73" s="182">
        <f t="shared" si="0"/>
        <v>10252</v>
      </c>
      <c r="H73" s="143">
        <v>180</v>
      </c>
    </row>
    <row r="74" spans="1:8" ht="12.75">
      <c r="A74" s="139">
        <v>64</v>
      </c>
      <c r="B74" s="160">
        <f t="shared" si="1"/>
        <v>24.06</v>
      </c>
      <c r="C74" s="141">
        <v>94.28</v>
      </c>
      <c r="D74" s="142">
        <v>17819</v>
      </c>
      <c r="E74" s="143">
        <v>10550</v>
      </c>
      <c r="F74" s="132">
        <f t="shared" si="3"/>
        <v>14195</v>
      </c>
      <c r="G74" s="182">
        <f t="shared" si="0"/>
        <v>10230</v>
      </c>
      <c r="H74" s="143">
        <v>180</v>
      </c>
    </row>
    <row r="75" spans="1:8" ht="12.75">
      <c r="A75" s="134">
        <v>65</v>
      </c>
      <c r="B75" s="160">
        <f t="shared" si="1"/>
        <v>24.07</v>
      </c>
      <c r="C75" s="141">
        <v>95.28</v>
      </c>
      <c r="D75" s="142">
        <v>17819</v>
      </c>
      <c r="E75" s="143">
        <v>10550</v>
      </c>
      <c r="F75" s="132">
        <f t="shared" si="3"/>
        <v>14171</v>
      </c>
      <c r="G75" s="182">
        <f aca="true" t="shared" si="4" ref="G75:G138">ROUND(12*(1/B75*D75+1/C75*E75),0)</f>
        <v>10212</v>
      </c>
      <c r="H75" s="143">
        <v>180</v>
      </c>
    </row>
    <row r="76" spans="1:8" ht="12.75">
      <c r="A76" s="134">
        <v>66</v>
      </c>
      <c r="B76" s="160">
        <f aca="true" t="shared" si="5" ref="B76:B139">ROUND((1.1233*LN(A76)+17)*1.11,2)</f>
        <v>24.09</v>
      </c>
      <c r="C76" s="141">
        <v>96.28</v>
      </c>
      <c r="D76" s="142">
        <v>17819</v>
      </c>
      <c r="E76" s="143">
        <v>10550</v>
      </c>
      <c r="F76" s="132">
        <f aca="true" t="shared" si="6" ref="F76:F107">ROUND(12*1.37*(1/B76*D76+1/C76*E76)+H76,0)</f>
        <v>14142</v>
      </c>
      <c r="G76" s="182">
        <f t="shared" si="4"/>
        <v>10191</v>
      </c>
      <c r="H76" s="143">
        <v>180</v>
      </c>
    </row>
    <row r="77" spans="1:8" ht="12.75">
      <c r="A77" s="139">
        <v>67</v>
      </c>
      <c r="B77" s="160">
        <f t="shared" si="5"/>
        <v>24.11</v>
      </c>
      <c r="C77" s="141">
        <v>97.28</v>
      </c>
      <c r="D77" s="142">
        <v>17819</v>
      </c>
      <c r="E77" s="143">
        <v>10550</v>
      </c>
      <c r="F77" s="132">
        <f t="shared" si="6"/>
        <v>14113</v>
      </c>
      <c r="G77" s="182">
        <f t="shared" si="4"/>
        <v>10170</v>
      </c>
      <c r="H77" s="143">
        <v>180</v>
      </c>
    </row>
    <row r="78" spans="1:8" ht="12.75">
      <c r="A78" s="134">
        <v>68</v>
      </c>
      <c r="B78" s="160">
        <f t="shared" si="5"/>
        <v>24.13</v>
      </c>
      <c r="C78" s="141">
        <v>98.28</v>
      </c>
      <c r="D78" s="142">
        <v>17819</v>
      </c>
      <c r="E78" s="143">
        <v>10550</v>
      </c>
      <c r="F78" s="132">
        <f t="shared" si="6"/>
        <v>14085</v>
      </c>
      <c r="G78" s="182">
        <f t="shared" si="4"/>
        <v>10150</v>
      </c>
      <c r="H78" s="143">
        <v>180</v>
      </c>
    </row>
    <row r="79" spans="1:8" ht="12.75">
      <c r="A79" s="134">
        <v>69</v>
      </c>
      <c r="B79" s="160">
        <f t="shared" si="5"/>
        <v>24.15</v>
      </c>
      <c r="C79" s="141">
        <v>99.28</v>
      </c>
      <c r="D79" s="142">
        <v>17819</v>
      </c>
      <c r="E79" s="143">
        <v>10550</v>
      </c>
      <c r="F79" s="132">
        <f t="shared" si="6"/>
        <v>14057</v>
      </c>
      <c r="G79" s="182">
        <f t="shared" si="4"/>
        <v>10129</v>
      </c>
      <c r="H79" s="143">
        <v>180</v>
      </c>
    </row>
    <row r="80" spans="1:8" ht="12.75">
      <c r="A80" s="139">
        <v>70</v>
      </c>
      <c r="B80" s="160">
        <f t="shared" si="5"/>
        <v>24.17</v>
      </c>
      <c r="C80" s="141">
        <v>100.28</v>
      </c>
      <c r="D80" s="142">
        <v>17819</v>
      </c>
      <c r="E80" s="143">
        <v>10550</v>
      </c>
      <c r="F80" s="132">
        <f t="shared" si="6"/>
        <v>14030</v>
      </c>
      <c r="G80" s="182">
        <f t="shared" si="4"/>
        <v>10109</v>
      </c>
      <c r="H80" s="143">
        <v>180</v>
      </c>
    </row>
    <row r="81" spans="1:8" ht="12.75">
      <c r="A81" s="134">
        <v>71</v>
      </c>
      <c r="B81" s="160">
        <f t="shared" si="5"/>
        <v>24.18</v>
      </c>
      <c r="C81" s="141">
        <v>101.28</v>
      </c>
      <c r="D81" s="142">
        <v>17819</v>
      </c>
      <c r="E81" s="143">
        <v>10550</v>
      </c>
      <c r="F81" s="132">
        <f t="shared" si="6"/>
        <v>14008</v>
      </c>
      <c r="G81" s="182">
        <f t="shared" si="4"/>
        <v>10093</v>
      </c>
      <c r="H81" s="143">
        <v>180</v>
      </c>
    </row>
    <row r="82" spans="1:8" ht="12.75">
      <c r="A82" s="134">
        <v>72</v>
      </c>
      <c r="B82" s="160">
        <f t="shared" si="5"/>
        <v>24.2</v>
      </c>
      <c r="C82" s="141">
        <v>102.28</v>
      </c>
      <c r="D82" s="142">
        <v>17819</v>
      </c>
      <c r="E82" s="143">
        <v>10550</v>
      </c>
      <c r="F82" s="132">
        <f t="shared" si="6"/>
        <v>13981</v>
      </c>
      <c r="G82" s="182">
        <f t="shared" si="4"/>
        <v>10074</v>
      </c>
      <c r="H82" s="143">
        <v>180</v>
      </c>
    </row>
    <row r="83" spans="1:8" ht="12.75">
      <c r="A83" s="139">
        <v>73</v>
      </c>
      <c r="B83" s="160">
        <f t="shared" si="5"/>
        <v>24.22</v>
      </c>
      <c r="C83" s="141">
        <v>103.28</v>
      </c>
      <c r="D83" s="142">
        <v>17819</v>
      </c>
      <c r="E83" s="143">
        <v>10550</v>
      </c>
      <c r="F83" s="132">
        <f t="shared" si="6"/>
        <v>13954</v>
      </c>
      <c r="G83" s="182">
        <f t="shared" si="4"/>
        <v>10054</v>
      </c>
      <c r="H83" s="143">
        <v>180</v>
      </c>
    </row>
    <row r="84" spans="1:8" ht="12.75">
      <c r="A84" s="134">
        <v>74</v>
      </c>
      <c r="B84" s="160">
        <f t="shared" si="5"/>
        <v>24.24</v>
      </c>
      <c r="C84" s="141">
        <v>104.28</v>
      </c>
      <c r="D84" s="142">
        <v>17819</v>
      </c>
      <c r="E84" s="143">
        <v>10550</v>
      </c>
      <c r="F84" s="132">
        <f t="shared" si="6"/>
        <v>13928</v>
      </c>
      <c r="G84" s="182">
        <f t="shared" si="4"/>
        <v>10035</v>
      </c>
      <c r="H84" s="143">
        <v>180</v>
      </c>
    </row>
    <row r="85" spans="1:8" ht="12.75">
      <c r="A85" s="134">
        <v>75</v>
      </c>
      <c r="B85" s="160">
        <f t="shared" si="5"/>
        <v>24.25</v>
      </c>
      <c r="C85" s="141">
        <v>105.28</v>
      </c>
      <c r="D85" s="142">
        <v>17819</v>
      </c>
      <c r="E85" s="143">
        <v>10550</v>
      </c>
      <c r="F85" s="132">
        <f t="shared" si="6"/>
        <v>13908</v>
      </c>
      <c r="G85" s="182">
        <f t="shared" si="4"/>
        <v>10020</v>
      </c>
      <c r="H85" s="143">
        <v>180</v>
      </c>
    </row>
    <row r="86" spans="1:8" ht="12.75">
      <c r="A86" s="139">
        <v>76</v>
      </c>
      <c r="B86" s="160">
        <f t="shared" si="5"/>
        <v>24.27</v>
      </c>
      <c r="C86" s="141">
        <v>106.28</v>
      </c>
      <c r="D86" s="142">
        <v>17819</v>
      </c>
      <c r="E86" s="143">
        <v>10550</v>
      </c>
      <c r="F86" s="132">
        <f t="shared" si="6"/>
        <v>13882</v>
      </c>
      <c r="G86" s="182">
        <f t="shared" si="4"/>
        <v>10002</v>
      </c>
      <c r="H86" s="143">
        <v>180</v>
      </c>
    </row>
    <row r="87" spans="1:8" ht="12.75">
      <c r="A87" s="134">
        <v>77</v>
      </c>
      <c r="B87" s="160">
        <f t="shared" si="5"/>
        <v>24.29</v>
      </c>
      <c r="C87" s="141">
        <v>107.28</v>
      </c>
      <c r="D87" s="142">
        <v>17819</v>
      </c>
      <c r="E87" s="143">
        <v>10550</v>
      </c>
      <c r="F87" s="132">
        <f t="shared" si="6"/>
        <v>13857</v>
      </c>
      <c r="G87" s="182">
        <f t="shared" si="4"/>
        <v>9983</v>
      </c>
      <c r="H87" s="143">
        <v>180</v>
      </c>
    </row>
    <row r="88" spans="1:8" ht="12.75">
      <c r="A88" s="134">
        <v>78</v>
      </c>
      <c r="B88" s="160">
        <f t="shared" si="5"/>
        <v>24.3</v>
      </c>
      <c r="C88" s="141">
        <v>108.28</v>
      </c>
      <c r="D88" s="142">
        <v>17819</v>
      </c>
      <c r="E88" s="143">
        <v>10550</v>
      </c>
      <c r="F88" s="132">
        <f t="shared" si="6"/>
        <v>13837</v>
      </c>
      <c r="G88" s="182">
        <f t="shared" si="4"/>
        <v>9969</v>
      </c>
      <c r="H88" s="143">
        <v>180</v>
      </c>
    </row>
    <row r="89" spans="1:8" ht="12.75">
      <c r="A89" s="139">
        <v>79</v>
      </c>
      <c r="B89" s="160">
        <f t="shared" si="5"/>
        <v>24.32</v>
      </c>
      <c r="C89" s="141">
        <v>109.28</v>
      </c>
      <c r="D89" s="142">
        <v>17819</v>
      </c>
      <c r="E89" s="143">
        <v>10550</v>
      </c>
      <c r="F89" s="132">
        <f t="shared" si="6"/>
        <v>13813</v>
      </c>
      <c r="G89" s="182">
        <f t="shared" si="4"/>
        <v>9951</v>
      </c>
      <c r="H89" s="143">
        <v>180</v>
      </c>
    </row>
    <row r="90" spans="1:8" ht="12.75">
      <c r="A90" s="134">
        <v>80</v>
      </c>
      <c r="B90" s="160">
        <f t="shared" si="5"/>
        <v>24.33</v>
      </c>
      <c r="C90" s="141">
        <v>110.28</v>
      </c>
      <c r="D90" s="142">
        <v>17819</v>
      </c>
      <c r="E90" s="143">
        <v>10550</v>
      </c>
      <c r="F90" s="132">
        <f t="shared" si="6"/>
        <v>13793</v>
      </c>
      <c r="G90" s="182">
        <f t="shared" si="4"/>
        <v>9937</v>
      </c>
      <c r="H90" s="143">
        <v>180</v>
      </c>
    </row>
    <row r="91" spans="1:8" ht="12.75">
      <c r="A91" s="134">
        <v>81</v>
      </c>
      <c r="B91" s="160">
        <f t="shared" si="5"/>
        <v>24.35</v>
      </c>
      <c r="C91" s="141">
        <v>111.28</v>
      </c>
      <c r="D91" s="142">
        <v>17819</v>
      </c>
      <c r="E91" s="143">
        <v>10550</v>
      </c>
      <c r="F91" s="132">
        <f t="shared" si="6"/>
        <v>13769</v>
      </c>
      <c r="G91" s="182">
        <f t="shared" si="4"/>
        <v>9919</v>
      </c>
      <c r="H91" s="143">
        <v>180</v>
      </c>
    </row>
    <row r="92" spans="1:8" ht="12.75">
      <c r="A92" s="139">
        <v>82</v>
      </c>
      <c r="B92" s="160">
        <f t="shared" si="5"/>
        <v>24.36</v>
      </c>
      <c r="C92" s="141">
        <v>112.28</v>
      </c>
      <c r="D92" s="142">
        <v>17819</v>
      </c>
      <c r="E92" s="143">
        <v>10550</v>
      </c>
      <c r="F92" s="132">
        <f t="shared" si="6"/>
        <v>13750</v>
      </c>
      <c r="G92" s="182">
        <f t="shared" si="4"/>
        <v>9905</v>
      </c>
      <c r="H92" s="143">
        <v>180</v>
      </c>
    </row>
    <row r="93" spans="1:8" ht="12.75">
      <c r="A93" s="134">
        <v>83</v>
      </c>
      <c r="B93" s="160">
        <f t="shared" si="5"/>
        <v>24.38</v>
      </c>
      <c r="C93" s="141">
        <v>113.28</v>
      </c>
      <c r="D93" s="142">
        <v>17819</v>
      </c>
      <c r="E93" s="143">
        <v>10550</v>
      </c>
      <c r="F93" s="132">
        <f t="shared" si="6"/>
        <v>13727</v>
      </c>
      <c r="G93" s="182">
        <f t="shared" si="4"/>
        <v>9888</v>
      </c>
      <c r="H93" s="143">
        <v>180</v>
      </c>
    </row>
    <row r="94" spans="1:8" ht="12.75">
      <c r="A94" s="134">
        <v>84</v>
      </c>
      <c r="B94" s="160">
        <f t="shared" si="5"/>
        <v>24.39</v>
      </c>
      <c r="C94" s="141">
        <v>114.28</v>
      </c>
      <c r="D94" s="142">
        <v>17819</v>
      </c>
      <c r="E94" s="143">
        <v>10550</v>
      </c>
      <c r="F94" s="132">
        <f t="shared" si="6"/>
        <v>13709</v>
      </c>
      <c r="G94" s="182">
        <f t="shared" si="4"/>
        <v>9875</v>
      </c>
      <c r="H94" s="143">
        <v>180</v>
      </c>
    </row>
    <row r="95" spans="1:8" ht="12.75">
      <c r="A95" s="139">
        <v>85</v>
      </c>
      <c r="B95" s="160">
        <f t="shared" si="5"/>
        <v>24.41</v>
      </c>
      <c r="C95" s="141">
        <v>115.28</v>
      </c>
      <c r="D95" s="142">
        <v>17819</v>
      </c>
      <c r="E95" s="143">
        <v>10550</v>
      </c>
      <c r="F95" s="132">
        <f t="shared" si="6"/>
        <v>13686</v>
      </c>
      <c r="G95" s="182">
        <f t="shared" si="4"/>
        <v>9858</v>
      </c>
      <c r="H95" s="143">
        <v>180</v>
      </c>
    </row>
    <row r="96" spans="1:8" ht="12.75">
      <c r="A96" s="134">
        <v>86</v>
      </c>
      <c r="B96" s="160">
        <f t="shared" si="5"/>
        <v>24.42</v>
      </c>
      <c r="C96" s="141">
        <v>116.28</v>
      </c>
      <c r="D96" s="142">
        <v>17819</v>
      </c>
      <c r="E96" s="143">
        <v>10550</v>
      </c>
      <c r="F96" s="132">
        <f t="shared" si="6"/>
        <v>13668</v>
      </c>
      <c r="G96" s="182">
        <f t="shared" si="4"/>
        <v>9845</v>
      </c>
      <c r="H96" s="143">
        <v>180</v>
      </c>
    </row>
    <row r="97" spans="1:8" ht="12.75">
      <c r="A97" s="134">
        <v>87</v>
      </c>
      <c r="B97" s="160">
        <f t="shared" si="5"/>
        <v>24.44</v>
      </c>
      <c r="C97" s="141">
        <v>117.28</v>
      </c>
      <c r="D97" s="142">
        <v>17819</v>
      </c>
      <c r="E97" s="143">
        <v>10550</v>
      </c>
      <c r="F97" s="132">
        <f t="shared" si="6"/>
        <v>13645</v>
      </c>
      <c r="G97" s="182">
        <f t="shared" si="4"/>
        <v>9829</v>
      </c>
      <c r="H97" s="143">
        <v>180</v>
      </c>
    </row>
    <row r="98" spans="1:8" ht="12.75">
      <c r="A98" s="139">
        <v>88</v>
      </c>
      <c r="B98" s="160">
        <f t="shared" si="5"/>
        <v>24.45</v>
      </c>
      <c r="C98" s="141">
        <v>118.28</v>
      </c>
      <c r="D98" s="142">
        <v>17819</v>
      </c>
      <c r="E98" s="143">
        <v>10550</v>
      </c>
      <c r="F98" s="132">
        <f t="shared" si="6"/>
        <v>13628</v>
      </c>
      <c r="G98" s="182">
        <f t="shared" si="4"/>
        <v>9816</v>
      </c>
      <c r="H98" s="143">
        <v>180</v>
      </c>
    </row>
    <row r="99" spans="1:8" ht="12.75">
      <c r="A99" s="134">
        <v>89</v>
      </c>
      <c r="B99" s="160">
        <f t="shared" si="5"/>
        <v>24.47</v>
      </c>
      <c r="C99" s="141">
        <v>119.28</v>
      </c>
      <c r="D99" s="142">
        <v>17819</v>
      </c>
      <c r="E99" s="143">
        <v>10550</v>
      </c>
      <c r="F99" s="132">
        <f t="shared" si="6"/>
        <v>13606</v>
      </c>
      <c r="G99" s="182">
        <f t="shared" si="4"/>
        <v>9800</v>
      </c>
      <c r="H99" s="143">
        <v>180</v>
      </c>
    </row>
    <row r="100" spans="1:8" ht="12.75">
      <c r="A100" s="134">
        <v>90</v>
      </c>
      <c r="B100" s="160">
        <f t="shared" si="5"/>
        <v>24.48</v>
      </c>
      <c r="C100" s="141">
        <v>120.28</v>
      </c>
      <c r="D100" s="142">
        <v>17819</v>
      </c>
      <c r="E100" s="143">
        <v>10550</v>
      </c>
      <c r="F100" s="132">
        <f t="shared" si="6"/>
        <v>13589</v>
      </c>
      <c r="G100" s="182">
        <f t="shared" si="4"/>
        <v>9787</v>
      </c>
      <c r="H100" s="143">
        <v>180</v>
      </c>
    </row>
    <row r="101" spans="1:8" ht="12.75">
      <c r="A101" s="139">
        <v>91</v>
      </c>
      <c r="B101" s="160">
        <f t="shared" si="5"/>
        <v>24.49</v>
      </c>
      <c r="C101" s="141">
        <v>121.28</v>
      </c>
      <c r="D101" s="142">
        <v>17819</v>
      </c>
      <c r="E101" s="143">
        <v>10550</v>
      </c>
      <c r="F101" s="132">
        <f t="shared" si="6"/>
        <v>13572</v>
      </c>
      <c r="G101" s="182">
        <f t="shared" si="4"/>
        <v>9775</v>
      </c>
      <c r="H101" s="143">
        <v>180</v>
      </c>
    </row>
    <row r="102" spans="1:8" ht="12.75">
      <c r="A102" s="134">
        <v>92</v>
      </c>
      <c r="B102" s="160">
        <f t="shared" si="5"/>
        <v>24.51</v>
      </c>
      <c r="C102" s="141">
        <v>122.28</v>
      </c>
      <c r="D102" s="142">
        <v>17819</v>
      </c>
      <c r="E102" s="143">
        <v>10550</v>
      </c>
      <c r="F102" s="132">
        <f t="shared" si="6"/>
        <v>13550</v>
      </c>
      <c r="G102" s="182">
        <f t="shared" si="4"/>
        <v>9759</v>
      </c>
      <c r="H102" s="143">
        <v>180</v>
      </c>
    </row>
    <row r="103" spans="1:8" ht="12.75">
      <c r="A103" s="134">
        <v>93</v>
      </c>
      <c r="B103" s="160">
        <f t="shared" si="5"/>
        <v>24.52</v>
      </c>
      <c r="C103" s="141">
        <v>123.28</v>
      </c>
      <c r="D103" s="142">
        <v>17819</v>
      </c>
      <c r="E103" s="143">
        <v>10550</v>
      </c>
      <c r="F103" s="132">
        <f t="shared" si="6"/>
        <v>13534</v>
      </c>
      <c r="G103" s="182">
        <f t="shared" si="4"/>
        <v>9747</v>
      </c>
      <c r="H103" s="143">
        <v>180</v>
      </c>
    </row>
    <row r="104" spans="1:8" ht="12.75">
      <c r="A104" s="139">
        <v>94</v>
      </c>
      <c r="B104" s="160">
        <f t="shared" si="5"/>
        <v>24.53</v>
      </c>
      <c r="C104" s="141">
        <v>124.28</v>
      </c>
      <c r="D104" s="142">
        <v>17819</v>
      </c>
      <c r="E104" s="143">
        <v>10550</v>
      </c>
      <c r="F104" s="132">
        <f t="shared" si="6"/>
        <v>13518</v>
      </c>
      <c r="G104" s="182">
        <f t="shared" si="4"/>
        <v>9736</v>
      </c>
      <c r="H104" s="143">
        <v>180</v>
      </c>
    </row>
    <row r="105" spans="1:8" ht="12.75">
      <c r="A105" s="134">
        <v>95</v>
      </c>
      <c r="B105" s="160">
        <f t="shared" si="5"/>
        <v>24.55</v>
      </c>
      <c r="C105" s="141">
        <v>125.28</v>
      </c>
      <c r="D105" s="142">
        <v>17819</v>
      </c>
      <c r="E105" s="143">
        <v>10550</v>
      </c>
      <c r="F105" s="132">
        <f t="shared" si="6"/>
        <v>13497</v>
      </c>
      <c r="G105" s="182">
        <f t="shared" si="4"/>
        <v>9720</v>
      </c>
      <c r="H105" s="143">
        <v>180</v>
      </c>
    </row>
    <row r="106" spans="1:8" ht="12.75">
      <c r="A106" s="134">
        <v>96</v>
      </c>
      <c r="B106" s="160">
        <f t="shared" si="5"/>
        <v>24.56</v>
      </c>
      <c r="C106" s="141">
        <v>126.28</v>
      </c>
      <c r="D106" s="142">
        <v>17819</v>
      </c>
      <c r="E106" s="143">
        <v>10550</v>
      </c>
      <c r="F106" s="132">
        <f t="shared" si="6"/>
        <v>13481</v>
      </c>
      <c r="G106" s="182">
        <f t="shared" si="4"/>
        <v>9709</v>
      </c>
      <c r="H106" s="143">
        <v>180</v>
      </c>
    </row>
    <row r="107" spans="1:8" ht="12.75">
      <c r="A107" s="139">
        <v>97</v>
      </c>
      <c r="B107" s="160">
        <f t="shared" si="5"/>
        <v>24.57</v>
      </c>
      <c r="C107" s="141">
        <v>127.28</v>
      </c>
      <c r="D107" s="142">
        <v>17819</v>
      </c>
      <c r="E107" s="143">
        <v>10550</v>
      </c>
      <c r="F107" s="132">
        <f t="shared" si="6"/>
        <v>13466</v>
      </c>
      <c r="G107" s="182">
        <f t="shared" si="4"/>
        <v>9697</v>
      </c>
      <c r="H107" s="143">
        <v>180</v>
      </c>
    </row>
    <row r="108" spans="1:8" ht="12.75">
      <c r="A108" s="134">
        <v>98</v>
      </c>
      <c r="B108" s="160">
        <f t="shared" si="5"/>
        <v>24.59</v>
      </c>
      <c r="C108" s="141">
        <v>128.28</v>
      </c>
      <c r="D108" s="142">
        <v>17819</v>
      </c>
      <c r="E108" s="143">
        <v>10550</v>
      </c>
      <c r="F108" s="132">
        <f aca="true" t="shared" si="7" ref="F108:F139">ROUND(12*1.37*(1/B108*D108+1/C108*E108)+H108,0)</f>
        <v>13445</v>
      </c>
      <c r="G108" s="182">
        <f t="shared" si="4"/>
        <v>9683</v>
      </c>
      <c r="H108" s="143">
        <v>180</v>
      </c>
    </row>
    <row r="109" spans="1:8" ht="12.75">
      <c r="A109" s="134">
        <v>99</v>
      </c>
      <c r="B109" s="160">
        <f t="shared" si="5"/>
        <v>24.6</v>
      </c>
      <c r="C109" s="141">
        <v>129.28</v>
      </c>
      <c r="D109" s="142">
        <v>17819</v>
      </c>
      <c r="E109" s="143">
        <v>10550</v>
      </c>
      <c r="F109" s="132">
        <f t="shared" si="7"/>
        <v>13430</v>
      </c>
      <c r="G109" s="182">
        <f t="shared" si="4"/>
        <v>9671</v>
      </c>
      <c r="H109" s="143">
        <v>180</v>
      </c>
    </row>
    <row r="110" spans="1:8" ht="12.75">
      <c r="A110" s="139">
        <v>100</v>
      </c>
      <c r="B110" s="160">
        <f t="shared" si="5"/>
        <v>24.61</v>
      </c>
      <c r="C110" s="141">
        <v>130.28</v>
      </c>
      <c r="D110" s="142">
        <v>17819</v>
      </c>
      <c r="E110" s="143">
        <v>10550</v>
      </c>
      <c r="F110" s="132">
        <f t="shared" si="7"/>
        <v>13415</v>
      </c>
      <c r="G110" s="182">
        <f t="shared" si="4"/>
        <v>9660</v>
      </c>
      <c r="H110" s="143">
        <v>180</v>
      </c>
    </row>
    <row r="111" spans="1:8" ht="12.75">
      <c r="A111" s="134">
        <v>101</v>
      </c>
      <c r="B111" s="160">
        <f t="shared" si="5"/>
        <v>24.62</v>
      </c>
      <c r="C111" s="141">
        <v>131.28</v>
      </c>
      <c r="D111" s="142">
        <v>17819</v>
      </c>
      <c r="E111" s="143">
        <v>10550</v>
      </c>
      <c r="F111" s="132">
        <f t="shared" si="7"/>
        <v>13400</v>
      </c>
      <c r="G111" s="182">
        <f t="shared" si="4"/>
        <v>9649</v>
      </c>
      <c r="H111" s="143">
        <v>180</v>
      </c>
    </row>
    <row r="112" spans="1:8" ht="12.75">
      <c r="A112" s="134">
        <v>102</v>
      </c>
      <c r="B112" s="160">
        <f t="shared" si="5"/>
        <v>24.64</v>
      </c>
      <c r="C112" s="141">
        <v>132.28</v>
      </c>
      <c r="D112" s="142">
        <v>17819</v>
      </c>
      <c r="E112" s="143">
        <v>10550</v>
      </c>
      <c r="F112" s="132">
        <f t="shared" si="7"/>
        <v>13380</v>
      </c>
      <c r="G112" s="182">
        <f t="shared" si="4"/>
        <v>9635</v>
      </c>
      <c r="H112" s="143">
        <v>180</v>
      </c>
    </row>
    <row r="113" spans="1:8" ht="12.75">
      <c r="A113" s="139">
        <v>103</v>
      </c>
      <c r="B113" s="160">
        <f t="shared" si="5"/>
        <v>24.65</v>
      </c>
      <c r="C113" s="141">
        <v>133.28</v>
      </c>
      <c r="D113" s="142">
        <v>17819</v>
      </c>
      <c r="E113" s="143">
        <v>10550</v>
      </c>
      <c r="F113" s="132">
        <f t="shared" si="7"/>
        <v>13365</v>
      </c>
      <c r="G113" s="182">
        <f t="shared" si="4"/>
        <v>9624</v>
      </c>
      <c r="H113" s="143">
        <v>180</v>
      </c>
    </row>
    <row r="114" spans="1:8" ht="12.75">
      <c r="A114" s="134">
        <v>104</v>
      </c>
      <c r="B114" s="160">
        <f t="shared" si="5"/>
        <v>24.66</v>
      </c>
      <c r="C114" s="141">
        <v>134.28</v>
      </c>
      <c r="D114" s="142">
        <v>17819</v>
      </c>
      <c r="E114" s="143">
        <v>10550</v>
      </c>
      <c r="F114" s="132">
        <f t="shared" si="7"/>
        <v>13351</v>
      </c>
      <c r="G114" s="182">
        <f t="shared" si="4"/>
        <v>9614</v>
      </c>
      <c r="H114" s="143">
        <v>180</v>
      </c>
    </row>
    <row r="115" spans="1:8" ht="12.75">
      <c r="A115" s="134">
        <v>105</v>
      </c>
      <c r="B115" s="160">
        <f t="shared" si="5"/>
        <v>24.67</v>
      </c>
      <c r="C115" s="141">
        <v>135.28</v>
      </c>
      <c r="D115" s="142">
        <v>17819</v>
      </c>
      <c r="E115" s="143">
        <v>10550</v>
      </c>
      <c r="F115" s="132">
        <f t="shared" si="7"/>
        <v>13337</v>
      </c>
      <c r="G115" s="182">
        <f t="shared" si="4"/>
        <v>9603</v>
      </c>
      <c r="H115" s="143">
        <v>180</v>
      </c>
    </row>
    <row r="116" spans="1:8" ht="12.75">
      <c r="A116" s="139">
        <v>106</v>
      </c>
      <c r="B116" s="160">
        <f t="shared" si="5"/>
        <v>24.68</v>
      </c>
      <c r="C116" s="141">
        <v>136.28</v>
      </c>
      <c r="D116" s="142">
        <v>17819</v>
      </c>
      <c r="E116" s="143">
        <v>10550</v>
      </c>
      <c r="F116" s="132">
        <f t="shared" si="7"/>
        <v>13322</v>
      </c>
      <c r="G116" s="182">
        <f t="shared" si="4"/>
        <v>9593</v>
      </c>
      <c r="H116" s="143">
        <v>180</v>
      </c>
    </row>
    <row r="117" spans="1:8" ht="12.75">
      <c r="A117" s="134">
        <v>107</v>
      </c>
      <c r="B117" s="160">
        <f t="shared" si="5"/>
        <v>24.7</v>
      </c>
      <c r="C117" s="141">
        <v>137.28</v>
      </c>
      <c r="D117" s="142">
        <v>17819</v>
      </c>
      <c r="E117" s="143">
        <v>10550</v>
      </c>
      <c r="F117" s="132">
        <f t="shared" si="7"/>
        <v>13304</v>
      </c>
      <c r="G117" s="182">
        <f t="shared" si="4"/>
        <v>9579</v>
      </c>
      <c r="H117" s="143">
        <v>180</v>
      </c>
    </row>
    <row r="118" spans="1:8" ht="12.75">
      <c r="A118" s="134">
        <v>108</v>
      </c>
      <c r="B118" s="160">
        <f t="shared" si="5"/>
        <v>24.71</v>
      </c>
      <c r="C118" s="141">
        <v>138.28</v>
      </c>
      <c r="D118" s="142">
        <v>17819</v>
      </c>
      <c r="E118" s="143">
        <v>10550</v>
      </c>
      <c r="F118" s="132">
        <f t="shared" si="7"/>
        <v>13290</v>
      </c>
      <c r="G118" s="182">
        <f t="shared" si="4"/>
        <v>9569</v>
      </c>
      <c r="H118" s="143">
        <v>180</v>
      </c>
    </row>
    <row r="119" spans="1:8" ht="12.75">
      <c r="A119" s="139">
        <v>109</v>
      </c>
      <c r="B119" s="160">
        <f t="shared" si="5"/>
        <v>24.72</v>
      </c>
      <c r="C119" s="141">
        <v>139.28</v>
      </c>
      <c r="D119" s="142">
        <v>17819</v>
      </c>
      <c r="E119" s="143">
        <v>10550</v>
      </c>
      <c r="F119" s="132">
        <f t="shared" si="7"/>
        <v>13276</v>
      </c>
      <c r="G119" s="182">
        <f t="shared" si="4"/>
        <v>9559</v>
      </c>
      <c r="H119" s="143">
        <v>180</v>
      </c>
    </row>
    <row r="120" spans="1:8" ht="12.75">
      <c r="A120" s="134">
        <v>110</v>
      </c>
      <c r="B120" s="160">
        <f t="shared" si="5"/>
        <v>24.73</v>
      </c>
      <c r="C120" s="141">
        <v>140.28</v>
      </c>
      <c r="D120" s="142">
        <v>17819</v>
      </c>
      <c r="E120" s="143">
        <v>10550</v>
      </c>
      <c r="F120" s="132">
        <f t="shared" si="7"/>
        <v>13262</v>
      </c>
      <c r="G120" s="182">
        <f t="shared" si="4"/>
        <v>9549</v>
      </c>
      <c r="H120" s="143">
        <v>180</v>
      </c>
    </row>
    <row r="121" spans="1:8" ht="12.75">
      <c r="A121" s="134">
        <v>111</v>
      </c>
      <c r="B121" s="160">
        <f t="shared" si="5"/>
        <v>24.74</v>
      </c>
      <c r="C121" s="141">
        <v>141.28</v>
      </c>
      <c r="D121" s="142">
        <v>17819</v>
      </c>
      <c r="E121" s="143">
        <v>10550</v>
      </c>
      <c r="F121" s="132">
        <f t="shared" si="7"/>
        <v>13249</v>
      </c>
      <c r="G121" s="182">
        <f t="shared" si="4"/>
        <v>9539</v>
      </c>
      <c r="H121" s="143">
        <v>180</v>
      </c>
    </row>
    <row r="122" spans="1:8" ht="12.75">
      <c r="A122" s="139">
        <v>112</v>
      </c>
      <c r="B122" s="160">
        <f t="shared" si="5"/>
        <v>24.75</v>
      </c>
      <c r="C122" s="141">
        <v>142.28</v>
      </c>
      <c r="D122" s="142">
        <v>17819</v>
      </c>
      <c r="E122" s="143">
        <v>10550</v>
      </c>
      <c r="F122" s="132">
        <f t="shared" si="7"/>
        <v>13235</v>
      </c>
      <c r="G122" s="182">
        <f t="shared" si="4"/>
        <v>9529</v>
      </c>
      <c r="H122" s="143">
        <v>180</v>
      </c>
    </row>
    <row r="123" spans="1:8" ht="12.75">
      <c r="A123" s="134">
        <v>113</v>
      </c>
      <c r="B123" s="160">
        <f t="shared" si="5"/>
        <v>24.76</v>
      </c>
      <c r="C123" s="141">
        <v>143.28</v>
      </c>
      <c r="D123" s="142">
        <v>17819</v>
      </c>
      <c r="E123" s="143">
        <v>10550</v>
      </c>
      <c r="F123" s="132">
        <f t="shared" si="7"/>
        <v>13222</v>
      </c>
      <c r="G123" s="182">
        <f t="shared" si="4"/>
        <v>9520</v>
      </c>
      <c r="H123" s="143">
        <v>180</v>
      </c>
    </row>
    <row r="124" spans="1:8" ht="12.75">
      <c r="A124" s="134">
        <v>114</v>
      </c>
      <c r="B124" s="160">
        <f t="shared" si="5"/>
        <v>24.78</v>
      </c>
      <c r="C124" s="141">
        <v>144.28</v>
      </c>
      <c r="D124" s="142">
        <v>17819</v>
      </c>
      <c r="E124" s="143">
        <v>10550</v>
      </c>
      <c r="F124" s="132">
        <f t="shared" si="7"/>
        <v>13204</v>
      </c>
      <c r="G124" s="182">
        <f t="shared" si="4"/>
        <v>9507</v>
      </c>
      <c r="H124" s="143">
        <v>180</v>
      </c>
    </row>
    <row r="125" spans="1:8" ht="12.75">
      <c r="A125" s="139">
        <v>115</v>
      </c>
      <c r="B125" s="160">
        <f t="shared" si="5"/>
        <v>24.79</v>
      </c>
      <c r="C125" s="141">
        <v>145.28</v>
      </c>
      <c r="D125" s="142">
        <v>17819</v>
      </c>
      <c r="E125" s="143">
        <v>10550</v>
      </c>
      <c r="F125" s="132">
        <f t="shared" si="7"/>
        <v>13191</v>
      </c>
      <c r="G125" s="182">
        <f t="shared" si="4"/>
        <v>9497</v>
      </c>
      <c r="H125" s="143">
        <v>180</v>
      </c>
    </row>
    <row r="126" spans="1:8" ht="12.75">
      <c r="A126" s="134">
        <v>116</v>
      </c>
      <c r="B126" s="160">
        <f t="shared" si="5"/>
        <v>24.8</v>
      </c>
      <c r="C126" s="141">
        <v>146.28</v>
      </c>
      <c r="D126" s="142">
        <v>17819</v>
      </c>
      <c r="E126" s="143">
        <v>10550</v>
      </c>
      <c r="F126" s="132">
        <f t="shared" si="7"/>
        <v>13178</v>
      </c>
      <c r="G126" s="182">
        <f t="shared" si="4"/>
        <v>9488</v>
      </c>
      <c r="H126" s="143">
        <v>180</v>
      </c>
    </row>
    <row r="127" spans="1:8" ht="12.75">
      <c r="A127" s="134">
        <v>117</v>
      </c>
      <c r="B127" s="160">
        <f t="shared" si="5"/>
        <v>24.81</v>
      </c>
      <c r="C127" s="141">
        <v>147.28</v>
      </c>
      <c r="D127" s="142">
        <v>17819</v>
      </c>
      <c r="E127" s="143">
        <v>10550</v>
      </c>
      <c r="F127" s="132">
        <f t="shared" si="7"/>
        <v>13165</v>
      </c>
      <c r="G127" s="182">
        <f t="shared" si="4"/>
        <v>9478</v>
      </c>
      <c r="H127" s="143">
        <v>180</v>
      </c>
    </row>
    <row r="128" spans="1:8" ht="12.75">
      <c r="A128" s="139">
        <v>118</v>
      </c>
      <c r="B128" s="160">
        <f t="shared" si="5"/>
        <v>24.82</v>
      </c>
      <c r="C128" s="141">
        <v>148.28</v>
      </c>
      <c r="D128" s="142">
        <v>17819</v>
      </c>
      <c r="E128" s="143">
        <v>10550</v>
      </c>
      <c r="F128" s="132">
        <f t="shared" si="7"/>
        <v>13152</v>
      </c>
      <c r="G128" s="182">
        <f t="shared" si="4"/>
        <v>9469</v>
      </c>
      <c r="H128" s="143">
        <v>180</v>
      </c>
    </row>
    <row r="129" spans="1:8" ht="12.75">
      <c r="A129" s="134">
        <v>119</v>
      </c>
      <c r="B129" s="160">
        <f t="shared" si="5"/>
        <v>24.83</v>
      </c>
      <c r="C129" s="141">
        <v>149.28</v>
      </c>
      <c r="D129" s="142">
        <v>17819</v>
      </c>
      <c r="E129" s="143">
        <v>10550</v>
      </c>
      <c r="F129" s="132">
        <f t="shared" si="7"/>
        <v>13140</v>
      </c>
      <c r="G129" s="182">
        <f t="shared" si="4"/>
        <v>9460</v>
      </c>
      <c r="H129" s="143">
        <v>180</v>
      </c>
    </row>
    <row r="130" spans="1:8" ht="12.75">
      <c r="A130" s="134">
        <v>120</v>
      </c>
      <c r="B130" s="160">
        <f t="shared" si="5"/>
        <v>24.84</v>
      </c>
      <c r="C130" s="141">
        <v>150.28</v>
      </c>
      <c r="D130" s="142">
        <v>17819</v>
      </c>
      <c r="E130" s="143">
        <v>10550</v>
      </c>
      <c r="F130" s="132">
        <f t="shared" si="7"/>
        <v>13127</v>
      </c>
      <c r="G130" s="182">
        <f t="shared" si="4"/>
        <v>9451</v>
      </c>
      <c r="H130" s="143">
        <v>180</v>
      </c>
    </row>
    <row r="131" spans="1:8" ht="12.75">
      <c r="A131" s="139">
        <v>121</v>
      </c>
      <c r="B131" s="160">
        <f t="shared" si="5"/>
        <v>24.85</v>
      </c>
      <c r="C131" s="141">
        <v>151.28</v>
      </c>
      <c r="D131" s="142">
        <v>17819</v>
      </c>
      <c r="E131" s="143">
        <v>10550</v>
      </c>
      <c r="F131" s="132">
        <f t="shared" si="7"/>
        <v>13115</v>
      </c>
      <c r="G131" s="182">
        <f t="shared" si="4"/>
        <v>9442</v>
      </c>
      <c r="H131" s="143">
        <v>180</v>
      </c>
    </row>
    <row r="132" spans="1:8" ht="12.75">
      <c r="A132" s="134">
        <v>122</v>
      </c>
      <c r="B132" s="160">
        <f t="shared" si="5"/>
        <v>24.86</v>
      </c>
      <c r="C132" s="141">
        <v>152.28</v>
      </c>
      <c r="D132" s="142">
        <v>17819</v>
      </c>
      <c r="E132" s="143">
        <v>10550</v>
      </c>
      <c r="F132" s="132">
        <f t="shared" si="7"/>
        <v>13103</v>
      </c>
      <c r="G132" s="182">
        <f t="shared" si="4"/>
        <v>9433</v>
      </c>
      <c r="H132" s="143">
        <v>180</v>
      </c>
    </row>
    <row r="133" spans="1:8" ht="12.75">
      <c r="A133" s="134">
        <v>123</v>
      </c>
      <c r="B133" s="160">
        <f t="shared" si="5"/>
        <v>24.87</v>
      </c>
      <c r="C133" s="141">
        <v>153.28</v>
      </c>
      <c r="D133" s="142">
        <v>17819</v>
      </c>
      <c r="E133" s="143">
        <v>10550</v>
      </c>
      <c r="F133" s="132">
        <f t="shared" si="7"/>
        <v>13091</v>
      </c>
      <c r="G133" s="182">
        <f t="shared" si="4"/>
        <v>9424</v>
      </c>
      <c r="H133" s="143">
        <v>180</v>
      </c>
    </row>
    <row r="134" spans="1:8" ht="12.75">
      <c r="A134" s="139">
        <v>124</v>
      </c>
      <c r="B134" s="160">
        <f t="shared" si="5"/>
        <v>24.88</v>
      </c>
      <c r="C134" s="141">
        <v>154.28</v>
      </c>
      <c r="D134" s="142">
        <v>17819</v>
      </c>
      <c r="E134" s="143">
        <v>10550</v>
      </c>
      <c r="F134" s="132">
        <f t="shared" si="7"/>
        <v>13078</v>
      </c>
      <c r="G134" s="182">
        <f t="shared" si="4"/>
        <v>9415</v>
      </c>
      <c r="H134" s="143">
        <v>180</v>
      </c>
    </row>
    <row r="135" spans="1:8" ht="12.75">
      <c r="A135" s="134">
        <v>125</v>
      </c>
      <c r="B135" s="160">
        <f t="shared" si="5"/>
        <v>24.89</v>
      </c>
      <c r="C135" s="141">
        <v>155.28</v>
      </c>
      <c r="D135" s="142">
        <v>17819</v>
      </c>
      <c r="E135" s="143">
        <v>10550</v>
      </c>
      <c r="F135" s="132">
        <f t="shared" si="7"/>
        <v>13067</v>
      </c>
      <c r="G135" s="182">
        <f t="shared" si="4"/>
        <v>9406</v>
      </c>
      <c r="H135" s="143">
        <v>180</v>
      </c>
    </row>
    <row r="136" spans="1:8" ht="12.75">
      <c r="A136" s="134">
        <v>126</v>
      </c>
      <c r="B136" s="160">
        <f t="shared" si="5"/>
        <v>24.9</v>
      </c>
      <c r="C136" s="141">
        <v>156.28</v>
      </c>
      <c r="D136" s="142">
        <v>17819</v>
      </c>
      <c r="E136" s="143">
        <v>10550</v>
      </c>
      <c r="F136" s="132">
        <f t="shared" si="7"/>
        <v>13055</v>
      </c>
      <c r="G136" s="182">
        <f t="shared" si="4"/>
        <v>9398</v>
      </c>
      <c r="H136" s="143">
        <v>180</v>
      </c>
    </row>
    <row r="137" spans="1:8" ht="12.75">
      <c r="A137" s="139">
        <v>127</v>
      </c>
      <c r="B137" s="160">
        <f t="shared" si="5"/>
        <v>24.91</v>
      </c>
      <c r="C137" s="141">
        <v>157.28</v>
      </c>
      <c r="D137" s="142">
        <v>17819</v>
      </c>
      <c r="E137" s="143">
        <v>10550</v>
      </c>
      <c r="F137" s="132">
        <f t="shared" si="7"/>
        <v>13043</v>
      </c>
      <c r="G137" s="182">
        <f t="shared" si="4"/>
        <v>9389</v>
      </c>
      <c r="H137" s="143">
        <v>180</v>
      </c>
    </row>
    <row r="138" spans="1:8" ht="12.75">
      <c r="A138" s="134">
        <v>128</v>
      </c>
      <c r="B138" s="160">
        <f t="shared" si="5"/>
        <v>24.92</v>
      </c>
      <c r="C138" s="141">
        <v>158.28</v>
      </c>
      <c r="D138" s="142">
        <v>17819</v>
      </c>
      <c r="E138" s="143">
        <v>10550</v>
      </c>
      <c r="F138" s="132">
        <f t="shared" si="7"/>
        <v>13031</v>
      </c>
      <c r="G138" s="182">
        <f t="shared" si="4"/>
        <v>9380</v>
      </c>
      <c r="H138" s="143">
        <v>180</v>
      </c>
    </row>
    <row r="139" spans="1:8" ht="12.75">
      <c r="A139" s="134">
        <v>129</v>
      </c>
      <c r="B139" s="160">
        <f t="shared" si="5"/>
        <v>24.93</v>
      </c>
      <c r="C139" s="141">
        <v>159.28</v>
      </c>
      <c r="D139" s="142">
        <v>17819</v>
      </c>
      <c r="E139" s="143">
        <v>10550</v>
      </c>
      <c r="F139" s="132">
        <f t="shared" si="7"/>
        <v>13020</v>
      </c>
      <c r="G139" s="182">
        <f aca="true" t="shared" si="8" ref="G139:G182">ROUND(12*(1/B139*D139+1/C139*E139),0)</f>
        <v>9372</v>
      </c>
      <c r="H139" s="143">
        <v>180</v>
      </c>
    </row>
    <row r="140" spans="1:8" ht="12.75">
      <c r="A140" s="139">
        <v>130</v>
      </c>
      <c r="B140" s="160">
        <f aca="true" t="shared" si="9" ref="B140:B182">ROUND((1.1233*LN(A140)+17)*1.11,2)</f>
        <v>24.94</v>
      </c>
      <c r="C140" s="141">
        <v>160.28</v>
      </c>
      <c r="D140" s="142">
        <v>17819</v>
      </c>
      <c r="E140" s="143">
        <v>10550</v>
      </c>
      <c r="F140" s="132">
        <f aca="true" t="shared" si="10" ref="F140:F171">ROUND(12*1.37*(1/B140*D140+1/C140*E140)+H140,0)</f>
        <v>13008</v>
      </c>
      <c r="G140" s="182">
        <f t="shared" si="8"/>
        <v>9364</v>
      </c>
      <c r="H140" s="143">
        <v>180</v>
      </c>
    </row>
    <row r="141" spans="1:8" ht="12.75">
      <c r="A141" s="134">
        <v>131</v>
      </c>
      <c r="B141" s="160">
        <f t="shared" si="9"/>
        <v>24.95</v>
      </c>
      <c r="C141" s="141">
        <v>161.28</v>
      </c>
      <c r="D141" s="142">
        <v>17819</v>
      </c>
      <c r="E141" s="143">
        <v>10550</v>
      </c>
      <c r="F141" s="132">
        <f t="shared" si="10"/>
        <v>12997</v>
      </c>
      <c r="G141" s="182">
        <f t="shared" si="8"/>
        <v>9355</v>
      </c>
      <c r="H141" s="143">
        <v>180</v>
      </c>
    </row>
    <row r="142" spans="1:8" ht="12.75">
      <c r="A142" s="134">
        <v>132</v>
      </c>
      <c r="B142" s="160">
        <f t="shared" si="9"/>
        <v>24.96</v>
      </c>
      <c r="C142" s="141">
        <v>162.28</v>
      </c>
      <c r="D142" s="142">
        <v>17819</v>
      </c>
      <c r="E142" s="143">
        <v>10550</v>
      </c>
      <c r="F142" s="132">
        <f t="shared" si="10"/>
        <v>12985</v>
      </c>
      <c r="G142" s="182">
        <f t="shared" si="8"/>
        <v>9347</v>
      </c>
      <c r="H142" s="143">
        <v>180</v>
      </c>
    </row>
    <row r="143" spans="1:8" ht="12.75">
      <c r="A143" s="139">
        <v>133</v>
      </c>
      <c r="B143" s="160">
        <f t="shared" si="9"/>
        <v>24.97</v>
      </c>
      <c r="C143" s="141">
        <v>163.28</v>
      </c>
      <c r="D143" s="142">
        <v>17819</v>
      </c>
      <c r="E143" s="143">
        <v>10550</v>
      </c>
      <c r="F143" s="132">
        <f t="shared" si="10"/>
        <v>12974</v>
      </c>
      <c r="G143" s="182">
        <f t="shared" si="8"/>
        <v>9339</v>
      </c>
      <c r="H143" s="143">
        <v>180</v>
      </c>
    </row>
    <row r="144" spans="1:8" ht="12.75">
      <c r="A144" s="134">
        <v>134</v>
      </c>
      <c r="B144" s="160">
        <f t="shared" si="9"/>
        <v>24.98</v>
      </c>
      <c r="C144" s="141">
        <v>164.28</v>
      </c>
      <c r="D144" s="142">
        <v>17819</v>
      </c>
      <c r="E144" s="143">
        <v>10550</v>
      </c>
      <c r="F144" s="132">
        <f t="shared" si="10"/>
        <v>12963</v>
      </c>
      <c r="G144" s="182">
        <f t="shared" si="8"/>
        <v>9331</v>
      </c>
      <c r="H144" s="143">
        <v>180</v>
      </c>
    </row>
    <row r="145" spans="1:8" ht="12.75">
      <c r="A145" s="134">
        <v>135</v>
      </c>
      <c r="B145" s="160">
        <f t="shared" si="9"/>
        <v>24.99</v>
      </c>
      <c r="C145" s="141">
        <v>165.28</v>
      </c>
      <c r="D145" s="142">
        <v>17819</v>
      </c>
      <c r="E145" s="143">
        <v>10550</v>
      </c>
      <c r="F145" s="132">
        <f t="shared" si="10"/>
        <v>12952</v>
      </c>
      <c r="G145" s="182">
        <f t="shared" si="8"/>
        <v>9323</v>
      </c>
      <c r="H145" s="143">
        <v>180</v>
      </c>
    </row>
    <row r="146" spans="1:8" ht="12.75">
      <c r="A146" s="139">
        <v>136</v>
      </c>
      <c r="B146" s="160">
        <f t="shared" si="9"/>
        <v>25</v>
      </c>
      <c r="C146" s="141">
        <v>166.28</v>
      </c>
      <c r="D146" s="142">
        <v>17819</v>
      </c>
      <c r="E146" s="143">
        <v>10550</v>
      </c>
      <c r="F146" s="132">
        <f t="shared" si="10"/>
        <v>12941</v>
      </c>
      <c r="G146" s="182">
        <f t="shared" si="8"/>
        <v>9314</v>
      </c>
      <c r="H146" s="143">
        <v>180</v>
      </c>
    </row>
    <row r="147" spans="1:8" ht="12.75">
      <c r="A147" s="134">
        <v>137</v>
      </c>
      <c r="B147" s="160">
        <f t="shared" si="9"/>
        <v>25</v>
      </c>
      <c r="C147" s="141">
        <v>167.28</v>
      </c>
      <c r="D147" s="142">
        <v>17819</v>
      </c>
      <c r="E147" s="143">
        <v>10550</v>
      </c>
      <c r="F147" s="132">
        <f t="shared" si="10"/>
        <v>12935</v>
      </c>
      <c r="G147" s="182">
        <f t="shared" si="8"/>
        <v>9310</v>
      </c>
      <c r="H147" s="143">
        <v>180</v>
      </c>
    </row>
    <row r="148" spans="1:8" ht="12.75">
      <c r="A148" s="134">
        <v>138</v>
      </c>
      <c r="B148" s="160">
        <f t="shared" si="9"/>
        <v>25.01</v>
      </c>
      <c r="C148" s="141">
        <v>168.28</v>
      </c>
      <c r="D148" s="142">
        <v>17819</v>
      </c>
      <c r="E148" s="143">
        <v>10550</v>
      </c>
      <c r="F148" s="132">
        <f t="shared" si="10"/>
        <v>12924</v>
      </c>
      <c r="G148" s="182">
        <f t="shared" si="8"/>
        <v>9302</v>
      </c>
      <c r="H148" s="143">
        <v>180</v>
      </c>
    </row>
    <row r="149" spans="1:8" ht="12.75">
      <c r="A149" s="139">
        <v>139</v>
      </c>
      <c r="B149" s="160">
        <f t="shared" si="9"/>
        <v>25.02</v>
      </c>
      <c r="C149" s="141">
        <v>169.28</v>
      </c>
      <c r="D149" s="142">
        <v>17819</v>
      </c>
      <c r="E149" s="143">
        <v>10550</v>
      </c>
      <c r="F149" s="132">
        <f t="shared" si="10"/>
        <v>12913</v>
      </c>
      <c r="G149" s="182">
        <f t="shared" si="8"/>
        <v>9294</v>
      </c>
      <c r="H149" s="143">
        <v>180</v>
      </c>
    </row>
    <row r="150" spans="1:8" ht="12.75">
      <c r="A150" s="134">
        <v>140</v>
      </c>
      <c r="B150" s="160">
        <f t="shared" si="9"/>
        <v>25.03</v>
      </c>
      <c r="C150" s="141">
        <v>170.28</v>
      </c>
      <c r="D150" s="142">
        <v>17819</v>
      </c>
      <c r="E150" s="143">
        <v>10550</v>
      </c>
      <c r="F150" s="132">
        <f t="shared" si="10"/>
        <v>12902</v>
      </c>
      <c r="G150" s="182">
        <f t="shared" si="8"/>
        <v>9286</v>
      </c>
      <c r="H150" s="143">
        <v>180</v>
      </c>
    </row>
    <row r="151" spans="1:8" ht="12.75">
      <c r="A151" s="134">
        <v>141</v>
      </c>
      <c r="B151" s="160">
        <f t="shared" si="9"/>
        <v>25.04</v>
      </c>
      <c r="C151" s="141">
        <v>171.28</v>
      </c>
      <c r="D151" s="142">
        <v>17819</v>
      </c>
      <c r="E151" s="143">
        <v>10550</v>
      </c>
      <c r="F151" s="132">
        <f t="shared" si="10"/>
        <v>12892</v>
      </c>
      <c r="G151" s="182">
        <f t="shared" si="8"/>
        <v>9279</v>
      </c>
      <c r="H151" s="143">
        <v>180</v>
      </c>
    </row>
    <row r="152" spans="1:8" ht="12.75">
      <c r="A152" s="139">
        <v>142</v>
      </c>
      <c r="B152" s="160">
        <f t="shared" si="9"/>
        <v>25.05</v>
      </c>
      <c r="C152" s="141">
        <v>172.28</v>
      </c>
      <c r="D152" s="142">
        <v>17819</v>
      </c>
      <c r="E152" s="143">
        <v>10550</v>
      </c>
      <c r="F152" s="132">
        <f t="shared" si="10"/>
        <v>12881</v>
      </c>
      <c r="G152" s="182">
        <f t="shared" si="8"/>
        <v>9271</v>
      </c>
      <c r="H152" s="143">
        <v>180</v>
      </c>
    </row>
    <row r="153" spans="1:8" ht="12.75">
      <c r="A153" s="134">
        <v>143</v>
      </c>
      <c r="B153" s="160">
        <f t="shared" si="9"/>
        <v>25.06</v>
      </c>
      <c r="C153" s="141">
        <v>173.28</v>
      </c>
      <c r="D153" s="142">
        <v>17819</v>
      </c>
      <c r="E153" s="143">
        <v>10550</v>
      </c>
      <c r="F153" s="132">
        <f t="shared" si="10"/>
        <v>12871</v>
      </c>
      <c r="G153" s="182">
        <f t="shared" si="8"/>
        <v>9263</v>
      </c>
      <c r="H153" s="143">
        <v>180</v>
      </c>
    </row>
    <row r="154" spans="1:8" ht="12.75">
      <c r="A154" s="134">
        <v>144</v>
      </c>
      <c r="B154" s="160">
        <f t="shared" si="9"/>
        <v>25.07</v>
      </c>
      <c r="C154" s="141">
        <v>174.28</v>
      </c>
      <c r="D154" s="142">
        <v>17819</v>
      </c>
      <c r="E154" s="143">
        <v>10550</v>
      </c>
      <c r="F154" s="132">
        <f t="shared" si="10"/>
        <v>12860</v>
      </c>
      <c r="G154" s="182">
        <f t="shared" si="8"/>
        <v>9256</v>
      </c>
      <c r="H154" s="143">
        <v>180</v>
      </c>
    </row>
    <row r="155" spans="1:8" ht="12.75">
      <c r="A155" s="139">
        <v>145</v>
      </c>
      <c r="B155" s="160">
        <f t="shared" si="9"/>
        <v>25.08</v>
      </c>
      <c r="C155" s="141">
        <v>175.28</v>
      </c>
      <c r="D155" s="142">
        <v>17819</v>
      </c>
      <c r="E155" s="143">
        <v>10550</v>
      </c>
      <c r="F155" s="132">
        <f t="shared" si="10"/>
        <v>12850</v>
      </c>
      <c r="G155" s="182">
        <f t="shared" si="8"/>
        <v>9248</v>
      </c>
      <c r="H155" s="143">
        <v>180</v>
      </c>
    </row>
    <row r="156" spans="1:8" ht="12.75">
      <c r="A156" s="134">
        <v>146</v>
      </c>
      <c r="B156" s="160">
        <f t="shared" si="9"/>
        <v>25.08</v>
      </c>
      <c r="C156" s="141">
        <v>176.28</v>
      </c>
      <c r="D156" s="142">
        <v>17819</v>
      </c>
      <c r="E156" s="143">
        <v>10550</v>
      </c>
      <c r="F156" s="132">
        <f t="shared" si="10"/>
        <v>12844</v>
      </c>
      <c r="G156" s="182">
        <f t="shared" si="8"/>
        <v>9244</v>
      </c>
      <c r="H156" s="143">
        <v>180</v>
      </c>
    </row>
    <row r="157" spans="1:8" ht="12.75">
      <c r="A157" s="134">
        <v>147</v>
      </c>
      <c r="B157" s="160">
        <f t="shared" si="9"/>
        <v>25.09</v>
      </c>
      <c r="C157" s="141">
        <v>177.28</v>
      </c>
      <c r="D157" s="142">
        <v>17819</v>
      </c>
      <c r="E157" s="143">
        <v>10550</v>
      </c>
      <c r="F157" s="132">
        <f t="shared" si="10"/>
        <v>12834</v>
      </c>
      <c r="G157" s="182">
        <f t="shared" si="8"/>
        <v>9237</v>
      </c>
      <c r="H157" s="143">
        <v>180</v>
      </c>
    </row>
    <row r="158" spans="1:8" ht="12.75">
      <c r="A158" s="139">
        <v>148</v>
      </c>
      <c r="B158" s="160">
        <f t="shared" si="9"/>
        <v>25.1</v>
      </c>
      <c r="C158" s="141">
        <v>178.28</v>
      </c>
      <c r="D158" s="142">
        <v>17819</v>
      </c>
      <c r="E158" s="143">
        <v>10550</v>
      </c>
      <c r="F158" s="132">
        <f t="shared" si="10"/>
        <v>12824</v>
      </c>
      <c r="G158" s="182">
        <f t="shared" si="8"/>
        <v>9229</v>
      </c>
      <c r="H158" s="143">
        <v>180</v>
      </c>
    </row>
    <row r="159" spans="1:8" ht="12.75">
      <c r="A159" s="134">
        <v>149</v>
      </c>
      <c r="B159" s="160">
        <f t="shared" si="9"/>
        <v>25.11</v>
      </c>
      <c r="C159" s="141">
        <v>179.28</v>
      </c>
      <c r="D159" s="142">
        <v>17819</v>
      </c>
      <c r="E159" s="143">
        <v>10550</v>
      </c>
      <c r="F159" s="132">
        <f t="shared" si="10"/>
        <v>12814</v>
      </c>
      <c r="G159" s="182">
        <f t="shared" si="8"/>
        <v>9222</v>
      </c>
      <c r="H159" s="143">
        <v>180</v>
      </c>
    </row>
    <row r="160" spans="1:8" ht="12.75">
      <c r="A160" s="134">
        <v>150</v>
      </c>
      <c r="B160" s="160">
        <f t="shared" si="9"/>
        <v>25.12</v>
      </c>
      <c r="C160" s="141">
        <v>180.28</v>
      </c>
      <c r="D160" s="142">
        <v>17819</v>
      </c>
      <c r="E160" s="143">
        <v>10550</v>
      </c>
      <c r="F160" s="132">
        <f t="shared" si="10"/>
        <v>12804</v>
      </c>
      <c r="G160" s="182">
        <f t="shared" si="8"/>
        <v>9215</v>
      </c>
      <c r="H160" s="143">
        <v>180</v>
      </c>
    </row>
    <row r="161" spans="1:8" ht="12.75">
      <c r="A161" s="139">
        <v>151</v>
      </c>
      <c r="B161" s="160">
        <f t="shared" si="9"/>
        <v>25.13</v>
      </c>
      <c r="C161" s="141">
        <v>181.28</v>
      </c>
      <c r="D161" s="142">
        <v>17819</v>
      </c>
      <c r="E161" s="143">
        <v>10550</v>
      </c>
      <c r="F161" s="132">
        <f t="shared" si="10"/>
        <v>12794</v>
      </c>
      <c r="G161" s="182">
        <f t="shared" si="8"/>
        <v>9207</v>
      </c>
      <c r="H161" s="143">
        <v>180</v>
      </c>
    </row>
    <row r="162" spans="1:8" ht="12.75">
      <c r="A162" s="134">
        <v>152</v>
      </c>
      <c r="B162" s="160">
        <f t="shared" si="9"/>
        <v>25.13</v>
      </c>
      <c r="C162" s="141">
        <v>182.28</v>
      </c>
      <c r="D162" s="142">
        <v>17819</v>
      </c>
      <c r="E162" s="143">
        <v>10550</v>
      </c>
      <c r="F162" s="132">
        <f t="shared" si="10"/>
        <v>12789</v>
      </c>
      <c r="G162" s="182">
        <f t="shared" si="8"/>
        <v>9203</v>
      </c>
      <c r="H162" s="143">
        <v>180</v>
      </c>
    </row>
    <row r="163" spans="1:8" ht="12.75">
      <c r="A163" s="134">
        <v>153</v>
      </c>
      <c r="B163" s="160">
        <f t="shared" si="9"/>
        <v>25.14</v>
      </c>
      <c r="C163" s="141">
        <v>183.28</v>
      </c>
      <c r="D163" s="142">
        <v>17819</v>
      </c>
      <c r="E163" s="143">
        <v>10550</v>
      </c>
      <c r="F163" s="132">
        <f t="shared" si="10"/>
        <v>12779</v>
      </c>
      <c r="G163" s="182">
        <f t="shared" si="8"/>
        <v>9196</v>
      </c>
      <c r="H163" s="143">
        <v>180</v>
      </c>
    </row>
    <row r="164" spans="1:8" ht="12.75">
      <c r="A164" s="139">
        <v>154</v>
      </c>
      <c r="B164" s="160">
        <f t="shared" si="9"/>
        <v>25.15</v>
      </c>
      <c r="C164" s="141">
        <v>184.28</v>
      </c>
      <c r="D164" s="142">
        <v>17819</v>
      </c>
      <c r="E164" s="143">
        <v>10550</v>
      </c>
      <c r="F164" s="132">
        <f t="shared" si="10"/>
        <v>12769</v>
      </c>
      <c r="G164" s="182">
        <f t="shared" si="8"/>
        <v>9189</v>
      </c>
      <c r="H164" s="143">
        <v>180</v>
      </c>
    </row>
    <row r="165" spans="1:8" ht="12.75">
      <c r="A165" s="134">
        <v>155</v>
      </c>
      <c r="B165" s="160">
        <f t="shared" si="9"/>
        <v>25.16</v>
      </c>
      <c r="C165" s="141">
        <v>185.28</v>
      </c>
      <c r="D165" s="142">
        <v>17819</v>
      </c>
      <c r="E165" s="143">
        <v>10550</v>
      </c>
      <c r="F165" s="132">
        <f t="shared" si="10"/>
        <v>12759</v>
      </c>
      <c r="G165" s="182">
        <f t="shared" si="8"/>
        <v>9182</v>
      </c>
      <c r="H165" s="143">
        <v>180</v>
      </c>
    </row>
    <row r="166" spans="1:8" ht="12.75">
      <c r="A166" s="134">
        <v>156</v>
      </c>
      <c r="B166" s="160">
        <f t="shared" si="9"/>
        <v>25.17</v>
      </c>
      <c r="C166" s="141">
        <v>186.28</v>
      </c>
      <c r="D166" s="142">
        <v>17819</v>
      </c>
      <c r="E166" s="143">
        <v>10550</v>
      </c>
      <c r="F166" s="132">
        <f t="shared" si="10"/>
        <v>12750</v>
      </c>
      <c r="G166" s="182">
        <f t="shared" si="8"/>
        <v>9175</v>
      </c>
      <c r="H166" s="143">
        <v>180</v>
      </c>
    </row>
    <row r="167" spans="1:8" ht="12.75">
      <c r="A167" s="139">
        <v>157</v>
      </c>
      <c r="B167" s="160">
        <f t="shared" si="9"/>
        <v>25.17</v>
      </c>
      <c r="C167" s="141">
        <v>187.28</v>
      </c>
      <c r="D167" s="142">
        <v>17819</v>
      </c>
      <c r="E167" s="143">
        <v>10550</v>
      </c>
      <c r="F167" s="132">
        <f t="shared" si="10"/>
        <v>12745</v>
      </c>
      <c r="G167" s="182">
        <f t="shared" si="8"/>
        <v>9171</v>
      </c>
      <c r="H167" s="143">
        <v>180</v>
      </c>
    </row>
    <row r="168" spans="1:8" ht="12.75">
      <c r="A168" s="134">
        <v>158</v>
      </c>
      <c r="B168" s="160">
        <f t="shared" si="9"/>
        <v>25.18</v>
      </c>
      <c r="C168" s="141">
        <v>188.28</v>
      </c>
      <c r="D168" s="142">
        <v>17819</v>
      </c>
      <c r="E168" s="143">
        <v>10550</v>
      </c>
      <c r="F168" s="132">
        <f t="shared" si="10"/>
        <v>12735</v>
      </c>
      <c r="G168" s="182">
        <f t="shared" si="8"/>
        <v>9164</v>
      </c>
      <c r="H168" s="143">
        <v>180</v>
      </c>
    </row>
    <row r="169" spans="1:8" ht="12.75">
      <c r="A169" s="134">
        <v>159</v>
      </c>
      <c r="B169" s="160">
        <f t="shared" si="9"/>
        <v>25.19</v>
      </c>
      <c r="C169" s="141">
        <v>189.28</v>
      </c>
      <c r="D169" s="142">
        <v>17819</v>
      </c>
      <c r="E169" s="143">
        <v>10550</v>
      </c>
      <c r="F169" s="132">
        <f t="shared" si="10"/>
        <v>12726</v>
      </c>
      <c r="G169" s="182">
        <f t="shared" si="8"/>
        <v>9157</v>
      </c>
      <c r="H169" s="143">
        <v>180</v>
      </c>
    </row>
    <row r="170" spans="1:8" ht="12.75">
      <c r="A170" s="139">
        <v>160</v>
      </c>
      <c r="B170" s="160">
        <f t="shared" si="9"/>
        <v>25.2</v>
      </c>
      <c r="C170" s="141">
        <v>190.28</v>
      </c>
      <c r="D170" s="142">
        <v>17819</v>
      </c>
      <c r="E170" s="143">
        <v>10550</v>
      </c>
      <c r="F170" s="132">
        <f t="shared" si="10"/>
        <v>12716</v>
      </c>
      <c r="G170" s="182">
        <f t="shared" si="8"/>
        <v>9151</v>
      </c>
      <c r="H170" s="143">
        <v>180</v>
      </c>
    </row>
    <row r="171" spans="1:8" ht="12.75">
      <c r="A171" s="134">
        <v>161</v>
      </c>
      <c r="B171" s="160">
        <f t="shared" si="9"/>
        <v>25.21</v>
      </c>
      <c r="C171" s="141">
        <v>191.28</v>
      </c>
      <c r="D171" s="142">
        <v>17819</v>
      </c>
      <c r="E171" s="143">
        <v>10550</v>
      </c>
      <c r="F171" s="132">
        <f t="shared" si="10"/>
        <v>12707</v>
      </c>
      <c r="G171" s="182">
        <f t="shared" si="8"/>
        <v>9144</v>
      </c>
      <c r="H171" s="143">
        <v>180</v>
      </c>
    </row>
    <row r="172" spans="1:8" ht="12.75">
      <c r="A172" s="134">
        <v>162</v>
      </c>
      <c r="B172" s="160">
        <f t="shared" si="9"/>
        <v>25.21</v>
      </c>
      <c r="C172" s="141">
        <v>192.28</v>
      </c>
      <c r="D172" s="142">
        <v>17819</v>
      </c>
      <c r="E172" s="143">
        <v>10550</v>
      </c>
      <c r="F172" s="132">
        <f aca="true" t="shared" si="11" ref="F172:F182">ROUND(12*1.37*(1/B172*D172+1/C172*E172)+H172,0)</f>
        <v>12702</v>
      </c>
      <c r="G172" s="182">
        <f t="shared" si="8"/>
        <v>9140</v>
      </c>
      <c r="H172" s="143">
        <v>180</v>
      </c>
    </row>
    <row r="173" spans="1:8" ht="12.75">
      <c r="A173" s="139">
        <v>163</v>
      </c>
      <c r="B173" s="160">
        <f t="shared" si="9"/>
        <v>25.22</v>
      </c>
      <c r="C173" s="141">
        <v>193.28</v>
      </c>
      <c r="D173" s="142">
        <v>17819</v>
      </c>
      <c r="E173" s="143">
        <v>10550</v>
      </c>
      <c r="F173" s="132">
        <f t="shared" si="11"/>
        <v>12693</v>
      </c>
      <c r="G173" s="182">
        <f t="shared" si="8"/>
        <v>9134</v>
      </c>
      <c r="H173" s="143">
        <v>180</v>
      </c>
    </row>
    <row r="174" spans="1:8" ht="12.75">
      <c r="A174" s="134">
        <v>164</v>
      </c>
      <c r="B174" s="160">
        <f t="shared" si="9"/>
        <v>25.23</v>
      </c>
      <c r="C174" s="141">
        <v>194.28</v>
      </c>
      <c r="D174" s="142">
        <v>17819</v>
      </c>
      <c r="E174" s="143">
        <v>10550</v>
      </c>
      <c r="F174" s="132">
        <f t="shared" si="11"/>
        <v>12684</v>
      </c>
      <c r="G174" s="182">
        <f t="shared" si="8"/>
        <v>9127</v>
      </c>
      <c r="H174" s="143">
        <v>180</v>
      </c>
    </row>
    <row r="175" spans="1:8" ht="12.75">
      <c r="A175" s="134">
        <v>165</v>
      </c>
      <c r="B175" s="160">
        <f t="shared" si="9"/>
        <v>25.24</v>
      </c>
      <c r="C175" s="141">
        <v>195.28</v>
      </c>
      <c r="D175" s="142">
        <v>17819</v>
      </c>
      <c r="E175" s="143">
        <v>10550</v>
      </c>
      <c r="F175" s="132">
        <f t="shared" si="11"/>
        <v>12675</v>
      </c>
      <c r="G175" s="182">
        <f t="shared" si="8"/>
        <v>9120</v>
      </c>
      <c r="H175" s="143">
        <v>180</v>
      </c>
    </row>
    <row r="176" spans="1:8" ht="12.75">
      <c r="A176" s="139">
        <v>166</v>
      </c>
      <c r="B176" s="160">
        <f t="shared" si="9"/>
        <v>25.24</v>
      </c>
      <c r="C176" s="141">
        <v>196.28</v>
      </c>
      <c r="D176" s="142">
        <v>17819</v>
      </c>
      <c r="E176" s="143">
        <v>10550</v>
      </c>
      <c r="F176" s="132">
        <f t="shared" si="11"/>
        <v>12670</v>
      </c>
      <c r="G176" s="182">
        <f t="shared" si="8"/>
        <v>9117</v>
      </c>
      <c r="H176" s="143">
        <v>180</v>
      </c>
    </row>
    <row r="177" spans="1:8" ht="12.75">
      <c r="A177" s="134">
        <v>167</v>
      </c>
      <c r="B177" s="160">
        <f t="shared" si="9"/>
        <v>25.25</v>
      </c>
      <c r="C177" s="141">
        <v>197.28</v>
      </c>
      <c r="D177" s="142">
        <v>17819</v>
      </c>
      <c r="E177" s="143">
        <v>10550</v>
      </c>
      <c r="F177" s="132">
        <f t="shared" si="11"/>
        <v>12661</v>
      </c>
      <c r="G177" s="182">
        <f t="shared" si="8"/>
        <v>9110</v>
      </c>
      <c r="H177" s="143">
        <v>180</v>
      </c>
    </row>
    <row r="178" spans="1:8" ht="12.75">
      <c r="A178" s="134">
        <v>168</v>
      </c>
      <c r="B178" s="160">
        <f t="shared" si="9"/>
        <v>25.26</v>
      </c>
      <c r="C178" s="141">
        <v>198.28</v>
      </c>
      <c r="D178" s="142">
        <v>17819</v>
      </c>
      <c r="E178" s="143">
        <v>10550</v>
      </c>
      <c r="F178" s="132">
        <f t="shared" si="11"/>
        <v>12652</v>
      </c>
      <c r="G178" s="182">
        <f t="shared" si="8"/>
        <v>9104</v>
      </c>
      <c r="H178" s="143">
        <v>180</v>
      </c>
    </row>
    <row r="179" spans="1:8" ht="12.75">
      <c r="A179" s="139">
        <v>169</v>
      </c>
      <c r="B179" s="160">
        <f t="shared" si="9"/>
        <v>25.27</v>
      </c>
      <c r="C179" s="141">
        <v>199.28</v>
      </c>
      <c r="D179" s="142">
        <v>17819</v>
      </c>
      <c r="E179" s="143">
        <v>10550</v>
      </c>
      <c r="F179" s="132">
        <f t="shared" si="11"/>
        <v>12643</v>
      </c>
      <c r="G179" s="182">
        <f t="shared" si="8"/>
        <v>9097</v>
      </c>
      <c r="H179" s="143">
        <v>180</v>
      </c>
    </row>
    <row r="180" spans="1:8" ht="12.75">
      <c r="A180" s="134">
        <v>170</v>
      </c>
      <c r="B180" s="160">
        <f t="shared" si="9"/>
        <v>25.27</v>
      </c>
      <c r="C180" s="141">
        <v>200.28</v>
      </c>
      <c r="D180" s="142">
        <v>17819</v>
      </c>
      <c r="E180" s="143">
        <v>10550</v>
      </c>
      <c r="F180" s="132">
        <f t="shared" si="11"/>
        <v>12639</v>
      </c>
      <c r="G180" s="182">
        <f t="shared" si="8"/>
        <v>9094</v>
      </c>
      <c r="H180" s="143">
        <v>180</v>
      </c>
    </row>
    <row r="181" spans="1:8" ht="12.75">
      <c r="A181" s="134">
        <v>171</v>
      </c>
      <c r="B181" s="160">
        <f t="shared" si="9"/>
        <v>25.28</v>
      </c>
      <c r="C181" s="141">
        <v>201.28</v>
      </c>
      <c r="D181" s="142">
        <v>17819</v>
      </c>
      <c r="E181" s="143">
        <v>10550</v>
      </c>
      <c r="F181" s="132">
        <f t="shared" si="11"/>
        <v>12630</v>
      </c>
      <c r="G181" s="182">
        <f t="shared" si="8"/>
        <v>9087</v>
      </c>
      <c r="H181" s="143">
        <v>180</v>
      </c>
    </row>
    <row r="182" spans="1:8" ht="12.75">
      <c r="A182" s="139">
        <v>172</v>
      </c>
      <c r="B182" s="160">
        <f t="shared" si="9"/>
        <v>25.29</v>
      </c>
      <c r="C182" s="141">
        <v>202.28</v>
      </c>
      <c r="D182" s="142">
        <v>17819</v>
      </c>
      <c r="E182" s="143">
        <v>10550</v>
      </c>
      <c r="F182" s="132">
        <f t="shared" si="11"/>
        <v>12621</v>
      </c>
      <c r="G182" s="182">
        <f t="shared" si="8"/>
        <v>9081</v>
      </c>
      <c r="H182" s="143">
        <v>180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F17" sqref="F17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4.00390625" style="0" customWidth="1"/>
    <col min="7" max="7" width="12.8515625" style="0" customWidth="1"/>
    <col min="8" max="8" width="12.140625" style="0" customWidth="1"/>
    <col min="9" max="9" width="16.140625" style="0" customWidth="1"/>
  </cols>
  <sheetData>
    <row r="1" ht="12.75">
      <c r="H1" t="s">
        <v>365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.75">
      <c r="A4" s="107" t="s">
        <v>353</v>
      </c>
      <c r="B4" s="108"/>
      <c r="C4" s="108"/>
      <c r="D4" s="108"/>
      <c r="E4" s="108"/>
      <c r="F4" s="108"/>
      <c r="G4" s="108"/>
      <c r="I4" s="107"/>
    </row>
    <row r="5" spans="1:9" ht="3.75" customHeight="1">
      <c r="A5" s="109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F6" s="112" t="s">
        <v>4</v>
      </c>
      <c r="G6" s="112"/>
      <c r="I6" s="4"/>
    </row>
    <row r="7" spans="1:9" ht="15.75">
      <c r="A7" s="113" t="s">
        <v>354</v>
      </c>
      <c r="B7" s="110"/>
      <c r="C7" s="122">
        <v>9</v>
      </c>
      <c r="D7" s="123"/>
      <c r="E7" s="124"/>
      <c r="F7" s="125">
        <v>32.35</v>
      </c>
      <c r="G7" s="125"/>
      <c r="I7" s="4"/>
    </row>
    <row r="8" spans="1:9" ht="17.25">
      <c r="A8" s="120" t="s">
        <v>355</v>
      </c>
      <c r="B8" s="121"/>
      <c r="C8" s="122" t="s">
        <v>360</v>
      </c>
      <c r="D8" s="123"/>
      <c r="E8" s="124"/>
      <c r="F8" s="125" t="s">
        <v>361</v>
      </c>
      <c r="G8" s="125"/>
      <c r="I8" s="4"/>
    </row>
    <row r="9" spans="1:9" ht="17.25">
      <c r="A9" s="120" t="s">
        <v>356</v>
      </c>
      <c r="B9" s="121"/>
      <c r="C9" s="122" t="s">
        <v>362</v>
      </c>
      <c r="D9" s="123"/>
      <c r="E9" s="124"/>
      <c r="F9" s="125" t="s">
        <v>361</v>
      </c>
      <c r="G9" s="125"/>
      <c r="I9" s="4"/>
    </row>
    <row r="10" spans="1:9" ht="17.25">
      <c r="A10" s="120" t="s">
        <v>357</v>
      </c>
      <c r="B10" s="121"/>
      <c r="C10" s="122" t="s">
        <v>309</v>
      </c>
      <c r="D10" s="123"/>
      <c r="E10" s="124"/>
      <c r="F10" s="125" t="s">
        <v>361</v>
      </c>
      <c r="G10" s="125"/>
      <c r="I10" s="4"/>
    </row>
    <row r="11" spans="1:9" ht="17.25">
      <c r="A11" s="120" t="s">
        <v>358</v>
      </c>
      <c r="B11" s="121"/>
      <c r="C11" s="122" t="s">
        <v>20</v>
      </c>
      <c r="D11" s="123"/>
      <c r="E11" s="124"/>
      <c r="F11" s="125" t="s">
        <v>361</v>
      </c>
      <c r="G11" s="125"/>
      <c r="I11" s="4"/>
    </row>
    <row r="12" spans="1:9" ht="15">
      <c r="A12" s="117" t="s">
        <v>359</v>
      </c>
      <c r="B12" s="118"/>
      <c r="C12" s="122" t="s">
        <v>20</v>
      </c>
      <c r="D12" s="123"/>
      <c r="E12" s="126"/>
      <c r="F12" s="127">
        <v>37.08</v>
      </c>
      <c r="G12" s="127"/>
      <c r="I12" s="4"/>
    </row>
    <row r="13" spans="1:9" ht="6" customHeight="1" thickBot="1">
      <c r="A13" s="166"/>
      <c r="B13" s="166"/>
      <c r="C13" s="114"/>
      <c r="D13" s="115"/>
      <c r="E13" s="116"/>
      <c r="F13" s="116"/>
      <c r="G13" s="116"/>
      <c r="I13" s="4"/>
    </row>
    <row r="14" spans="1:8" ht="15.75">
      <c r="A14" s="5"/>
      <c r="B14" s="129" t="s">
        <v>349</v>
      </c>
      <c r="C14" s="130"/>
      <c r="D14" s="129" t="s">
        <v>350</v>
      </c>
      <c r="E14" s="130"/>
      <c r="F14" s="131" t="s">
        <v>351</v>
      </c>
      <c r="G14" s="183" t="s">
        <v>442</v>
      </c>
      <c r="H14" s="130"/>
    </row>
    <row r="15" spans="1:8" ht="45.75" thickBot="1">
      <c r="A15" s="144" t="s">
        <v>366</v>
      </c>
      <c r="B15" s="145" t="s">
        <v>3</v>
      </c>
      <c r="C15" s="146" t="s">
        <v>4</v>
      </c>
      <c r="D15" s="147" t="s">
        <v>5</v>
      </c>
      <c r="E15" s="148" t="s">
        <v>6</v>
      </c>
      <c r="F15" s="147" t="s">
        <v>351</v>
      </c>
      <c r="G15" s="181" t="s">
        <v>443</v>
      </c>
      <c r="H15" s="148" t="s">
        <v>7</v>
      </c>
    </row>
    <row r="16" spans="1:8" ht="12.75">
      <c r="A16" s="139" t="s">
        <v>367</v>
      </c>
      <c r="B16" s="140">
        <v>9</v>
      </c>
      <c r="C16" s="141">
        <v>32.35</v>
      </c>
      <c r="D16" s="142">
        <v>17962</v>
      </c>
      <c r="E16" s="143">
        <v>8929</v>
      </c>
      <c r="F16" s="142">
        <v>37655</v>
      </c>
      <c r="G16" s="182">
        <f>ROUND(12*(1/B16*D16+1/C16*E16),0)</f>
        <v>27261</v>
      </c>
      <c r="H16" s="143">
        <v>307</v>
      </c>
    </row>
    <row r="17" spans="1:8" ht="12.75">
      <c r="A17" s="134">
        <v>13</v>
      </c>
      <c r="B17" s="135">
        <f aca="true" t="shared" si="0" ref="B17:B22">ROUND(2.4962*POWER(A17,0.5),2)</f>
        <v>9</v>
      </c>
      <c r="C17" s="136">
        <f>ROUND(-0.0005*POWER(A17,2)+0.1103*A17+31,2)</f>
        <v>32.35</v>
      </c>
      <c r="D17" s="132">
        <v>17962</v>
      </c>
      <c r="E17" s="133">
        <v>8929</v>
      </c>
      <c r="F17" s="132">
        <f aca="true" t="shared" si="1" ref="F17:F22">ROUND(12*1.37*(1/B17*D17+1/C17*E17)+H17,0)</f>
        <v>37655</v>
      </c>
      <c r="G17" s="182">
        <f aca="true" t="shared" si="2" ref="G17:G80">ROUND(12*(1/B17*D17+1/C17*E17),0)</f>
        <v>27261</v>
      </c>
      <c r="H17" s="133">
        <v>307</v>
      </c>
    </row>
    <row r="18" spans="1:8" ht="12.75">
      <c r="A18" s="134">
        <v>14</v>
      </c>
      <c r="B18" s="135">
        <f t="shared" si="0"/>
        <v>9.34</v>
      </c>
      <c r="C18" s="136">
        <f>ROUND(-0.0005*POWER(A18,2)+0.1103*A18+31,2)</f>
        <v>32.45</v>
      </c>
      <c r="D18" s="132">
        <v>17962</v>
      </c>
      <c r="E18" s="133">
        <v>8929</v>
      </c>
      <c r="F18" s="132">
        <f t="shared" si="1"/>
        <v>36447</v>
      </c>
      <c r="G18" s="182">
        <f t="shared" si="2"/>
        <v>26379</v>
      </c>
      <c r="H18" s="133">
        <v>307</v>
      </c>
    </row>
    <row r="19" spans="1:8" ht="12.75">
      <c r="A19" s="134">
        <v>15</v>
      </c>
      <c r="B19" s="135">
        <f t="shared" si="0"/>
        <v>9.67</v>
      </c>
      <c r="C19" s="136">
        <f>ROUND(-0.0005*POWER(A19,2)+0.1103*A19+31,2)</f>
        <v>32.54</v>
      </c>
      <c r="D19" s="132">
        <v>17962</v>
      </c>
      <c r="E19" s="133">
        <v>8929</v>
      </c>
      <c r="F19" s="132">
        <f t="shared" si="1"/>
        <v>35355</v>
      </c>
      <c r="G19" s="182">
        <f t="shared" si="2"/>
        <v>25583</v>
      </c>
      <c r="H19" s="133">
        <v>307</v>
      </c>
    </row>
    <row r="20" spans="1:8" ht="12.75">
      <c r="A20" s="134">
        <v>16</v>
      </c>
      <c r="B20" s="135">
        <f t="shared" si="0"/>
        <v>9.98</v>
      </c>
      <c r="C20" s="136">
        <f>ROUND(-0.0005*POWER(A20,2)+0.1103*A20+31,2)</f>
        <v>32.64</v>
      </c>
      <c r="D20" s="132">
        <v>17962</v>
      </c>
      <c r="E20" s="133">
        <v>8929</v>
      </c>
      <c r="F20" s="132">
        <f t="shared" si="1"/>
        <v>34393</v>
      </c>
      <c r="G20" s="182">
        <f t="shared" si="2"/>
        <v>24880</v>
      </c>
      <c r="H20" s="133">
        <v>307</v>
      </c>
    </row>
    <row r="21" spans="1:8" ht="12.75">
      <c r="A21" s="134">
        <v>17</v>
      </c>
      <c r="B21" s="135">
        <f t="shared" si="0"/>
        <v>10.29</v>
      </c>
      <c r="C21" s="136">
        <f>ROUND(-0.0005*POWER(A21,2)+0.1103*A21+31,2)</f>
        <v>32.73</v>
      </c>
      <c r="D21" s="132">
        <v>17962</v>
      </c>
      <c r="E21" s="133">
        <v>8929</v>
      </c>
      <c r="F21" s="132">
        <f t="shared" si="1"/>
        <v>33489</v>
      </c>
      <c r="G21" s="182">
        <f t="shared" si="2"/>
        <v>24221</v>
      </c>
      <c r="H21" s="133">
        <v>307</v>
      </c>
    </row>
    <row r="22" spans="1:8" ht="12.75">
      <c r="A22" s="134">
        <v>18</v>
      </c>
      <c r="B22" s="135">
        <f t="shared" si="0"/>
        <v>10.59</v>
      </c>
      <c r="C22" s="138">
        <f aca="true" t="shared" si="3" ref="C22:C85">ROUND(-0.0005*POWER(A22,2)+0.1103*A22+31,2)</f>
        <v>32.82</v>
      </c>
      <c r="D22" s="132">
        <v>17962</v>
      </c>
      <c r="E22" s="133">
        <v>8929</v>
      </c>
      <c r="F22" s="132">
        <f t="shared" si="1"/>
        <v>32656</v>
      </c>
      <c r="G22" s="182">
        <f t="shared" si="2"/>
        <v>23618</v>
      </c>
      <c r="H22" s="133">
        <v>299</v>
      </c>
    </row>
    <row r="23" spans="1:8" ht="12.75">
      <c r="A23" s="134">
        <v>19</v>
      </c>
      <c r="B23" s="135">
        <f aca="true" t="shared" si="4" ref="B23:B28">ROUND(3.89*POWER(A23,0.355),2)</f>
        <v>11.06</v>
      </c>
      <c r="C23" s="138">
        <f t="shared" si="3"/>
        <v>32.92</v>
      </c>
      <c r="D23" s="132">
        <v>17962</v>
      </c>
      <c r="E23" s="133">
        <v>8929</v>
      </c>
      <c r="F23" s="132">
        <f aca="true" t="shared" si="5" ref="F23:F28">ROUND(12*1.37*(1/B23*D23+1/C23*E23)+H23,0)</f>
        <v>31457</v>
      </c>
      <c r="G23" s="182">
        <f t="shared" si="2"/>
        <v>22743</v>
      </c>
      <c r="H23" s="133">
        <v>299</v>
      </c>
    </row>
    <row r="24" spans="1:8" ht="12.75">
      <c r="A24" s="134">
        <v>20</v>
      </c>
      <c r="B24" s="135">
        <f t="shared" si="4"/>
        <v>11.27</v>
      </c>
      <c r="C24" s="138">
        <f t="shared" si="3"/>
        <v>33.01</v>
      </c>
      <c r="D24" s="132">
        <v>17962</v>
      </c>
      <c r="E24" s="133">
        <v>8929</v>
      </c>
      <c r="F24" s="132">
        <f t="shared" si="5"/>
        <v>30948</v>
      </c>
      <c r="G24" s="182">
        <f t="shared" si="2"/>
        <v>22371</v>
      </c>
      <c r="H24" s="133">
        <v>299</v>
      </c>
    </row>
    <row r="25" spans="1:8" ht="12.75">
      <c r="A25" s="134">
        <v>21</v>
      </c>
      <c r="B25" s="135">
        <f t="shared" si="4"/>
        <v>11.46</v>
      </c>
      <c r="C25" s="138">
        <f t="shared" si="3"/>
        <v>33.1</v>
      </c>
      <c r="D25" s="132">
        <v>17962</v>
      </c>
      <c r="E25" s="133">
        <v>8929</v>
      </c>
      <c r="F25" s="132">
        <f t="shared" si="5"/>
        <v>30501</v>
      </c>
      <c r="G25" s="182">
        <f t="shared" si="2"/>
        <v>22045</v>
      </c>
      <c r="H25" s="133">
        <v>299</v>
      </c>
    </row>
    <row r="26" spans="1:8" ht="12.75">
      <c r="A26" s="134">
        <v>22</v>
      </c>
      <c r="B26" s="135">
        <f t="shared" si="4"/>
        <v>11.65</v>
      </c>
      <c r="C26" s="138">
        <f t="shared" si="3"/>
        <v>33.18</v>
      </c>
      <c r="D26" s="132">
        <v>17962</v>
      </c>
      <c r="E26" s="133">
        <v>8929</v>
      </c>
      <c r="F26" s="132">
        <f t="shared" si="5"/>
        <v>30070</v>
      </c>
      <c r="G26" s="182">
        <f t="shared" si="2"/>
        <v>21731</v>
      </c>
      <c r="H26" s="133">
        <v>299</v>
      </c>
    </row>
    <row r="27" spans="1:8" ht="12.75">
      <c r="A27" s="134">
        <v>23</v>
      </c>
      <c r="B27" s="135">
        <f t="shared" si="4"/>
        <v>11.84</v>
      </c>
      <c r="C27" s="138">
        <f t="shared" si="3"/>
        <v>33.27</v>
      </c>
      <c r="D27" s="132">
        <v>17962</v>
      </c>
      <c r="E27" s="133">
        <v>8929</v>
      </c>
      <c r="F27" s="132">
        <f t="shared" si="5"/>
        <v>29652</v>
      </c>
      <c r="G27" s="182">
        <f t="shared" si="2"/>
        <v>21425</v>
      </c>
      <c r="H27" s="133">
        <v>299</v>
      </c>
    </row>
    <row r="28" spans="1:8" ht="12.75">
      <c r="A28" s="134">
        <v>24</v>
      </c>
      <c r="B28" s="135">
        <f t="shared" si="4"/>
        <v>12.02</v>
      </c>
      <c r="C28" s="138">
        <f t="shared" si="3"/>
        <v>33.36</v>
      </c>
      <c r="D28" s="132">
        <v>17439</v>
      </c>
      <c r="E28" s="133">
        <v>8929</v>
      </c>
      <c r="F28" s="132">
        <f t="shared" si="5"/>
        <v>28551</v>
      </c>
      <c r="G28" s="182">
        <f t="shared" si="2"/>
        <v>20622</v>
      </c>
      <c r="H28" s="133">
        <v>299</v>
      </c>
    </row>
    <row r="29" spans="1:8" ht="12.75">
      <c r="A29" s="134">
        <v>25</v>
      </c>
      <c r="B29" s="135">
        <f>ROUND(LN(A29)+8.803,2)</f>
        <v>12.02</v>
      </c>
      <c r="C29" s="138">
        <f t="shared" si="3"/>
        <v>33.45</v>
      </c>
      <c r="D29" s="132">
        <v>17439</v>
      </c>
      <c r="E29" s="133">
        <v>8929</v>
      </c>
      <c r="F29" s="132">
        <f aca="true" t="shared" si="6" ref="F29:F92">ROUND(12*1.37*(1/B29*D29+1/C29*E29)+H29,0)</f>
        <v>28519</v>
      </c>
      <c r="G29" s="182">
        <f t="shared" si="2"/>
        <v>20613</v>
      </c>
      <c r="H29" s="133">
        <v>279</v>
      </c>
    </row>
    <row r="30" spans="1:8" ht="12.75">
      <c r="A30" s="134">
        <v>26</v>
      </c>
      <c r="B30" s="135">
        <f aca="true" t="shared" si="7" ref="B30:B60">ROUND(LN(A30)+8.803,2)</f>
        <v>12.06</v>
      </c>
      <c r="C30" s="138">
        <f t="shared" si="3"/>
        <v>33.53</v>
      </c>
      <c r="D30" s="132">
        <v>17439</v>
      </c>
      <c r="E30" s="133">
        <v>8929</v>
      </c>
      <c r="F30" s="132">
        <f t="shared" si="6"/>
        <v>28430</v>
      </c>
      <c r="G30" s="182">
        <f t="shared" si="2"/>
        <v>20548</v>
      </c>
      <c r="H30" s="133">
        <v>279</v>
      </c>
    </row>
    <row r="31" spans="1:8" ht="12.75">
      <c r="A31" s="134">
        <v>27</v>
      </c>
      <c r="B31" s="135">
        <f t="shared" si="7"/>
        <v>12.1</v>
      </c>
      <c r="C31" s="138">
        <f t="shared" si="3"/>
        <v>33.61</v>
      </c>
      <c r="D31" s="132">
        <v>17439</v>
      </c>
      <c r="E31" s="133">
        <v>8929</v>
      </c>
      <c r="F31" s="132">
        <f t="shared" si="6"/>
        <v>28341</v>
      </c>
      <c r="G31" s="182">
        <f t="shared" si="2"/>
        <v>20483</v>
      </c>
      <c r="H31" s="133">
        <v>279</v>
      </c>
    </row>
    <row r="32" spans="1:8" ht="12.75">
      <c r="A32" s="134">
        <v>28</v>
      </c>
      <c r="B32" s="135">
        <f t="shared" si="7"/>
        <v>12.14</v>
      </c>
      <c r="C32" s="138">
        <f t="shared" si="3"/>
        <v>33.7</v>
      </c>
      <c r="D32" s="132">
        <v>17439</v>
      </c>
      <c r="E32" s="133">
        <v>8929</v>
      </c>
      <c r="F32" s="132">
        <f t="shared" si="6"/>
        <v>28251</v>
      </c>
      <c r="G32" s="182">
        <f t="shared" si="2"/>
        <v>20417</v>
      </c>
      <c r="H32" s="133">
        <v>279</v>
      </c>
    </row>
    <row r="33" spans="1:8" ht="12.75">
      <c r="A33" s="134">
        <v>29</v>
      </c>
      <c r="B33" s="135">
        <f t="shared" si="7"/>
        <v>12.17</v>
      </c>
      <c r="C33" s="138">
        <f t="shared" si="3"/>
        <v>33.78</v>
      </c>
      <c r="D33" s="132">
        <v>17439</v>
      </c>
      <c r="E33" s="133">
        <v>8929</v>
      </c>
      <c r="F33" s="132">
        <f t="shared" si="6"/>
        <v>28182</v>
      </c>
      <c r="G33" s="182">
        <f t="shared" si="2"/>
        <v>20367</v>
      </c>
      <c r="H33" s="133">
        <v>279</v>
      </c>
    </row>
    <row r="34" spans="1:8" ht="12.75">
      <c r="A34" s="134">
        <v>30</v>
      </c>
      <c r="B34" s="135">
        <f t="shared" si="7"/>
        <v>12.2</v>
      </c>
      <c r="C34" s="138">
        <f t="shared" si="3"/>
        <v>33.86</v>
      </c>
      <c r="D34" s="132">
        <v>17439</v>
      </c>
      <c r="E34" s="133">
        <v>8929</v>
      </c>
      <c r="F34" s="132">
        <f t="shared" si="6"/>
        <v>28114</v>
      </c>
      <c r="G34" s="182">
        <f t="shared" si="2"/>
        <v>20318</v>
      </c>
      <c r="H34" s="133">
        <v>279</v>
      </c>
    </row>
    <row r="35" spans="1:8" ht="12.75">
      <c r="A35" s="134">
        <v>31</v>
      </c>
      <c r="B35" s="135">
        <f t="shared" si="7"/>
        <v>12.24</v>
      </c>
      <c r="C35" s="138">
        <f t="shared" si="3"/>
        <v>33.94</v>
      </c>
      <c r="D35" s="132">
        <v>17439</v>
      </c>
      <c r="E35" s="133">
        <v>8929</v>
      </c>
      <c r="F35" s="132">
        <f t="shared" si="6"/>
        <v>28027</v>
      </c>
      <c r="G35" s="182">
        <f t="shared" si="2"/>
        <v>20254</v>
      </c>
      <c r="H35" s="133">
        <v>279</v>
      </c>
    </row>
    <row r="36" spans="1:8" ht="12.75">
      <c r="A36" s="134">
        <v>32</v>
      </c>
      <c r="B36" s="135">
        <f t="shared" si="7"/>
        <v>12.27</v>
      </c>
      <c r="C36" s="138">
        <f t="shared" si="3"/>
        <v>34.02</v>
      </c>
      <c r="D36" s="132">
        <v>17439</v>
      </c>
      <c r="E36" s="133">
        <v>8929</v>
      </c>
      <c r="F36" s="132">
        <f t="shared" si="6"/>
        <v>27960</v>
      </c>
      <c r="G36" s="182">
        <f t="shared" si="2"/>
        <v>20205</v>
      </c>
      <c r="H36" s="133">
        <v>279</v>
      </c>
    </row>
    <row r="37" spans="1:8" ht="12.75">
      <c r="A37" s="134">
        <v>33</v>
      </c>
      <c r="B37" s="135">
        <f t="shared" si="7"/>
        <v>12.3</v>
      </c>
      <c r="C37" s="138">
        <f t="shared" si="3"/>
        <v>34.1</v>
      </c>
      <c r="D37" s="132">
        <v>17439</v>
      </c>
      <c r="E37" s="133">
        <v>8929</v>
      </c>
      <c r="F37" s="132">
        <f t="shared" si="6"/>
        <v>27892</v>
      </c>
      <c r="G37" s="182">
        <f t="shared" si="2"/>
        <v>20156</v>
      </c>
      <c r="H37" s="133">
        <v>279</v>
      </c>
    </row>
    <row r="38" spans="1:8" ht="12.75">
      <c r="A38" s="134">
        <v>34</v>
      </c>
      <c r="B38" s="135">
        <f t="shared" si="7"/>
        <v>12.33</v>
      </c>
      <c r="C38" s="138">
        <f t="shared" si="3"/>
        <v>34.17</v>
      </c>
      <c r="D38" s="132">
        <v>17439</v>
      </c>
      <c r="E38" s="133">
        <v>8929</v>
      </c>
      <c r="F38" s="132">
        <f t="shared" si="6"/>
        <v>27827</v>
      </c>
      <c r="G38" s="182">
        <f t="shared" si="2"/>
        <v>20108</v>
      </c>
      <c r="H38" s="133">
        <v>279</v>
      </c>
    </row>
    <row r="39" spans="1:8" ht="12.75">
      <c r="A39" s="134">
        <v>35</v>
      </c>
      <c r="B39" s="135">
        <f t="shared" si="7"/>
        <v>12.36</v>
      </c>
      <c r="C39" s="138">
        <f t="shared" si="3"/>
        <v>34.25</v>
      </c>
      <c r="D39" s="132">
        <v>17439</v>
      </c>
      <c r="E39" s="133">
        <v>8929</v>
      </c>
      <c r="F39" s="132">
        <f t="shared" si="6"/>
        <v>27760</v>
      </c>
      <c r="G39" s="182">
        <f t="shared" si="2"/>
        <v>20059</v>
      </c>
      <c r="H39" s="133">
        <v>279</v>
      </c>
    </row>
    <row r="40" spans="1:8" ht="12.75">
      <c r="A40" s="134">
        <v>36</v>
      </c>
      <c r="B40" s="135">
        <f t="shared" si="7"/>
        <v>12.39</v>
      </c>
      <c r="C40" s="138">
        <f t="shared" si="3"/>
        <v>34.32</v>
      </c>
      <c r="D40" s="132">
        <v>17439</v>
      </c>
      <c r="E40" s="133">
        <v>8929</v>
      </c>
      <c r="F40" s="132">
        <f t="shared" si="6"/>
        <v>27696</v>
      </c>
      <c r="G40" s="182">
        <f t="shared" si="2"/>
        <v>20012</v>
      </c>
      <c r="H40" s="133">
        <v>279</v>
      </c>
    </row>
    <row r="41" spans="1:8" ht="12.75">
      <c r="A41" s="134">
        <v>37</v>
      </c>
      <c r="B41" s="135">
        <f t="shared" si="7"/>
        <v>12.41</v>
      </c>
      <c r="C41" s="138">
        <f t="shared" si="3"/>
        <v>34.4</v>
      </c>
      <c r="D41" s="132">
        <v>17439</v>
      </c>
      <c r="E41" s="133">
        <v>8929</v>
      </c>
      <c r="F41" s="132">
        <f t="shared" si="6"/>
        <v>27648</v>
      </c>
      <c r="G41" s="182">
        <f t="shared" si="2"/>
        <v>19978</v>
      </c>
      <c r="H41" s="133">
        <v>279</v>
      </c>
    </row>
    <row r="42" spans="1:8" ht="12.75">
      <c r="A42" s="134">
        <v>38</v>
      </c>
      <c r="B42" s="135">
        <f t="shared" si="7"/>
        <v>12.44</v>
      </c>
      <c r="C42" s="138">
        <f t="shared" si="3"/>
        <v>34.47</v>
      </c>
      <c r="D42" s="132">
        <v>17439</v>
      </c>
      <c r="E42" s="133">
        <v>8929</v>
      </c>
      <c r="F42" s="132">
        <f t="shared" si="6"/>
        <v>27584</v>
      </c>
      <c r="G42" s="182">
        <f t="shared" si="2"/>
        <v>19931</v>
      </c>
      <c r="H42" s="133">
        <v>279</v>
      </c>
    </row>
    <row r="43" spans="1:8" ht="12.75">
      <c r="A43" s="134">
        <v>39</v>
      </c>
      <c r="B43" s="135">
        <f t="shared" si="7"/>
        <v>12.47</v>
      </c>
      <c r="C43" s="138">
        <f t="shared" si="3"/>
        <v>34.54</v>
      </c>
      <c r="D43" s="132">
        <v>17439</v>
      </c>
      <c r="E43" s="133">
        <v>8929</v>
      </c>
      <c r="F43" s="132">
        <f t="shared" si="6"/>
        <v>27520</v>
      </c>
      <c r="G43" s="182">
        <f t="shared" si="2"/>
        <v>19884</v>
      </c>
      <c r="H43" s="133">
        <v>279</v>
      </c>
    </row>
    <row r="44" spans="1:8" ht="12.75">
      <c r="A44" s="134">
        <v>40</v>
      </c>
      <c r="B44" s="135">
        <f t="shared" si="7"/>
        <v>12.49</v>
      </c>
      <c r="C44" s="138">
        <f t="shared" si="3"/>
        <v>34.61</v>
      </c>
      <c r="D44" s="132">
        <v>17439</v>
      </c>
      <c r="E44" s="133">
        <v>8929</v>
      </c>
      <c r="F44" s="132">
        <f t="shared" si="6"/>
        <v>27474</v>
      </c>
      <c r="G44" s="182">
        <f t="shared" si="2"/>
        <v>19851</v>
      </c>
      <c r="H44" s="133">
        <v>279</v>
      </c>
    </row>
    <row r="45" spans="1:8" ht="12.75">
      <c r="A45" s="134">
        <v>41</v>
      </c>
      <c r="B45" s="135">
        <f t="shared" si="7"/>
        <v>12.52</v>
      </c>
      <c r="C45" s="138">
        <f t="shared" si="3"/>
        <v>34.68</v>
      </c>
      <c r="D45" s="132">
        <v>17439</v>
      </c>
      <c r="E45" s="133">
        <v>8929</v>
      </c>
      <c r="F45" s="132">
        <f t="shared" si="6"/>
        <v>27411</v>
      </c>
      <c r="G45" s="182">
        <f t="shared" si="2"/>
        <v>19804</v>
      </c>
      <c r="H45" s="133">
        <v>279</v>
      </c>
    </row>
    <row r="46" spans="1:8" ht="12.75">
      <c r="A46" s="134">
        <v>42</v>
      </c>
      <c r="B46" s="135">
        <f t="shared" si="7"/>
        <v>12.54</v>
      </c>
      <c r="C46" s="138">
        <f t="shared" si="3"/>
        <v>34.75</v>
      </c>
      <c r="D46" s="132">
        <v>17439</v>
      </c>
      <c r="E46" s="133">
        <v>8929</v>
      </c>
      <c r="F46" s="132">
        <f t="shared" si="6"/>
        <v>27366</v>
      </c>
      <c r="G46" s="182">
        <f t="shared" si="2"/>
        <v>19771</v>
      </c>
      <c r="H46" s="133">
        <v>279</v>
      </c>
    </row>
    <row r="47" spans="1:8" ht="12.75">
      <c r="A47" s="134">
        <v>43</v>
      </c>
      <c r="B47" s="135">
        <f t="shared" si="7"/>
        <v>12.56</v>
      </c>
      <c r="C47" s="138">
        <f t="shared" si="3"/>
        <v>34.82</v>
      </c>
      <c r="D47" s="132">
        <v>17439</v>
      </c>
      <c r="E47" s="133">
        <v>8929</v>
      </c>
      <c r="F47" s="132">
        <f t="shared" si="6"/>
        <v>27321</v>
      </c>
      <c r="G47" s="182">
        <f t="shared" si="2"/>
        <v>19739</v>
      </c>
      <c r="H47" s="133">
        <v>279</v>
      </c>
    </row>
    <row r="48" spans="1:8" ht="12.75">
      <c r="A48" s="134">
        <v>44</v>
      </c>
      <c r="B48" s="135">
        <f t="shared" si="7"/>
        <v>12.59</v>
      </c>
      <c r="C48" s="138">
        <f t="shared" si="3"/>
        <v>34.89</v>
      </c>
      <c r="D48" s="132">
        <v>17439</v>
      </c>
      <c r="E48" s="133">
        <v>8929</v>
      </c>
      <c r="F48" s="132">
        <f t="shared" si="6"/>
        <v>27258</v>
      </c>
      <c r="G48" s="182">
        <f t="shared" si="2"/>
        <v>19693</v>
      </c>
      <c r="H48" s="133">
        <v>279</v>
      </c>
    </row>
    <row r="49" spans="1:8" ht="12.75">
      <c r="A49" s="134">
        <v>45</v>
      </c>
      <c r="B49" s="135">
        <f t="shared" si="7"/>
        <v>12.61</v>
      </c>
      <c r="C49" s="138">
        <f t="shared" si="3"/>
        <v>34.95</v>
      </c>
      <c r="D49" s="132">
        <v>17439</v>
      </c>
      <c r="E49" s="133">
        <v>8929</v>
      </c>
      <c r="F49" s="132">
        <f t="shared" si="6"/>
        <v>27215</v>
      </c>
      <c r="G49" s="182">
        <f t="shared" si="2"/>
        <v>19661</v>
      </c>
      <c r="H49" s="133">
        <v>279</v>
      </c>
    </row>
    <row r="50" spans="1:8" ht="12.75">
      <c r="A50" s="134">
        <v>46</v>
      </c>
      <c r="B50" s="135">
        <f t="shared" si="7"/>
        <v>12.63</v>
      </c>
      <c r="C50" s="138">
        <f t="shared" si="3"/>
        <v>35.02</v>
      </c>
      <c r="D50" s="132">
        <v>17439</v>
      </c>
      <c r="E50" s="133">
        <v>8929</v>
      </c>
      <c r="F50" s="132">
        <f t="shared" si="6"/>
        <v>27170</v>
      </c>
      <c r="G50" s="182">
        <f t="shared" si="2"/>
        <v>19629</v>
      </c>
      <c r="H50" s="133">
        <v>279</v>
      </c>
    </row>
    <row r="51" spans="1:8" ht="12.75">
      <c r="A51" s="134">
        <v>47</v>
      </c>
      <c r="B51" s="135">
        <f t="shared" si="7"/>
        <v>12.65</v>
      </c>
      <c r="C51" s="138">
        <f t="shared" si="3"/>
        <v>35.08</v>
      </c>
      <c r="D51" s="132">
        <v>17439</v>
      </c>
      <c r="E51" s="133">
        <v>8929</v>
      </c>
      <c r="F51" s="132">
        <f t="shared" si="6"/>
        <v>27127</v>
      </c>
      <c r="G51" s="182">
        <f t="shared" si="2"/>
        <v>19597</v>
      </c>
      <c r="H51" s="133">
        <v>279</v>
      </c>
    </row>
    <row r="52" spans="1:8" ht="12.75">
      <c r="A52" s="134">
        <v>48</v>
      </c>
      <c r="B52" s="135">
        <f t="shared" si="7"/>
        <v>12.67</v>
      </c>
      <c r="C52" s="138">
        <f t="shared" si="3"/>
        <v>35.14</v>
      </c>
      <c r="D52" s="132">
        <v>17439</v>
      </c>
      <c r="E52" s="133">
        <v>8929</v>
      </c>
      <c r="F52" s="132">
        <f t="shared" si="6"/>
        <v>27084</v>
      </c>
      <c r="G52" s="182">
        <f t="shared" si="2"/>
        <v>19566</v>
      </c>
      <c r="H52" s="133">
        <v>279</v>
      </c>
    </row>
    <row r="53" spans="1:8" ht="12.75">
      <c r="A53" s="134">
        <v>49</v>
      </c>
      <c r="B53" s="135">
        <f t="shared" si="7"/>
        <v>12.69</v>
      </c>
      <c r="C53" s="138">
        <f t="shared" si="3"/>
        <v>35.2</v>
      </c>
      <c r="D53" s="132">
        <v>17439</v>
      </c>
      <c r="E53" s="133">
        <v>8929</v>
      </c>
      <c r="F53" s="132">
        <f t="shared" si="6"/>
        <v>27042</v>
      </c>
      <c r="G53" s="182">
        <f t="shared" si="2"/>
        <v>19535</v>
      </c>
      <c r="H53" s="133">
        <v>279</v>
      </c>
    </row>
    <row r="54" spans="1:8" ht="12.75">
      <c r="A54" s="134">
        <v>50</v>
      </c>
      <c r="B54" s="135">
        <f t="shared" si="7"/>
        <v>12.72</v>
      </c>
      <c r="C54" s="138">
        <f t="shared" si="3"/>
        <v>35.27</v>
      </c>
      <c r="D54" s="132">
        <v>17439</v>
      </c>
      <c r="E54" s="133">
        <v>8929</v>
      </c>
      <c r="F54" s="132">
        <f t="shared" si="6"/>
        <v>26980</v>
      </c>
      <c r="G54" s="182">
        <f t="shared" si="2"/>
        <v>19490</v>
      </c>
      <c r="H54" s="133">
        <v>279</v>
      </c>
    </row>
    <row r="55" spans="1:8" ht="12.75">
      <c r="A55" s="134">
        <v>51</v>
      </c>
      <c r="B55" s="135">
        <f t="shared" si="7"/>
        <v>12.73</v>
      </c>
      <c r="C55" s="138">
        <f t="shared" si="3"/>
        <v>35.32</v>
      </c>
      <c r="D55" s="132">
        <v>17439</v>
      </c>
      <c r="E55" s="133">
        <v>8929</v>
      </c>
      <c r="F55" s="132">
        <f t="shared" si="6"/>
        <v>26956</v>
      </c>
      <c r="G55" s="182">
        <f t="shared" si="2"/>
        <v>19473</v>
      </c>
      <c r="H55" s="133">
        <v>279</v>
      </c>
    </row>
    <row r="56" spans="1:8" ht="12.75">
      <c r="A56" s="134">
        <v>52</v>
      </c>
      <c r="B56" s="135">
        <f t="shared" si="7"/>
        <v>12.75</v>
      </c>
      <c r="C56" s="138">
        <f t="shared" si="3"/>
        <v>35.38</v>
      </c>
      <c r="D56" s="132">
        <v>17439</v>
      </c>
      <c r="E56" s="133">
        <v>8929</v>
      </c>
      <c r="F56" s="132">
        <f t="shared" si="6"/>
        <v>26914</v>
      </c>
      <c r="G56" s="182">
        <f t="shared" si="2"/>
        <v>19442</v>
      </c>
      <c r="H56" s="133">
        <v>279</v>
      </c>
    </row>
    <row r="57" spans="1:8" ht="12.75">
      <c r="A57" s="134">
        <v>53</v>
      </c>
      <c r="B57" s="135">
        <f t="shared" si="7"/>
        <v>12.77</v>
      </c>
      <c r="C57" s="138">
        <f t="shared" si="3"/>
        <v>35.44</v>
      </c>
      <c r="D57" s="132">
        <v>17439</v>
      </c>
      <c r="E57" s="133">
        <v>8929</v>
      </c>
      <c r="F57" s="132">
        <f t="shared" si="6"/>
        <v>26872</v>
      </c>
      <c r="G57" s="182">
        <f t="shared" si="2"/>
        <v>19411</v>
      </c>
      <c r="H57" s="133">
        <v>279</v>
      </c>
    </row>
    <row r="58" spans="1:8" ht="12.75">
      <c r="A58" s="134">
        <v>54</v>
      </c>
      <c r="B58" s="135">
        <f t="shared" si="7"/>
        <v>12.79</v>
      </c>
      <c r="C58" s="138">
        <f t="shared" si="3"/>
        <v>35.5</v>
      </c>
      <c r="D58" s="132">
        <v>17439</v>
      </c>
      <c r="E58" s="133">
        <v>8929</v>
      </c>
      <c r="F58" s="132">
        <f t="shared" si="6"/>
        <v>26830</v>
      </c>
      <c r="G58" s="182">
        <f t="shared" si="2"/>
        <v>19380</v>
      </c>
      <c r="H58" s="133">
        <v>279</v>
      </c>
    </row>
    <row r="59" spans="1:8" ht="12.75">
      <c r="A59" s="134">
        <v>55</v>
      </c>
      <c r="B59" s="135">
        <f t="shared" si="7"/>
        <v>12.81</v>
      </c>
      <c r="C59" s="138">
        <f t="shared" si="3"/>
        <v>35.55</v>
      </c>
      <c r="D59" s="132">
        <v>17439</v>
      </c>
      <c r="E59" s="133">
        <v>8929</v>
      </c>
      <c r="F59" s="132">
        <f t="shared" si="6"/>
        <v>26789</v>
      </c>
      <c r="G59" s="182">
        <f t="shared" si="2"/>
        <v>19350</v>
      </c>
      <c r="H59" s="133">
        <v>279</v>
      </c>
    </row>
    <row r="60" spans="1:8" ht="12.75">
      <c r="A60" s="134">
        <v>56</v>
      </c>
      <c r="B60" s="135">
        <f t="shared" si="7"/>
        <v>12.83</v>
      </c>
      <c r="C60" s="138">
        <f t="shared" si="3"/>
        <v>35.61</v>
      </c>
      <c r="D60" s="132">
        <v>17439</v>
      </c>
      <c r="E60" s="133">
        <v>8929</v>
      </c>
      <c r="F60" s="132">
        <f t="shared" si="6"/>
        <v>26747</v>
      </c>
      <c r="G60" s="182">
        <f t="shared" si="2"/>
        <v>19320</v>
      </c>
      <c r="H60" s="133">
        <v>279</v>
      </c>
    </row>
    <row r="61" spans="1:8" ht="12.75">
      <c r="A61" s="134">
        <v>57</v>
      </c>
      <c r="B61" s="135">
        <f>ROUND(0.0015*A61+12.74285,2)</f>
        <v>12.83</v>
      </c>
      <c r="C61" s="138">
        <f t="shared" si="3"/>
        <v>35.66</v>
      </c>
      <c r="D61" s="132">
        <v>17439</v>
      </c>
      <c r="E61" s="133">
        <v>8929</v>
      </c>
      <c r="F61" s="132">
        <f t="shared" si="6"/>
        <v>26743</v>
      </c>
      <c r="G61" s="182">
        <f t="shared" si="2"/>
        <v>19316</v>
      </c>
      <c r="H61" s="133">
        <v>281</v>
      </c>
    </row>
    <row r="62" spans="1:8" ht="12.75">
      <c r="A62" s="134">
        <v>58</v>
      </c>
      <c r="B62" s="135">
        <f aca="true" t="shared" si="8" ref="B62:B125">ROUND(0.0015*A62+12.74285,2)</f>
        <v>12.83</v>
      </c>
      <c r="C62" s="138">
        <f t="shared" si="3"/>
        <v>35.72</v>
      </c>
      <c r="D62" s="132">
        <v>17439</v>
      </c>
      <c r="E62" s="133">
        <v>8929</v>
      </c>
      <c r="F62" s="132">
        <f t="shared" si="6"/>
        <v>26736</v>
      </c>
      <c r="G62" s="182">
        <f t="shared" si="2"/>
        <v>19310</v>
      </c>
      <c r="H62" s="133">
        <v>281</v>
      </c>
    </row>
    <row r="63" spans="1:8" ht="12.75">
      <c r="A63" s="134">
        <v>59</v>
      </c>
      <c r="B63" s="135">
        <f t="shared" si="8"/>
        <v>12.83</v>
      </c>
      <c r="C63" s="138">
        <f t="shared" si="3"/>
        <v>35.77</v>
      </c>
      <c r="D63" s="132">
        <v>17439</v>
      </c>
      <c r="E63" s="133">
        <v>8929</v>
      </c>
      <c r="F63" s="132">
        <f t="shared" si="6"/>
        <v>26731</v>
      </c>
      <c r="G63" s="182">
        <f t="shared" si="2"/>
        <v>19306</v>
      </c>
      <c r="H63" s="133">
        <v>281</v>
      </c>
    </row>
    <row r="64" spans="1:8" ht="12.75">
      <c r="A64" s="134">
        <v>60</v>
      </c>
      <c r="B64" s="135">
        <f t="shared" si="8"/>
        <v>12.83</v>
      </c>
      <c r="C64" s="138">
        <f t="shared" si="3"/>
        <v>35.82</v>
      </c>
      <c r="D64" s="132">
        <v>17439</v>
      </c>
      <c r="E64" s="133">
        <v>8929</v>
      </c>
      <c r="F64" s="132">
        <f t="shared" si="6"/>
        <v>26725</v>
      </c>
      <c r="G64" s="182">
        <f t="shared" si="2"/>
        <v>19302</v>
      </c>
      <c r="H64" s="133">
        <v>281</v>
      </c>
    </row>
    <row r="65" spans="1:8" ht="12.75">
      <c r="A65" s="134">
        <v>61</v>
      </c>
      <c r="B65" s="135">
        <f t="shared" si="8"/>
        <v>12.83</v>
      </c>
      <c r="C65" s="138">
        <f t="shared" si="3"/>
        <v>35.87</v>
      </c>
      <c r="D65" s="132">
        <v>17439</v>
      </c>
      <c r="E65" s="133">
        <v>8929</v>
      </c>
      <c r="F65" s="132">
        <f t="shared" si="6"/>
        <v>26719</v>
      </c>
      <c r="G65" s="182">
        <f t="shared" si="2"/>
        <v>19298</v>
      </c>
      <c r="H65" s="133">
        <v>281</v>
      </c>
    </row>
    <row r="66" spans="1:8" ht="12.75">
      <c r="A66" s="134">
        <v>62</v>
      </c>
      <c r="B66" s="135">
        <f t="shared" si="8"/>
        <v>12.84</v>
      </c>
      <c r="C66" s="138">
        <f t="shared" si="3"/>
        <v>35.92</v>
      </c>
      <c r="D66" s="132">
        <v>17439</v>
      </c>
      <c r="E66" s="133">
        <v>8929</v>
      </c>
      <c r="F66" s="132">
        <f t="shared" si="6"/>
        <v>26696</v>
      </c>
      <c r="G66" s="182">
        <f t="shared" si="2"/>
        <v>19281</v>
      </c>
      <c r="H66" s="133">
        <v>281</v>
      </c>
    </row>
    <row r="67" spans="1:8" ht="12.75">
      <c r="A67" s="134">
        <v>63</v>
      </c>
      <c r="B67" s="135">
        <f t="shared" si="8"/>
        <v>12.84</v>
      </c>
      <c r="C67" s="138">
        <f t="shared" si="3"/>
        <v>35.96</v>
      </c>
      <c r="D67" s="132">
        <v>17439</v>
      </c>
      <c r="E67" s="133">
        <v>8929</v>
      </c>
      <c r="F67" s="132">
        <f t="shared" si="6"/>
        <v>26692</v>
      </c>
      <c r="G67" s="182">
        <f t="shared" si="2"/>
        <v>19278</v>
      </c>
      <c r="H67" s="133">
        <v>281</v>
      </c>
    </row>
    <row r="68" spans="1:8" ht="12.75">
      <c r="A68" s="134">
        <v>64</v>
      </c>
      <c r="B68" s="135">
        <f t="shared" si="8"/>
        <v>12.84</v>
      </c>
      <c r="C68" s="138">
        <f t="shared" si="3"/>
        <v>36.01</v>
      </c>
      <c r="D68" s="132">
        <v>17439</v>
      </c>
      <c r="E68" s="133">
        <v>8929</v>
      </c>
      <c r="F68" s="132">
        <f t="shared" si="6"/>
        <v>26686</v>
      </c>
      <c r="G68" s="182">
        <f t="shared" si="2"/>
        <v>19274</v>
      </c>
      <c r="H68" s="133">
        <v>281</v>
      </c>
    </row>
    <row r="69" spans="1:8" ht="12.75">
      <c r="A69" s="134">
        <v>65</v>
      </c>
      <c r="B69" s="135">
        <f t="shared" si="8"/>
        <v>12.84</v>
      </c>
      <c r="C69" s="138">
        <f t="shared" si="3"/>
        <v>36.06</v>
      </c>
      <c r="D69" s="132">
        <v>17439</v>
      </c>
      <c r="E69" s="133">
        <v>8929</v>
      </c>
      <c r="F69" s="132">
        <f t="shared" si="6"/>
        <v>26680</v>
      </c>
      <c r="G69" s="182">
        <f t="shared" si="2"/>
        <v>19270</v>
      </c>
      <c r="H69" s="133">
        <v>281</v>
      </c>
    </row>
    <row r="70" spans="1:8" ht="12.75">
      <c r="A70" s="134">
        <v>66</v>
      </c>
      <c r="B70" s="135">
        <f t="shared" si="8"/>
        <v>12.84</v>
      </c>
      <c r="C70" s="138">
        <f t="shared" si="3"/>
        <v>36.1</v>
      </c>
      <c r="D70" s="132">
        <v>17439</v>
      </c>
      <c r="E70" s="133">
        <v>8929</v>
      </c>
      <c r="F70" s="132">
        <f t="shared" si="6"/>
        <v>26676</v>
      </c>
      <c r="G70" s="182">
        <f t="shared" si="2"/>
        <v>19266</v>
      </c>
      <c r="H70" s="133">
        <v>281</v>
      </c>
    </row>
    <row r="71" spans="1:8" ht="12.75">
      <c r="A71" s="134">
        <v>67</v>
      </c>
      <c r="B71" s="135">
        <f t="shared" si="8"/>
        <v>12.84</v>
      </c>
      <c r="C71" s="138">
        <f t="shared" si="3"/>
        <v>36.15</v>
      </c>
      <c r="D71" s="132">
        <v>17439</v>
      </c>
      <c r="E71" s="133">
        <v>8929</v>
      </c>
      <c r="F71" s="132">
        <f t="shared" si="6"/>
        <v>26670</v>
      </c>
      <c r="G71" s="182">
        <f t="shared" si="2"/>
        <v>19262</v>
      </c>
      <c r="H71" s="133">
        <v>281</v>
      </c>
    </row>
    <row r="72" spans="1:8" ht="12.75">
      <c r="A72" s="134">
        <v>68</v>
      </c>
      <c r="B72" s="135">
        <f t="shared" si="8"/>
        <v>12.84</v>
      </c>
      <c r="C72" s="138">
        <f t="shared" si="3"/>
        <v>36.19</v>
      </c>
      <c r="D72" s="132">
        <v>17439</v>
      </c>
      <c r="E72" s="133">
        <v>8929</v>
      </c>
      <c r="F72" s="132">
        <f t="shared" si="6"/>
        <v>26666</v>
      </c>
      <c r="G72" s="182">
        <f t="shared" si="2"/>
        <v>19259</v>
      </c>
      <c r="H72" s="133">
        <v>281</v>
      </c>
    </row>
    <row r="73" spans="1:8" ht="12.75">
      <c r="A73" s="134">
        <v>69</v>
      </c>
      <c r="B73" s="135">
        <f t="shared" si="8"/>
        <v>12.85</v>
      </c>
      <c r="C73" s="138">
        <f t="shared" si="3"/>
        <v>36.23</v>
      </c>
      <c r="D73" s="132">
        <v>17439</v>
      </c>
      <c r="E73" s="133">
        <v>8929</v>
      </c>
      <c r="F73" s="132">
        <f t="shared" si="6"/>
        <v>26644</v>
      </c>
      <c r="G73" s="182">
        <f t="shared" si="2"/>
        <v>19243</v>
      </c>
      <c r="H73" s="133">
        <v>281</v>
      </c>
    </row>
    <row r="74" spans="1:8" ht="12.75">
      <c r="A74" s="134">
        <v>70</v>
      </c>
      <c r="B74" s="135">
        <f t="shared" si="8"/>
        <v>12.85</v>
      </c>
      <c r="C74" s="138">
        <f t="shared" si="3"/>
        <v>36.27</v>
      </c>
      <c r="D74" s="132">
        <v>17439</v>
      </c>
      <c r="E74" s="133">
        <v>8929</v>
      </c>
      <c r="F74" s="132">
        <f t="shared" si="6"/>
        <v>26639</v>
      </c>
      <c r="G74" s="182">
        <f t="shared" si="2"/>
        <v>19240</v>
      </c>
      <c r="H74" s="133">
        <v>281</v>
      </c>
    </row>
    <row r="75" spans="1:8" ht="12.75">
      <c r="A75" s="134">
        <v>71</v>
      </c>
      <c r="B75" s="135">
        <f t="shared" si="8"/>
        <v>12.85</v>
      </c>
      <c r="C75" s="138">
        <f t="shared" si="3"/>
        <v>36.31</v>
      </c>
      <c r="D75" s="132">
        <v>17439</v>
      </c>
      <c r="E75" s="133">
        <v>8929</v>
      </c>
      <c r="F75" s="132">
        <f t="shared" si="6"/>
        <v>26635</v>
      </c>
      <c r="G75" s="182">
        <f t="shared" si="2"/>
        <v>19236</v>
      </c>
      <c r="H75" s="133">
        <v>281</v>
      </c>
    </row>
    <row r="76" spans="1:8" ht="12.75">
      <c r="A76" s="134">
        <v>72</v>
      </c>
      <c r="B76" s="135">
        <f t="shared" si="8"/>
        <v>12.85</v>
      </c>
      <c r="C76" s="138">
        <f t="shared" si="3"/>
        <v>36.35</v>
      </c>
      <c r="D76" s="132">
        <v>17439</v>
      </c>
      <c r="E76" s="133">
        <v>8929</v>
      </c>
      <c r="F76" s="132">
        <f t="shared" si="6"/>
        <v>26630</v>
      </c>
      <c r="G76" s="182">
        <f t="shared" si="2"/>
        <v>19233</v>
      </c>
      <c r="H76" s="133">
        <v>281</v>
      </c>
    </row>
    <row r="77" spans="1:8" ht="12.75">
      <c r="A77" s="134">
        <v>73</v>
      </c>
      <c r="B77" s="135">
        <f t="shared" si="8"/>
        <v>12.85</v>
      </c>
      <c r="C77" s="138">
        <f t="shared" si="3"/>
        <v>36.39</v>
      </c>
      <c r="D77" s="132">
        <v>17439</v>
      </c>
      <c r="E77" s="133">
        <v>8929</v>
      </c>
      <c r="F77" s="132">
        <f t="shared" si="6"/>
        <v>26626</v>
      </c>
      <c r="G77" s="182">
        <f t="shared" si="2"/>
        <v>19230</v>
      </c>
      <c r="H77" s="133">
        <v>281</v>
      </c>
    </row>
    <row r="78" spans="1:8" ht="12.75">
      <c r="A78" s="134">
        <v>74</v>
      </c>
      <c r="B78" s="135">
        <f t="shared" si="8"/>
        <v>12.85</v>
      </c>
      <c r="C78" s="138">
        <f t="shared" si="3"/>
        <v>36.42</v>
      </c>
      <c r="D78" s="132">
        <v>17439</v>
      </c>
      <c r="E78" s="133">
        <v>8929</v>
      </c>
      <c r="F78" s="132">
        <f t="shared" si="6"/>
        <v>26623</v>
      </c>
      <c r="G78" s="182">
        <f t="shared" si="2"/>
        <v>19227</v>
      </c>
      <c r="H78" s="133">
        <v>281</v>
      </c>
    </row>
    <row r="79" spans="1:8" ht="12.75">
      <c r="A79" s="134">
        <v>75</v>
      </c>
      <c r="B79" s="135">
        <f t="shared" si="8"/>
        <v>12.86</v>
      </c>
      <c r="C79" s="138">
        <f t="shared" si="3"/>
        <v>36.46</v>
      </c>
      <c r="D79" s="132">
        <v>17439</v>
      </c>
      <c r="E79" s="133">
        <v>8929</v>
      </c>
      <c r="F79" s="132">
        <f t="shared" si="6"/>
        <v>26601</v>
      </c>
      <c r="G79" s="182">
        <f t="shared" si="2"/>
        <v>19212</v>
      </c>
      <c r="H79" s="133">
        <v>281</v>
      </c>
    </row>
    <row r="80" spans="1:8" ht="12.75">
      <c r="A80" s="134">
        <v>76</v>
      </c>
      <c r="B80" s="135">
        <f t="shared" si="8"/>
        <v>12.86</v>
      </c>
      <c r="C80" s="138">
        <f t="shared" si="3"/>
        <v>36.49</v>
      </c>
      <c r="D80" s="132">
        <v>17439</v>
      </c>
      <c r="E80" s="133">
        <v>8929</v>
      </c>
      <c r="F80" s="132">
        <f t="shared" si="6"/>
        <v>26598</v>
      </c>
      <c r="G80" s="182">
        <f t="shared" si="2"/>
        <v>19209</v>
      </c>
      <c r="H80" s="133">
        <v>281</v>
      </c>
    </row>
    <row r="81" spans="1:8" ht="12.75">
      <c r="A81" s="134">
        <v>77</v>
      </c>
      <c r="B81" s="135">
        <f t="shared" si="8"/>
        <v>12.86</v>
      </c>
      <c r="C81" s="138">
        <f t="shared" si="3"/>
        <v>36.53</v>
      </c>
      <c r="D81" s="132">
        <v>17439</v>
      </c>
      <c r="E81" s="133">
        <v>8929</v>
      </c>
      <c r="F81" s="132">
        <f t="shared" si="6"/>
        <v>26593</v>
      </c>
      <c r="G81" s="182">
        <f aca="true" t="shared" si="9" ref="G81:G144">ROUND(12*(1/B81*D81+1/C81*E81),0)</f>
        <v>19206</v>
      </c>
      <c r="H81" s="133">
        <v>281</v>
      </c>
    </row>
    <row r="82" spans="1:8" ht="12.75">
      <c r="A82" s="134">
        <v>78</v>
      </c>
      <c r="B82" s="135">
        <f t="shared" si="8"/>
        <v>12.86</v>
      </c>
      <c r="C82" s="138">
        <f t="shared" si="3"/>
        <v>36.56</v>
      </c>
      <c r="D82" s="132">
        <v>17439</v>
      </c>
      <c r="E82" s="133">
        <v>8929</v>
      </c>
      <c r="F82" s="132">
        <f t="shared" si="6"/>
        <v>26590</v>
      </c>
      <c r="G82" s="182">
        <f t="shared" si="9"/>
        <v>19204</v>
      </c>
      <c r="H82" s="133">
        <v>281</v>
      </c>
    </row>
    <row r="83" spans="1:8" ht="12.75">
      <c r="A83" s="134">
        <v>79</v>
      </c>
      <c r="B83" s="135">
        <f t="shared" si="8"/>
        <v>12.86</v>
      </c>
      <c r="C83" s="138">
        <f t="shared" si="3"/>
        <v>36.59</v>
      </c>
      <c r="D83" s="132">
        <v>17439</v>
      </c>
      <c r="E83" s="133">
        <v>8929</v>
      </c>
      <c r="F83" s="132">
        <f t="shared" si="6"/>
        <v>26587</v>
      </c>
      <c r="G83" s="182">
        <f t="shared" si="9"/>
        <v>19201</v>
      </c>
      <c r="H83" s="133">
        <v>281</v>
      </c>
    </row>
    <row r="84" spans="1:8" ht="12.75">
      <c r="A84" s="134">
        <v>80</v>
      </c>
      <c r="B84" s="135">
        <f t="shared" si="8"/>
        <v>12.86</v>
      </c>
      <c r="C84" s="138">
        <f t="shared" si="3"/>
        <v>36.62</v>
      </c>
      <c r="D84" s="132">
        <v>17439</v>
      </c>
      <c r="E84" s="133">
        <v>8929</v>
      </c>
      <c r="F84" s="132">
        <f t="shared" si="6"/>
        <v>26583</v>
      </c>
      <c r="G84" s="182">
        <f t="shared" si="9"/>
        <v>19199</v>
      </c>
      <c r="H84" s="133">
        <v>281</v>
      </c>
    </row>
    <row r="85" spans="1:8" ht="12.75">
      <c r="A85" s="134">
        <v>81</v>
      </c>
      <c r="B85" s="135">
        <f t="shared" si="8"/>
        <v>12.86</v>
      </c>
      <c r="C85" s="138">
        <f t="shared" si="3"/>
        <v>36.65</v>
      </c>
      <c r="D85" s="132">
        <v>17439</v>
      </c>
      <c r="E85" s="133">
        <v>8929</v>
      </c>
      <c r="F85" s="132">
        <f t="shared" si="6"/>
        <v>26580</v>
      </c>
      <c r="G85" s="182">
        <f t="shared" si="9"/>
        <v>19196</v>
      </c>
      <c r="H85" s="133">
        <v>281</v>
      </c>
    </row>
    <row r="86" spans="1:8" ht="12.75">
      <c r="A86" s="134">
        <v>82</v>
      </c>
      <c r="B86" s="135">
        <f t="shared" si="8"/>
        <v>12.87</v>
      </c>
      <c r="C86" s="138">
        <f aca="true" t="shared" si="10" ref="C86:C110">ROUND(-0.0005*POWER(A86,2)+0.1103*A86+31,2)</f>
        <v>36.68</v>
      </c>
      <c r="D86" s="132">
        <v>17439</v>
      </c>
      <c r="E86" s="133">
        <v>8929</v>
      </c>
      <c r="F86" s="132">
        <f t="shared" si="6"/>
        <v>26559</v>
      </c>
      <c r="G86" s="182">
        <f t="shared" si="9"/>
        <v>19181</v>
      </c>
      <c r="H86" s="133">
        <v>281</v>
      </c>
    </row>
    <row r="87" spans="1:8" ht="12.75">
      <c r="A87" s="134">
        <v>83</v>
      </c>
      <c r="B87" s="135">
        <f t="shared" si="8"/>
        <v>12.87</v>
      </c>
      <c r="C87" s="138">
        <f t="shared" si="10"/>
        <v>36.71</v>
      </c>
      <c r="D87" s="132">
        <v>17439</v>
      </c>
      <c r="E87" s="133">
        <v>8929</v>
      </c>
      <c r="F87" s="132">
        <f t="shared" si="6"/>
        <v>26556</v>
      </c>
      <c r="G87" s="182">
        <f t="shared" si="9"/>
        <v>19179</v>
      </c>
      <c r="H87" s="133">
        <v>281</v>
      </c>
    </row>
    <row r="88" spans="1:8" ht="12.75">
      <c r="A88" s="134">
        <v>84</v>
      </c>
      <c r="B88" s="135">
        <f t="shared" si="8"/>
        <v>12.87</v>
      </c>
      <c r="C88" s="138">
        <f t="shared" si="10"/>
        <v>36.74</v>
      </c>
      <c r="D88" s="132">
        <v>17439</v>
      </c>
      <c r="E88" s="133">
        <v>8929</v>
      </c>
      <c r="F88" s="132">
        <f t="shared" si="6"/>
        <v>26553</v>
      </c>
      <c r="G88" s="182">
        <f t="shared" si="9"/>
        <v>19177</v>
      </c>
      <c r="H88" s="133">
        <v>281</v>
      </c>
    </row>
    <row r="89" spans="1:8" ht="12.75">
      <c r="A89" s="134">
        <v>85</v>
      </c>
      <c r="B89" s="135">
        <f t="shared" si="8"/>
        <v>12.87</v>
      </c>
      <c r="C89" s="138">
        <f t="shared" si="10"/>
        <v>36.76</v>
      </c>
      <c r="D89" s="132">
        <v>17439</v>
      </c>
      <c r="E89" s="133">
        <v>8929</v>
      </c>
      <c r="F89" s="132">
        <f t="shared" si="6"/>
        <v>26551</v>
      </c>
      <c r="G89" s="182">
        <f t="shared" si="9"/>
        <v>19175</v>
      </c>
      <c r="H89" s="133">
        <v>281</v>
      </c>
    </row>
    <row r="90" spans="1:8" ht="12.75">
      <c r="A90" s="134">
        <v>86</v>
      </c>
      <c r="B90" s="135">
        <f t="shared" si="8"/>
        <v>12.87</v>
      </c>
      <c r="C90" s="138">
        <f t="shared" si="10"/>
        <v>36.79</v>
      </c>
      <c r="D90" s="132">
        <v>17439</v>
      </c>
      <c r="E90" s="133">
        <v>8929</v>
      </c>
      <c r="F90" s="132">
        <f t="shared" si="6"/>
        <v>26547</v>
      </c>
      <c r="G90" s="182">
        <f t="shared" si="9"/>
        <v>19173</v>
      </c>
      <c r="H90" s="133">
        <v>281</v>
      </c>
    </row>
    <row r="91" spans="1:8" ht="12.75">
      <c r="A91" s="134">
        <v>87</v>
      </c>
      <c r="B91" s="135">
        <f t="shared" si="8"/>
        <v>12.87</v>
      </c>
      <c r="C91" s="138">
        <f t="shared" si="10"/>
        <v>36.81</v>
      </c>
      <c r="D91" s="132">
        <v>17439</v>
      </c>
      <c r="E91" s="133">
        <v>8929</v>
      </c>
      <c r="F91" s="132">
        <f t="shared" si="6"/>
        <v>26545</v>
      </c>
      <c r="G91" s="182">
        <f t="shared" si="9"/>
        <v>19171</v>
      </c>
      <c r="H91" s="133">
        <v>281</v>
      </c>
    </row>
    <row r="92" spans="1:8" ht="12.75">
      <c r="A92" s="134">
        <v>88</v>
      </c>
      <c r="B92" s="135">
        <f t="shared" si="8"/>
        <v>12.87</v>
      </c>
      <c r="C92" s="138">
        <f t="shared" si="10"/>
        <v>36.83</v>
      </c>
      <c r="D92" s="132">
        <v>17439</v>
      </c>
      <c r="E92" s="133">
        <v>8929</v>
      </c>
      <c r="F92" s="132">
        <f t="shared" si="6"/>
        <v>26543</v>
      </c>
      <c r="G92" s="182">
        <f t="shared" si="9"/>
        <v>19169</v>
      </c>
      <c r="H92" s="133">
        <v>281</v>
      </c>
    </row>
    <row r="93" spans="1:8" ht="12.75">
      <c r="A93" s="134">
        <v>89</v>
      </c>
      <c r="B93" s="135">
        <f t="shared" si="8"/>
        <v>12.88</v>
      </c>
      <c r="C93" s="138">
        <f t="shared" si="10"/>
        <v>36.86</v>
      </c>
      <c r="D93" s="132">
        <v>17439</v>
      </c>
      <c r="E93" s="133">
        <v>8929</v>
      </c>
      <c r="F93" s="132">
        <f aca="true" t="shared" si="11" ref="F93:F138">ROUND(12*1.37*(1/B93*D93+1/C93*E93)+H93,0)</f>
        <v>26523</v>
      </c>
      <c r="G93" s="182">
        <f t="shared" si="9"/>
        <v>19154</v>
      </c>
      <c r="H93" s="133">
        <v>281</v>
      </c>
    </row>
    <row r="94" spans="1:8" ht="12.75">
      <c r="A94" s="134">
        <v>90</v>
      </c>
      <c r="B94" s="135">
        <f t="shared" si="8"/>
        <v>12.88</v>
      </c>
      <c r="C94" s="138">
        <f t="shared" si="10"/>
        <v>36.88</v>
      </c>
      <c r="D94" s="132">
        <v>17439</v>
      </c>
      <c r="E94" s="133">
        <v>8929</v>
      </c>
      <c r="F94" s="132">
        <f t="shared" si="11"/>
        <v>26520</v>
      </c>
      <c r="G94" s="182">
        <f t="shared" si="9"/>
        <v>19153</v>
      </c>
      <c r="H94" s="133">
        <v>281</v>
      </c>
    </row>
    <row r="95" spans="1:8" ht="12.75">
      <c r="A95" s="134">
        <v>91</v>
      </c>
      <c r="B95" s="135">
        <f t="shared" si="8"/>
        <v>12.88</v>
      </c>
      <c r="C95" s="138">
        <f t="shared" si="10"/>
        <v>36.9</v>
      </c>
      <c r="D95" s="132">
        <v>17439</v>
      </c>
      <c r="E95" s="133">
        <v>8929</v>
      </c>
      <c r="F95" s="132">
        <f t="shared" si="11"/>
        <v>26518</v>
      </c>
      <c r="G95" s="182">
        <f t="shared" si="9"/>
        <v>19151</v>
      </c>
      <c r="H95" s="133">
        <v>281</v>
      </c>
    </row>
    <row r="96" spans="1:8" ht="12.75">
      <c r="A96" s="134">
        <v>92</v>
      </c>
      <c r="B96" s="135">
        <f t="shared" si="8"/>
        <v>12.88</v>
      </c>
      <c r="C96" s="138">
        <f t="shared" si="10"/>
        <v>36.92</v>
      </c>
      <c r="D96" s="132">
        <v>17439</v>
      </c>
      <c r="E96" s="133">
        <v>8929</v>
      </c>
      <c r="F96" s="132">
        <f t="shared" si="11"/>
        <v>26516</v>
      </c>
      <c r="G96" s="182">
        <f t="shared" si="9"/>
        <v>19150</v>
      </c>
      <c r="H96" s="133">
        <v>281</v>
      </c>
    </row>
    <row r="97" spans="1:8" ht="12.75">
      <c r="A97" s="134">
        <v>93</v>
      </c>
      <c r="B97" s="135">
        <f t="shared" si="8"/>
        <v>12.88</v>
      </c>
      <c r="C97" s="138">
        <f t="shared" si="10"/>
        <v>36.93</v>
      </c>
      <c r="D97" s="132">
        <v>17439</v>
      </c>
      <c r="E97" s="133">
        <v>8929</v>
      </c>
      <c r="F97" s="132">
        <f t="shared" si="11"/>
        <v>26515</v>
      </c>
      <c r="G97" s="182">
        <f t="shared" si="9"/>
        <v>19149</v>
      </c>
      <c r="H97" s="133">
        <v>281</v>
      </c>
    </row>
    <row r="98" spans="1:8" ht="12.75">
      <c r="A98" s="134">
        <v>94</v>
      </c>
      <c r="B98" s="135">
        <f t="shared" si="8"/>
        <v>12.88</v>
      </c>
      <c r="C98" s="138">
        <f t="shared" si="10"/>
        <v>36.95</v>
      </c>
      <c r="D98" s="132">
        <v>17439</v>
      </c>
      <c r="E98" s="133">
        <v>8929</v>
      </c>
      <c r="F98" s="132">
        <f t="shared" si="11"/>
        <v>26513</v>
      </c>
      <c r="G98" s="182">
        <f t="shared" si="9"/>
        <v>19147</v>
      </c>
      <c r="H98" s="133">
        <v>281</v>
      </c>
    </row>
    <row r="99" spans="1:8" ht="12.75">
      <c r="A99" s="134">
        <v>95</v>
      </c>
      <c r="B99" s="135">
        <f t="shared" si="8"/>
        <v>12.89</v>
      </c>
      <c r="C99" s="138">
        <f t="shared" si="10"/>
        <v>36.97</v>
      </c>
      <c r="D99" s="132">
        <v>17439</v>
      </c>
      <c r="E99" s="133">
        <v>8929</v>
      </c>
      <c r="F99" s="132">
        <f t="shared" si="11"/>
        <v>26493</v>
      </c>
      <c r="G99" s="182">
        <f t="shared" si="9"/>
        <v>19133</v>
      </c>
      <c r="H99" s="133">
        <v>281</v>
      </c>
    </row>
    <row r="100" spans="1:8" ht="12.75">
      <c r="A100" s="134">
        <v>96</v>
      </c>
      <c r="B100" s="135">
        <f t="shared" si="8"/>
        <v>12.89</v>
      </c>
      <c r="C100" s="138">
        <f t="shared" si="10"/>
        <v>36.98</v>
      </c>
      <c r="D100" s="132">
        <v>17439</v>
      </c>
      <c r="E100" s="133">
        <v>8929</v>
      </c>
      <c r="F100" s="132">
        <f t="shared" si="11"/>
        <v>26492</v>
      </c>
      <c r="G100" s="182">
        <f t="shared" si="9"/>
        <v>19132</v>
      </c>
      <c r="H100" s="133">
        <v>281</v>
      </c>
    </row>
    <row r="101" spans="1:8" ht="12.75">
      <c r="A101" s="134">
        <v>97</v>
      </c>
      <c r="B101" s="135">
        <f t="shared" si="8"/>
        <v>12.89</v>
      </c>
      <c r="C101" s="138">
        <f t="shared" si="10"/>
        <v>36.99</v>
      </c>
      <c r="D101" s="132">
        <v>17439</v>
      </c>
      <c r="E101" s="133">
        <v>8929</v>
      </c>
      <c r="F101" s="132">
        <f t="shared" si="11"/>
        <v>26491</v>
      </c>
      <c r="G101" s="182">
        <f t="shared" si="9"/>
        <v>19132</v>
      </c>
      <c r="H101" s="133">
        <v>281</v>
      </c>
    </row>
    <row r="102" spans="1:8" ht="12.75">
      <c r="A102" s="134">
        <v>98</v>
      </c>
      <c r="B102" s="135">
        <f t="shared" si="8"/>
        <v>12.89</v>
      </c>
      <c r="C102" s="138">
        <f t="shared" si="10"/>
        <v>37.01</v>
      </c>
      <c r="D102" s="132">
        <v>17439</v>
      </c>
      <c r="E102" s="133">
        <v>8929</v>
      </c>
      <c r="F102" s="132">
        <f t="shared" si="11"/>
        <v>26489</v>
      </c>
      <c r="G102" s="182">
        <f t="shared" si="9"/>
        <v>19130</v>
      </c>
      <c r="H102" s="133">
        <v>281</v>
      </c>
    </row>
    <row r="103" spans="1:8" ht="12.75">
      <c r="A103" s="134">
        <v>99</v>
      </c>
      <c r="B103" s="135">
        <f t="shared" si="8"/>
        <v>12.89</v>
      </c>
      <c r="C103" s="138">
        <f t="shared" si="10"/>
        <v>37.02</v>
      </c>
      <c r="D103" s="132">
        <v>17439</v>
      </c>
      <c r="E103" s="133">
        <v>8929</v>
      </c>
      <c r="F103" s="132">
        <f t="shared" si="11"/>
        <v>26488</v>
      </c>
      <c r="G103" s="182">
        <f t="shared" si="9"/>
        <v>19129</v>
      </c>
      <c r="H103" s="133">
        <v>281</v>
      </c>
    </row>
    <row r="104" spans="1:8" ht="12.75">
      <c r="A104" s="134">
        <v>100</v>
      </c>
      <c r="B104" s="135">
        <f t="shared" si="8"/>
        <v>12.89</v>
      </c>
      <c r="C104" s="138">
        <f t="shared" si="10"/>
        <v>37.03</v>
      </c>
      <c r="D104" s="132">
        <v>17439</v>
      </c>
      <c r="E104" s="133">
        <v>8929</v>
      </c>
      <c r="F104" s="132">
        <f t="shared" si="11"/>
        <v>26487</v>
      </c>
      <c r="G104" s="182">
        <f t="shared" si="9"/>
        <v>19128</v>
      </c>
      <c r="H104" s="133">
        <v>281</v>
      </c>
    </row>
    <row r="105" spans="1:8" ht="12.75">
      <c r="A105" s="134">
        <v>101</v>
      </c>
      <c r="B105" s="135">
        <f t="shared" si="8"/>
        <v>12.89</v>
      </c>
      <c r="C105" s="138">
        <f t="shared" si="10"/>
        <v>37.04</v>
      </c>
      <c r="D105" s="132">
        <v>17439</v>
      </c>
      <c r="E105" s="133">
        <v>8929</v>
      </c>
      <c r="F105" s="132">
        <f t="shared" si="11"/>
        <v>26486</v>
      </c>
      <c r="G105" s="182">
        <f t="shared" si="9"/>
        <v>19128</v>
      </c>
      <c r="H105" s="133">
        <v>281</v>
      </c>
    </row>
    <row r="106" spans="1:8" ht="12.75">
      <c r="A106" s="134">
        <v>102</v>
      </c>
      <c r="B106" s="135">
        <f t="shared" si="8"/>
        <v>12.9</v>
      </c>
      <c r="C106" s="138">
        <f t="shared" si="10"/>
        <v>37.05</v>
      </c>
      <c r="D106" s="132">
        <v>17439</v>
      </c>
      <c r="E106" s="133">
        <v>8929</v>
      </c>
      <c r="F106" s="132">
        <f t="shared" si="11"/>
        <v>26468</v>
      </c>
      <c r="G106" s="182">
        <f t="shared" si="9"/>
        <v>19114</v>
      </c>
      <c r="H106" s="133">
        <v>281</v>
      </c>
    </row>
    <row r="107" spans="1:8" ht="12.75">
      <c r="A107" s="134">
        <v>103</v>
      </c>
      <c r="B107" s="135">
        <f t="shared" si="8"/>
        <v>12.9</v>
      </c>
      <c r="C107" s="138">
        <f t="shared" si="10"/>
        <v>37.06</v>
      </c>
      <c r="D107" s="132">
        <v>17439</v>
      </c>
      <c r="E107" s="133">
        <v>8929</v>
      </c>
      <c r="F107" s="132">
        <f t="shared" si="11"/>
        <v>26467</v>
      </c>
      <c r="G107" s="182">
        <f t="shared" si="9"/>
        <v>19114</v>
      </c>
      <c r="H107" s="133">
        <v>281</v>
      </c>
    </row>
    <row r="108" spans="1:8" ht="12.75">
      <c r="A108" s="134">
        <v>104</v>
      </c>
      <c r="B108" s="135">
        <f t="shared" si="8"/>
        <v>12.9</v>
      </c>
      <c r="C108" s="138">
        <f t="shared" si="10"/>
        <v>37.06</v>
      </c>
      <c r="D108" s="132">
        <v>17439</v>
      </c>
      <c r="E108" s="133">
        <v>8929</v>
      </c>
      <c r="F108" s="132">
        <f t="shared" si="11"/>
        <v>26467</v>
      </c>
      <c r="G108" s="182">
        <f t="shared" si="9"/>
        <v>19114</v>
      </c>
      <c r="H108" s="133">
        <v>281</v>
      </c>
    </row>
    <row r="109" spans="1:8" ht="12.75">
      <c r="A109" s="134">
        <v>105</v>
      </c>
      <c r="B109" s="135">
        <f t="shared" si="8"/>
        <v>12.9</v>
      </c>
      <c r="C109" s="138">
        <f t="shared" si="10"/>
        <v>37.07</v>
      </c>
      <c r="D109" s="132">
        <v>17439</v>
      </c>
      <c r="E109" s="133">
        <v>8929</v>
      </c>
      <c r="F109" s="132">
        <f t="shared" si="11"/>
        <v>26465</v>
      </c>
      <c r="G109" s="182">
        <f t="shared" si="9"/>
        <v>19113</v>
      </c>
      <c r="H109" s="133">
        <v>281</v>
      </c>
    </row>
    <row r="110" spans="1:8" ht="12.75">
      <c r="A110" s="134">
        <v>106</v>
      </c>
      <c r="B110" s="135">
        <f t="shared" si="8"/>
        <v>12.9</v>
      </c>
      <c r="C110" s="138">
        <f t="shared" si="10"/>
        <v>37.07</v>
      </c>
      <c r="D110" s="132">
        <v>17439</v>
      </c>
      <c r="E110" s="133">
        <v>8929</v>
      </c>
      <c r="F110" s="132">
        <f t="shared" si="11"/>
        <v>26465</v>
      </c>
      <c r="G110" s="182">
        <f t="shared" si="9"/>
        <v>19113</v>
      </c>
      <c r="H110" s="133">
        <v>281</v>
      </c>
    </row>
    <row r="111" spans="1:8" ht="12.75">
      <c r="A111" s="134">
        <v>107</v>
      </c>
      <c r="B111" s="135">
        <f t="shared" si="8"/>
        <v>12.9</v>
      </c>
      <c r="C111" s="136">
        <v>37.08</v>
      </c>
      <c r="D111" s="132">
        <v>17439</v>
      </c>
      <c r="E111" s="133">
        <v>8929</v>
      </c>
      <c r="F111" s="132">
        <f t="shared" si="11"/>
        <v>26463</v>
      </c>
      <c r="G111" s="182">
        <f t="shared" si="9"/>
        <v>19112</v>
      </c>
      <c r="H111" s="133">
        <v>280</v>
      </c>
    </row>
    <row r="112" spans="1:8" ht="12.75">
      <c r="A112" s="134">
        <v>108</v>
      </c>
      <c r="B112" s="135">
        <f t="shared" si="8"/>
        <v>12.9</v>
      </c>
      <c r="C112" s="136">
        <v>38.08</v>
      </c>
      <c r="D112" s="132">
        <v>17439</v>
      </c>
      <c r="E112" s="133">
        <v>8929</v>
      </c>
      <c r="F112" s="132">
        <f t="shared" si="11"/>
        <v>26359</v>
      </c>
      <c r="G112" s="182">
        <f t="shared" si="9"/>
        <v>19036</v>
      </c>
      <c r="H112" s="133">
        <v>280</v>
      </c>
    </row>
    <row r="113" spans="1:8" ht="12.75">
      <c r="A113" s="134">
        <v>109</v>
      </c>
      <c r="B113" s="135">
        <f t="shared" si="8"/>
        <v>12.91</v>
      </c>
      <c r="C113" s="136">
        <v>39.08</v>
      </c>
      <c r="D113" s="132">
        <v>17439</v>
      </c>
      <c r="E113" s="133">
        <v>8929</v>
      </c>
      <c r="F113" s="132">
        <f t="shared" si="11"/>
        <v>26244</v>
      </c>
      <c r="G113" s="182">
        <f t="shared" si="9"/>
        <v>18952</v>
      </c>
      <c r="H113" s="133">
        <v>280</v>
      </c>
    </row>
    <row r="114" spans="1:8" ht="12.75">
      <c r="A114" s="134">
        <v>110</v>
      </c>
      <c r="B114" s="135">
        <f t="shared" si="8"/>
        <v>12.91</v>
      </c>
      <c r="C114" s="136">
        <v>40.08</v>
      </c>
      <c r="D114" s="132">
        <v>17439</v>
      </c>
      <c r="E114" s="133">
        <v>8929</v>
      </c>
      <c r="F114" s="132">
        <f t="shared" si="11"/>
        <v>26150</v>
      </c>
      <c r="G114" s="182">
        <f t="shared" si="9"/>
        <v>18883</v>
      </c>
      <c r="H114" s="133">
        <v>280</v>
      </c>
    </row>
    <row r="115" spans="1:8" ht="12.75">
      <c r="A115" s="134">
        <v>111</v>
      </c>
      <c r="B115" s="135">
        <f t="shared" si="8"/>
        <v>12.91</v>
      </c>
      <c r="C115" s="136">
        <v>41.08</v>
      </c>
      <c r="D115" s="132">
        <v>17439</v>
      </c>
      <c r="E115" s="133">
        <v>8929</v>
      </c>
      <c r="F115" s="132">
        <f t="shared" si="11"/>
        <v>26061</v>
      </c>
      <c r="G115" s="182">
        <f t="shared" si="9"/>
        <v>18818</v>
      </c>
      <c r="H115" s="133">
        <v>280</v>
      </c>
    </row>
    <row r="116" spans="1:8" ht="12.75">
      <c r="A116" s="134">
        <v>112</v>
      </c>
      <c r="B116" s="135">
        <f t="shared" si="8"/>
        <v>12.91</v>
      </c>
      <c r="C116" s="136">
        <v>42.08</v>
      </c>
      <c r="D116" s="132">
        <v>17439</v>
      </c>
      <c r="E116" s="133">
        <v>8929</v>
      </c>
      <c r="F116" s="132">
        <f t="shared" si="11"/>
        <v>25976</v>
      </c>
      <c r="G116" s="182">
        <f t="shared" si="9"/>
        <v>18756</v>
      </c>
      <c r="H116" s="133">
        <v>280</v>
      </c>
    </row>
    <row r="117" spans="1:8" ht="12.75">
      <c r="A117" s="134">
        <v>113</v>
      </c>
      <c r="B117" s="135">
        <f t="shared" si="8"/>
        <v>12.91</v>
      </c>
      <c r="C117" s="136">
        <v>43.08</v>
      </c>
      <c r="D117" s="132">
        <v>17439</v>
      </c>
      <c r="E117" s="133">
        <v>8929</v>
      </c>
      <c r="F117" s="132">
        <f t="shared" si="11"/>
        <v>25895</v>
      </c>
      <c r="G117" s="182">
        <f t="shared" si="9"/>
        <v>18697</v>
      </c>
      <c r="H117" s="133">
        <v>280</v>
      </c>
    </row>
    <row r="118" spans="1:8" ht="12.75">
      <c r="A118" s="134">
        <v>114</v>
      </c>
      <c r="B118" s="135">
        <f t="shared" si="8"/>
        <v>12.91</v>
      </c>
      <c r="C118" s="136">
        <v>44.08</v>
      </c>
      <c r="D118" s="132">
        <v>17439</v>
      </c>
      <c r="E118" s="133">
        <v>8929</v>
      </c>
      <c r="F118" s="132">
        <f t="shared" si="11"/>
        <v>25818</v>
      </c>
      <c r="G118" s="182">
        <f t="shared" si="9"/>
        <v>18641</v>
      </c>
      <c r="H118" s="133">
        <v>280</v>
      </c>
    </row>
    <row r="119" spans="1:8" ht="12.75">
      <c r="A119" s="134">
        <v>115</v>
      </c>
      <c r="B119" s="135">
        <f t="shared" si="8"/>
        <v>12.92</v>
      </c>
      <c r="C119" s="136">
        <v>45.08</v>
      </c>
      <c r="D119" s="132">
        <v>17439</v>
      </c>
      <c r="E119" s="133">
        <v>8929</v>
      </c>
      <c r="F119" s="132">
        <f t="shared" si="11"/>
        <v>25726</v>
      </c>
      <c r="G119" s="182">
        <f t="shared" si="9"/>
        <v>18574</v>
      </c>
      <c r="H119" s="133">
        <v>280</v>
      </c>
    </row>
    <row r="120" spans="1:8" ht="12.75">
      <c r="A120" s="134">
        <v>116</v>
      </c>
      <c r="B120" s="135">
        <f t="shared" si="8"/>
        <v>12.92</v>
      </c>
      <c r="C120" s="136">
        <v>46.08</v>
      </c>
      <c r="D120" s="132">
        <v>17439</v>
      </c>
      <c r="E120" s="133">
        <v>8929</v>
      </c>
      <c r="F120" s="132">
        <f t="shared" si="11"/>
        <v>25656</v>
      </c>
      <c r="G120" s="182">
        <f t="shared" si="9"/>
        <v>18522</v>
      </c>
      <c r="H120" s="133">
        <v>280</v>
      </c>
    </row>
    <row r="121" spans="1:8" ht="12.75">
      <c r="A121" s="134">
        <v>117</v>
      </c>
      <c r="B121" s="135">
        <f t="shared" si="8"/>
        <v>12.92</v>
      </c>
      <c r="C121" s="136">
        <v>47.08</v>
      </c>
      <c r="D121" s="132">
        <v>17439</v>
      </c>
      <c r="E121" s="133">
        <v>8929</v>
      </c>
      <c r="F121" s="132">
        <f t="shared" si="11"/>
        <v>25588</v>
      </c>
      <c r="G121" s="182">
        <f t="shared" si="9"/>
        <v>18473</v>
      </c>
      <c r="H121" s="133">
        <v>280</v>
      </c>
    </row>
    <row r="122" spans="1:8" ht="12.75">
      <c r="A122" s="134">
        <v>118</v>
      </c>
      <c r="B122" s="135">
        <f t="shared" si="8"/>
        <v>12.92</v>
      </c>
      <c r="C122" s="136">
        <v>48.08</v>
      </c>
      <c r="D122" s="132">
        <v>17439</v>
      </c>
      <c r="E122" s="133">
        <v>8929</v>
      </c>
      <c r="F122" s="132">
        <f t="shared" si="11"/>
        <v>25523</v>
      </c>
      <c r="G122" s="182">
        <f t="shared" si="9"/>
        <v>18426</v>
      </c>
      <c r="H122" s="133">
        <v>280</v>
      </c>
    </row>
    <row r="123" spans="1:8" ht="12.75">
      <c r="A123" s="134">
        <v>119</v>
      </c>
      <c r="B123" s="135">
        <f t="shared" si="8"/>
        <v>12.92</v>
      </c>
      <c r="C123" s="136">
        <v>49.08</v>
      </c>
      <c r="D123" s="132">
        <v>17439</v>
      </c>
      <c r="E123" s="133">
        <v>8929</v>
      </c>
      <c r="F123" s="132">
        <f t="shared" si="11"/>
        <v>25461</v>
      </c>
      <c r="G123" s="182">
        <f t="shared" si="9"/>
        <v>18380</v>
      </c>
      <c r="H123" s="133">
        <v>280</v>
      </c>
    </row>
    <row r="124" spans="1:8" ht="12.75">
      <c r="A124" s="134">
        <v>120</v>
      </c>
      <c r="B124" s="135">
        <f t="shared" si="8"/>
        <v>12.92</v>
      </c>
      <c r="C124" s="136">
        <v>50.08</v>
      </c>
      <c r="D124" s="132">
        <v>17439</v>
      </c>
      <c r="E124" s="133">
        <v>8929</v>
      </c>
      <c r="F124" s="132">
        <f t="shared" si="11"/>
        <v>25401</v>
      </c>
      <c r="G124" s="182">
        <f t="shared" si="9"/>
        <v>18337</v>
      </c>
      <c r="H124" s="133">
        <v>280</v>
      </c>
    </row>
    <row r="125" spans="1:8" ht="12.75">
      <c r="A125" s="134">
        <v>121</v>
      </c>
      <c r="B125" s="135">
        <f t="shared" si="8"/>
        <v>12.92</v>
      </c>
      <c r="C125" s="136">
        <v>51.08</v>
      </c>
      <c r="D125" s="132">
        <v>17439</v>
      </c>
      <c r="E125" s="133">
        <v>8929</v>
      </c>
      <c r="F125" s="132">
        <f t="shared" si="11"/>
        <v>25344</v>
      </c>
      <c r="G125" s="182">
        <f t="shared" si="9"/>
        <v>18295</v>
      </c>
      <c r="H125" s="133">
        <v>280</v>
      </c>
    </row>
    <row r="126" spans="1:8" ht="12.75">
      <c r="A126" s="134">
        <v>122</v>
      </c>
      <c r="B126" s="135">
        <f aca="true" t="shared" si="12" ref="B126:B187">ROUND(0.0015*A126+12.74285,2)</f>
        <v>12.93</v>
      </c>
      <c r="C126" s="136">
        <v>52.08</v>
      </c>
      <c r="D126" s="132">
        <v>17439</v>
      </c>
      <c r="E126" s="133">
        <v>8929</v>
      </c>
      <c r="F126" s="132">
        <f t="shared" si="11"/>
        <v>25272</v>
      </c>
      <c r="G126" s="182">
        <f t="shared" si="9"/>
        <v>18242</v>
      </c>
      <c r="H126" s="133">
        <v>280</v>
      </c>
    </row>
    <row r="127" spans="1:8" ht="12.75">
      <c r="A127" s="134">
        <v>123</v>
      </c>
      <c r="B127" s="135">
        <f t="shared" si="12"/>
        <v>12.93</v>
      </c>
      <c r="C127" s="136">
        <v>53.08</v>
      </c>
      <c r="D127" s="132">
        <v>17439</v>
      </c>
      <c r="E127" s="133">
        <v>8929</v>
      </c>
      <c r="F127" s="132">
        <f t="shared" si="11"/>
        <v>25219</v>
      </c>
      <c r="G127" s="182">
        <f t="shared" si="9"/>
        <v>18203</v>
      </c>
      <c r="H127" s="133">
        <v>280</v>
      </c>
    </row>
    <row r="128" spans="1:8" ht="12.75">
      <c r="A128" s="134">
        <v>124</v>
      </c>
      <c r="B128" s="135">
        <f t="shared" si="12"/>
        <v>12.93</v>
      </c>
      <c r="C128" s="136">
        <v>54.08</v>
      </c>
      <c r="D128" s="132">
        <v>17439</v>
      </c>
      <c r="E128" s="133">
        <v>8929</v>
      </c>
      <c r="F128" s="132">
        <f t="shared" si="11"/>
        <v>25167</v>
      </c>
      <c r="G128" s="182">
        <f t="shared" si="9"/>
        <v>18166</v>
      </c>
      <c r="H128" s="133">
        <v>280</v>
      </c>
    </row>
    <row r="129" spans="1:8" ht="12.75">
      <c r="A129" s="134">
        <v>125</v>
      </c>
      <c r="B129" s="135">
        <f t="shared" si="12"/>
        <v>12.93</v>
      </c>
      <c r="C129" s="136">
        <v>55.08</v>
      </c>
      <c r="D129" s="132">
        <v>17439</v>
      </c>
      <c r="E129" s="133">
        <v>8929</v>
      </c>
      <c r="F129" s="132">
        <f t="shared" si="11"/>
        <v>25118</v>
      </c>
      <c r="G129" s="182">
        <f t="shared" si="9"/>
        <v>18130</v>
      </c>
      <c r="H129" s="133">
        <v>280</v>
      </c>
    </row>
    <row r="130" spans="1:8" ht="12.75">
      <c r="A130" s="134">
        <v>126</v>
      </c>
      <c r="B130" s="135">
        <f t="shared" si="12"/>
        <v>12.93</v>
      </c>
      <c r="C130" s="136">
        <v>56.08</v>
      </c>
      <c r="D130" s="132">
        <v>17439</v>
      </c>
      <c r="E130" s="133">
        <v>8929</v>
      </c>
      <c r="F130" s="132">
        <f t="shared" si="11"/>
        <v>25071</v>
      </c>
      <c r="G130" s="182">
        <f t="shared" si="9"/>
        <v>18095</v>
      </c>
      <c r="H130" s="133">
        <v>280</v>
      </c>
    </row>
    <row r="131" spans="1:8" ht="12.75">
      <c r="A131" s="134">
        <v>127</v>
      </c>
      <c r="B131" s="135">
        <f t="shared" si="12"/>
        <v>12.93</v>
      </c>
      <c r="C131" s="136">
        <v>57.08</v>
      </c>
      <c r="D131" s="132">
        <v>17439</v>
      </c>
      <c r="E131" s="133">
        <v>8929</v>
      </c>
      <c r="F131" s="132">
        <f t="shared" si="11"/>
        <v>25025</v>
      </c>
      <c r="G131" s="182">
        <f t="shared" si="9"/>
        <v>18062</v>
      </c>
      <c r="H131" s="133">
        <v>280</v>
      </c>
    </row>
    <row r="132" spans="1:8" ht="12.75">
      <c r="A132" s="134">
        <v>128</v>
      </c>
      <c r="B132" s="135">
        <f t="shared" si="12"/>
        <v>12.93</v>
      </c>
      <c r="C132" s="136">
        <v>58.08</v>
      </c>
      <c r="D132" s="132">
        <v>17439</v>
      </c>
      <c r="E132" s="133">
        <v>8929</v>
      </c>
      <c r="F132" s="132">
        <f t="shared" si="11"/>
        <v>24980</v>
      </c>
      <c r="G132" s="182">
        <f t="shared" si="9"/>
        <v>18030</v>
      </c>
      <c r="H132" s="133">
        <v>280</v>
      </c>
    </row>
    <row r="133" spans="1:8" ht="12.75">
      <c r="A133" s="134">
        <v>129</v>
      </c>
      <c r="B133" s="135">
        <f t="shared" si="12"/>
        <v>12.94</v>
      </c>
      <c r="C133" s="136">
        <v>59.08</v>
      </c>
      <c r="D133" s="132">
        <v>17439</v>
      </c>
      <c r="E133" s="133">
        <v>8929</v>
      </c>
      <c r="F133" s="132">
        <f t="shared" si="11"/>
        <v>24921</v>
      </c>
      <c r="G133" s="182">
        <f t="shared" si="9"/>
        <v>17986</v>
      </c>
      <c r="H133" s="133">
        <v>280</v>
      </c>
    </row>
    <row r="134" spans="1:8" ht="12.75">
      <c r="A134" s="134">
        <v>130</v>
      </c>
      <c r="B134" s="135">
        <f t="shared" si="12"/>
        <v>12.94</v>
      </c>
      <c r="C134" s="136">
        <v>60.08</v>
      </c>
      <c r="D134" s="132">
        <v>17439</v>
      </c>
      <c r="E134" s="133">
        <v>8929</v>
      </c>
      <c r="F134" s="132">
        <f t="shared" si="11"/>
        <v>24879</v>
      </c>
      <c r="G134" s="182">
        <f t="shared" si="9"/>
        <v>17956</v>
      </c>
      <c r="H134" s="133">
        <v>280</v>
      </c>
    </row>
    <row r="135" spans="1:8" ht="12.75">
      <c r="A135" s="134">
        <v>131</v>
      </c>
      <c r="B135" s="135">
        <f t="shared" si="12"/>
        <v>12.94</v>
      </c>
      <c r="C135" s="136">
        <v>61.08</v>
      </c>
      <c r="D135" s="132">
        <v>17439</v>
      </c>
      <c r="E135" s="133">
        <v>8929</v>
      </c>
      <c r="F135" s="132">
        <f t="shared" si="11"/>
        <v>24839</v>
      </c>
      <c r="G135" s="182">
        <f t="shared" si="9"/>
        <v>17926</v>
      </c>
      <c r="H135" s="133">
        <v>280</v>
      </c>
    </row>
    <row r="136" spans="1:8" ht="12.75">
      <c r="A136" s="134">
        <v>132</v>
      </c>
      <c r="B136" s="135">
        <f t="shared" si="12"/>
        <v>12.94</v>
      </c>
      <c r="C136" s="136">
        <v>62.08</v>
      </c>
      <c r="D136" s="132">
        <v>17439</v>
      </c>
      <c r="E136" s="133">
        <v>8929</v>
      </c>
      <c r="F136" s="132">
        <f t="shared" si="11"/>
        <v>24800</v>
      </c>
      <c r="G136" s="182">
        <f t="shared" si="9"/>
        <v>17898</v>
      </c>
      <c r="H136" s="133">
        <v>280</v>
      </c>
    </row>
    <row r="137" spans="1:8" ht="12.75">
      <c r="A137" s="134">
        <v>133</v>
      </c>
      <c r="B137" s="135">
        <f t="shared" si="12"/>
        <v>12.94</v>
      </c>
      <c r="C137" s="136">
        <v>63.08</v>
      </c>
      <c r="D137" s="132">
        <v>17439</v>
      </c>
      <c r="E137" s="133">
        <v>8929</v>
      </c>
      <c r="F137" s="132">
        <f t="shared" si="11"/>
        <v>24763</v>
      </c>
      <c r="G137" s="182">
        <f t="shared" si="9"/>
        <v>17871</v>
      </c>
      <c r="H137" s="133">
        <v>280</v>
      </c>
    </row>
    <row r="138" spans="1:8" ht="12.75">
      <c r="A138" s="134">
        <v>134</v>
      </c>
      <c r="B138" s="135">
        <f t="shared" si="12"/>
        <v>12.94</v>
      </c>
      <c r="C138" s="136">
        <v>64.08</v>
      </c>
      <c r="D138" s="132">
        <v>17439</v>
      </c>
      <c r="E138" s="133">
        <v>8929</v>
      </c>
      <c r="F138" s="132">
        <f t="shared" si="11"/>
        <v>24727</v>
      </c>
      <c r="G138" s="182">
        <f t="shared" si="9"/>
        <v>17844</v>
      </c>
      <c r="H138" s="133">
        <v>280</v>
      </c>
    </row>
    <row r="139" spans="1:8" ht="12.75">
      <c r="A139" s="134">
        <v>135</v>
      </c>
      <c r="B139" s="135">
        <f t="shared" si="12"/>
        <v>12.95</v>
      </c>
      <c r="C139" s="136">
        <v>64.08</v>
      </c>
      <c r="D139" s="132">
        <v>17439</v>
      </c>
      <c r="E139" s="133">
        <v>8929</v>
      </c>
      <c r="F139" s="132">
        <f>ROUND(12*1.37*(1/B139*D139+1/C139*E139)+H139,0)</f>
        <v>24710</v>
      </c>
      <c r="G139" s="182">
        <f t="shared" si="9"/>
        <v>17832</v>
      </c>
      <c r="H139" s="133">
        <v>280</v>
      </c>
    </row>
    <row r="140" spans="1:8" ht="12.75">
      <c r="A140" s="134">
        <v>136</v>
      </c>
      <c r="B140" s="135">
        <f t="shared" si="12"/>
        <v>12.95</v>
      </c>
      <c r="C140" s="136">
        <v>64.08</v>
      </c>
      <c r="D140" s="132">
        <v>17439</v>
      </c>
      <c r="E140" s="133">
        <v>8929</v>
      </c>
      <c r="F140" s="132">
        <f aca="true" t="shared" si="13" ref="F140:F187">ROUND(12*1.37*(1/B140*D140+1/C140*E140)+H140,0)</f>
        <v>24710</v>
      </c>
      <c r="G140" s="182">
        <f t="shared" si="9"/>
        <v>17832</v>
      </c>
      <c r="H140" s="133">
        <v>280</v>
      </c>
    </row>
    <row r="141" spans="1:8" ht="12.75">
      <c r="A141" s="134">
        <v>137</v>
      </c>
      <c r="B141" s="135">
        <f t="shared" si="12"/>
        <v>12.95</v>
      </c>
      <c r="C141" s="136">
        <v>64.08</v>
      </c>
      <c r="D141" s="132">
        <v>17439</v>
      </c>
      <c r="E141" s="133">
        <v>8929</v>
      </c>
      <c r="F141" s="132">
        <f t="shared" si="13"/>
        <v>24710</v>
      </c>
      <c r="G141" s="182">
        <f t="shared" si="9"/>
        <v>17832</v>
      </c>
      <c r="H141" s="133">
        <v>280</v>
      </c>
    </row>
    <row r="142" spans="1:8" ht="12.75">
      <c r="A142" s="134">
        <v>138</v>
      </c>
      <c r="B142" s="135">
        <f t="shared" si="12"/>
        <v>12.95</v>
      </c>
      <c r="C142" s="136">
        <v>64.08</v>
      </c>
      <c r="D142" s="132">
        <v>17439</v>
      </c>
      <c r="E142" s="133">
        <v>8929</v>
      </c>
      <c r="F142" s="132">
        <f t="shared" si="13"/>
        <v>24710</v>
      </c>
      <c r="G142" s="182">
        <f t="shared" si="9"/>
        <v>17832</v>
      </c>
      <c r="H142" s="133">
        <v>280</v>
      </c>
    </row>
    <row r="143" spans="1:8" ht="12.75">
      <c r="A143" s="134">
        <v>139</v>
      </c>
      <c r="B143" s="135">
        <f t="shared" si="12"/>
        <v>12.95</v>
      </c>
      <c r="C143" s="136">
        <v>64.08</v>
      </c>
      <c r="D143" s="132">
        <v>17439</v>
      </c>
      <c r="E143" s="133">
        <v>8929</v>
      </c>
      <c r="F143" s="132">
        <f t="shared" si="13"/>
        <v>24710</v>
      </c>
      <c r="G143" s="182">
        <f t="shared" si="9"/>
        <v>17832</v>
      </c>
      <c r="H143" s="133">
        <v>280</v>
      </c>
    </row>
    <row r="144" spans="1:8" ht="12.75">
      <c r="A144" s="134">
        <v>140</v>
      </c>
      <c r="B144" s="135">
        <f t="shared" si="12"/>
        <v>12.95</v>
      </c>
      <c r="C144" s="136">
        <v>64.08</v>
      </c>
      <c r="D144" s="132">
        <v>17439</v>
      </c>
      <c r="E144" s="133">
        <v>8929</v>
      </c>
      <c r="F144" s="132">
        <f t="shared" si="13"/>
        <v>24710</v>
      </c>
      <c r="G144" s="182">
        <f t="shared" si="9"/>
        <v>17832</v>
      </c>
      <c r="H144" s="133">
        <v>280</v>
      </c>
    </row>
    <row r="145" spans="1:8" ht="12.75">
      <c r="A145" s="134">
        <v>141</v>
      </c>
      <c r="B145" s="135">
        <f t="shared" si="12"/>
        <v>12.95</v>
      </c>
      <c r="C145" s="136">
        <v>64.08</v>
      </c>
      <c r="D145" s="132">
        <v>17439</v>
      </c>
      <c r="E145" s="133">
        <v>8929</v>
      </c>
      <c r="F145" s="132">
        <f t="shared" si="13"/>
        <v>24710</v>
      </c>
      <c r="G145" s="182">
        <f aca="true" t="shared" si="14" ref="G145:G187">ROUND(12*(1/B145*D145+1/C145*E145),0)</f>
        <v>17832</v>
      </c>
      <c r="H145" s="133">
        <v>280</v>
      </c>
    </row>
    <row r="146" spans="1:8" ht="12.75">
      <c r="A146" s="134">
        <v>142</v>
      </c>
      <c r="B146" s="135">
        <f t="shared" si="12"/>
        <v>12.96</v>
      </c>
      <c r="C146" s="136">
        <v>64.08</v>
      </c>
      <c r="D146" s="132">
        <v>17439</v>
      </c>
      <c r="E146" s="133">
        <v>8929</v>
      </c>
      <c r="F146" s="132">
        <f t="shared" si="13"/>
        <v>24692</v>
      </c>
      <c r="G146" s="182">
        <f t="shared" si="14"/>
        <v>17819</v>
      </c>
      <c r="H146" s="133">
        <v>280</v>
      </c>
    </row>
    <row r="147" spans="1:8" ht="12.75">
      <c r="A147" s="134">
        <v>143</v>
      </c>
      <c r="B147" s="135">
        <f t="shared" si="12"/>
        <v>12.96</v>
      </c>
      <c r="C147" s="136">
        <v>64.08</v>
      </c>
      <c r="D147" s="132">
        <v>17439</v>
      </c>
      <c r="E147" s="133">
        <v>8929</v>
      </c>
      <c r="F147" s="132">
        <f t="shared" si="13"/>
        <v>24692</v>
      </c>
      <c r="G147" s="182">
        <f t="shared" si="14"/>
        <v>17819</v>
      </c>
      <c r="H147" s="133">
        <v>280</v>
      </c>
    </row>
    <row r="148" spans="1:8" ht="12.75">
      <c r="A148" s="134">
        <v>144</v>
      </c>
      <c r="B148" s="135">
        <f t="shared" si="12"/>
        <v>12.96</v>
      </c>
      <c r="C148" s="136">
        <v>64.08</v>
      </c>
      <c r="D148" s="132">
        <v>17439</v>
      </c>
      <c r="E148" s="133">
        <v>8929</v>
      </c>
      <c r="F148" s="132">
        <f t="shared" si="13"/>
        <v>24692</v>
      </c>
      <c r="G148" s="182">
        <f t="shared" si="14"/>
        <v>17819</v>
      </c>
      <c r="H148" s="133">
        <v>280</v>
      </c>
    </row>
    <row r="149" spans="1:8" ht="12.75">
      <c r="A149" s="134">
        <v>145</v>
      </c>
      <c r="B149" s="135">
        <f t="shared" si="12"/>
        <v>12.96</v>
      </c>
      <c r="C149" s="136">
        <v>64.08</v>
      </c>
      <c r="D149" s="132">
        <v>17439</v>
      </c>
      <c r="E149" s="133">
        <v>8929</v>
      </c>
      <c r="F149" s="132">
        <f t="shared" si="13"/>
        <v>24692</v>
      </c>
      <c r="G149" s="182">
        <f t="shared" si="14"/>
        <v>17819</v>
      </c>
      <c r="H149" s="133">
        <v>280</v>
      </c>
    </row>
    <row r="150" spans="1:8" ht="12.75">
      <c r="A150" s="134">
        <v>146</v>
      </c>
      <c r="B150" s="135">
        <f t="shared" si="12"/>
        <v>12.96</v>
      </c>
      <c r="C150" s="136">
        <v>64.08</v>
      </c>
      <c r="D150" s="132">
        <v>17439</v>
      </c>
      <c r="E150" s="133">
        <v>8929</v>
      </c>
      <c r="F150" s="132">
        <f t="shared" si="13"/>
        <v>24692</v>
      </c>
      <c r="G150" s="182">
        <f t="shared" si="14"/>
        <v>17819</v>
      </c>
      <c r="H150" s="133">
        <v>280</v>
      </c>
    </row>
    <row r="151" spans="1:8" ht="12.75">
      <c r="A151" s="134">
        <v>147</v>
      </c>
      <c r="B151" s="135">
        <f t="shared" si="12"/>
        <v>12.96</v>
      </c>
      <c r="C151" s="136">
        <v>64.08</v>
      </c>
      <c r="D151" s="132">
        <v>17439</v>
      </c>
      <c r="E151" s="133">
        <v>8929</v>
      </c>
      <c r="F151" s="132">
        <f t="shared" si="13"/>
        <v>24692</v>
      </c>
      <c r="G151" s="182">
        <f t="shared" si="14"/>
        <v>17819</v>
      </c>
      <c r="H151" s="133">
        <v>280</v>
      </c>
    </row>
    <row r="152" spans="1:8" ht="12.75">
      <c r="A152" s="134">
        <v>148</v>
      </c>
      <c r="B152" s="135">
        <f t="shared" si="12"/>
        <v>12.96</v>
      </c>
      <c r="C152" s="136">
        <v>64.08</v>
      </c>
      <c r="D152" s="132">
        <v>17439</v>
      </c>
      <c r="E152" s="133">
        <v>8929</v>
      </c>
      <c r="F152" s="132">
        <f t="shared" si="13"/>
        <v>24692</v>
      </c>
      <c r="G152" s="182">
        <f t="shared" si="14"/>
        <v>17819</v>
      </c>
      <c r="H152" s="133">
        <v>280</v>
      </c>
    </row>
    <row r="153" spans="1:8" ht="12.75">
      <c r="A153" s="134">
        <v>149</v>
      </c>
      <c r="B153" s="135">
        <f t="shared" si="12"/>
        <v>12.97</v>
      </c>
      <c r="C153" s="136">
        <v>64.08</v>
      </c>
      <c r="D153" s="132">
        <v>17439</v>
      </c>
      <c r="E153" s="133">
        <v>8929</v>
      </c>
      <c r="F153" s="132">
        <f t="shared" si="13"/>
        <v>24675</v>
      </c>
      <c r="G153" s="182">
        <f t="shared" si="14"/>
        <v>17807</v>
      </c>
      <c r="H153" s="133">
        <v>280</v>
      </c>
    </row>
    <row r="154" spans="1:8" ht="12.75">
      <c r="A154" s="134">
        <v>150</v>
      </c>
      <c r="B154" s="135">
        <f t="shared" si="12"/>
        <v>12.97</v>
      </c>
      <c r="C154" s="136">
        <v>64.08</v>
      </c>
      <c r="D154" s="132">
        <v>17439</v>
      </c>
      <c r="E154" s="133">
        <v>8929</v>
      </c>
      <c r="F154" s="132">
        <f t="shared" si="13"/>
        <v>24675</v>
      </c>
      <c r="G154" s="182">
        <f t="shared" si="14"/>
        <v>17807</v>
      </c>
      <c r="H154" s="133">
        <v>280</v>
      </c>
    </row>
    <row r="155" spans="1:8" ht="12.75">
      <c r="A155" s="134">
        <v>151</v>
      </c>
      <c r="B155" s="135">
        <f t="shared" si="12"/>
        <v>12.97</v>
      </c>
      <c r="C155" s="136">
        <v>64.08</v>
      </c>
      <c r="D155" s="132">
        <v>17439</v>
      </c>
      <c r="E155" s="133">
        <v>8929</v>
      </c>
      <c r="F155" s="132">
        <f t="shared" si="13"/>
        <v>24675</v>
      </c>
      <c r="G155" s="182">
        <f t="shared" si="14"/>
        <v>17807</v>
      </c>
      <c r="H155" s="133">
        <v>280</v>
      </c>
    </row>
    <row r="156" spans="1:8" ht="12.75">
      <c r="A156" s="134">
        <v>152</v>
      </c>
      <c r="B156" s="135">
        <f t="shared" si="12"/>
        <v>12.97</v>
      </c>
      <c r="C156" s="136">
        <v>64.08</v>
      </c>
      <c r="D156" s="132">
        <v>17439</v>
      </c>
      <c r="E156" s="133">
        <v>8929</v>
      </c>
      <c r="F156" s="132">
        <f t="shared" si="13"/>
        <v>24675</v>
      </c>
      <c r="G156" s="182">
        <f t="shared" si="14"/>
        <v>17807</v>
      </c>
      <c r="H156" s="133">
        <v>280</v>
      </c>
    </row>
    <row r="157" spans="1:8" ht="12.75">
      <c r="A157" s="134">
        <v>153</v>
      </c>
      <c r="B157" s="135">
        <f t="shared" si="12"/>
        <v>12.97</v>
      </c>
      <c r="C157" s="136">
        <v>64.08</v>
      </c>
      <c r="D157" s="132">
        <v>17439</v>
      </c>
      <c r="E157" s="133">
        <v>8929</v>
      </c>
      <c r="F157" s="132">
        <f t="shared" si="13"/>
        <v>24675</v>
      </c>
      <c r="G157" s="182">
        <f t="shared" si="14"/>
        <v>17807</v>
      </c>
      <c r="H157" s="133">
        <v>280</v>
      </c>
    </row>
    <row r="158" spans="1:8" ht="12.75">
      <c r="A158" s="134">
        <v>154</v>
      </c>
      <c r="B158" s="135">
        <f t="shared" si="12"/>
        <v>12.97</v>
      </c>
      <c r="C158" s="136">
        <v>64.08</v>
      </c>
      <c r="D158" s="132">
        <v>17439</v>
      </c>
      <c r="E158" s="133">
        <v>8929</v>
      </c>
      <c r="F158" s="132">
        <f t="shared" si="13"/>
        <v>24675</v>
      </c>
      <c r="G158" s="182">
        <f t="shared" si="14"/>
        <v>17807</v>
      </c>
      <c r="H158" s="133">
        <v>280</v>
      </c>
    </row>
    <row r="159" spans="1:8" ht="12.75">
      <c r="A159" s="134">
        <v>155</v>
      </c>
      <c r="B159" s="135">
        <f t="shared" si="12"/>
        <v>12.98</v>
      </c>
      <c r="C159" s="136">
        <v>64.08</v>
      </c>
      <c r="D159" s="132">
        <v>17439</v>
      </c>
      <c r="E159" s="133">
        <v>8929</v>
      </c>
      <c r="F159" s="132">
        <f t="shared" si="13"/>
        <v>24658</v>
      </c>
      <c r="G159" s="182">
        <f t="shared" si="14"/>
        <v>17794</v>
      </c>
      <c r="H159" s="133">
        <v>280</v>
      </c>
    </row>
    <row r="160" spans="1:8" ht="12.75">
      <c r="A160" s="134">
        <v>156</v>
      </c>
      <c r="B160" s="135">
        <f t="shared" si="12"/>
        <v>12.98</v>
      </c>
      <c r="C160" s="136">
        <v>64.08</v>
      </c>
      <c r="D160" s="132">
        <v>17439</v>
      </c>
      <c r="E160" s="133">
        <v>8929</v>
      </c>
      <c r="F160" s="132">
        <f t="shared" si="13"/>
        <v>24658</v>
      </c>
      <c r="G160" s="182">
        <f t="shared" si="14"/>
        <v>17794</v>
      </c>
      <c r="H160" s="133">
        <v>280</v>
      </c>
    </row>
    <row r="161" spans="1:8" ht="12.75">
      <c r="A161" s="134">
        <v>157</v>
      </c>
      <c r="B161" s="135">
        <f t="shared" si="12"/>
        <v>12.98</v>
      </c>
      <c r="C161" s="136">
        <v>64.08</v>
      </c>
      <c r="D161" s="132">
        <v>17439</v>
      </c>
      <c r="E161" s="133">
        <v>8929</v>
      </c>
      <c r="F161" s="132">
        <f t="shared" si="13"/>
        <v>24658</v>
      </c>
      <c r="G161" s="182">
        <f t="shared" si="14"/>
        <v>17794</v>
      </c>
      <c r="H161" s="133">
        <v>280</v>
      </c>
    </row>
    <row r="162" spans="1:8" ht="12.75">
      <c r="A162" s="134">
        <v>158</v>
      </c>
      <c r="B162" s="135">
        <f t="shared" si="12"/>
        <v>12.98</v>
      </c>
      <c r="C162" s="136">
        <v>64.08</v>
      </c>
      <c r="D162" s="132">
        <v>17439</v>
      </c>
      <c r="E162" s="133">
        <v>8929</v>
      </c>
      <c r="F162" s="132">
        <f t="shared" si="13"/>
        <v>24658</v>
      </c>
      <c r="G162" s="182">
        <f t="shared" si="14"/>
        <v>17794</v>
      </c>
      <c r="H162" s="133">
        <v>280</v>
      </c>
    </row>
    <row r="163" spans="1:8" ht="12.75">
      <c r="A163" s="134">
        <v>159</v>
      </c>
      <c r="B163" s="135">
        <f t="shared" si="12"/>
        <v>12.98</v>
      </c>
      <c r="C163" s="136">
        <v>64.08</v>
      </c>
      <c r="D163" s="132">
        <v>17439</v>
      </c>
      <c r="E163" s="133">
        <v>8929</v>
      </c>
      <c r="F163" s="132">
        <f t="shared" si="13"/>
        <v>24658</v>
      </c>
      <c r="G163" s="182">
        <f t="shared" si="14"/>
        <v>17794</v>
      </c>
      <c r="H163" s="133">
        <v>280</v>
      </c>
    </row>
    <row r="164" spans="1:8" ht="12.75">
      <c r="A164" s="134">
        <v>160</v>
      </c>
      <c r="B164" s="135">
        <f t="shared" si="12"/>
        <v>12.98</v>
      </c>
      <c r="C164" s="136">
        <v>64.08</v>
      </c>
      <c r="D164" s="132">
        <v>17439</v>
      </c>
      <c r="E164" s="133">
        <v>8929</v>
      </c>
      <c r="F164" s="132">
        <f t="shared" si="13"/>
        <v>24658</v>
      </c>
      <c r="G164" s="182">
        <f t="shared" si="14"/>
        <v>17794</v>
      </c>
      <c r="H164" s="133">
        <v>280</v>
      </c>
    </row>
    <row r="165" spans="1:8" ht="12.75">
      <c r="A165" s="134">
        <v>161</v>
      </c>
      <c r="B165" s="135">
        <f t="shared" si="12"/>
        <v>12.98</v>
      </c>
      <c r="C165" s="136">
        <v>64.08</v>
      </c>
      <c r="D165" s="132">
        <v>17439</v>
      </c>
      <c r="E165" s="133">
        <v>8929</v>
      </c>
      <c r="F165" s="132">
        <f t="shared" si="13"/>
        <v>24658</v>
      </c>
      <c r="G165" s="182">
        <f t="shared" si="14"/>
        <v>17794</v>
      </c>
      <c r="H165" s="133">
        <v>280</v>
      </c>
    </row>
    <row r="166" spans="1:8" ht="12.75">
      <c r="A166" s="134">
        <v>162</v>
      </c>
      <c r="B166" s="135">
        <f t="shared" si="12"/>
        <v>12.99</v>
      </c>
      <c r="C166" s="136">
        <v>64.08</v>
      </c>
      <c r="D166" s="132">
        <v>17439</v>
      </c>
      <c r="E166" s="133">
        <v>8929</v>
      </c>
      <c r="F166" s="132">
        <f t="shared" si="13"/>
        <v>24641</v>
      </c>
      <c r="G166" s="182">
        <f t="shared" si="14"/>
        <v>17782</v>
      </c>
      <c r="H166" s="133">
        <v>280</v>
      </c>
    </row>
    <row r="167" spans="1:8" ht="12.75">
      <c r="A167" s="134">
        <v>163</v>
      </c>
      <c r="B167" s="135">
        <f t="shared" si="12"/>
        <v>12.99</v>
      </c>
      <c r="C167" s="136">
        <v>64.08</v>
      </c>
      <c r="D167" s="132">
        <v>17439</v>
      </c>
      <c r="E167" s="133">
        <v>8929</v>
      </c>
      <c r="F167" s="132">
        <f t="shared" si="13"/>
        <v>24641</v>
      </c>
      <c r="G167" s="182">
        <f t="shared" si="14"/>
        <v>17782</v>
      </c>
      <c r="H167" s="133">
        <v>280</v>
      </c>
    </row>
    <row r="168" spans="1:8" ht="12.75">
      <c r="A168" s="134">
        <v>164</v>
      </c>
      <c r="B168" s="135">
        <f t="shared" si="12"/>
        <v>12.99</v>
      </c>
      <c r="C168" s="136">
        <v>64.08</v>
      </c>
      <c r="D168" s="132">
        <v>17439</v>
      </c>
      <c r="E168" s="133">
        <v>8929</v>
      </c>
      <c r="F168" s="132">
        <f t="shared" si="13"/>
        <v>24641</v>
      </c>
      <c r="G168" s="182">
        <f t="shared" si="14"/>
        <v>17782</v>
      </c>
      <c r="H168" s="133">
        <v>280</v>
      </c>
    </row>
    <row r="169" spans="1:8" ht="12.75">
      <c r="A169" s="134">
        <v>165</v>
      </c>
      <c r="B169" s="135">
        <f t="shared" si="12"/>
        <v>12.99</v>
      </c>
      <c r="C169" s="136">
        <v>64.08</v>
      </c>
      <c r="D169" s="132">
        <v>17439</v>
      </c>
      <c r="E169" s="133">
        <v>8929</v>
      </c>
      <c r="F169" s="132">
        <f t="shared" si="13"/>
        <v>24641</v>
      </c>
      <c r="G169" s="182">
        <f t="shared" si="14"/>
        <v>17782</v>
      </c>
      <c r="H169" s="133">
        <v>280</v>
      </c>
    </row>
    <row r="170" spans="1:8" ht="12.75">
      <c r="A170" s="134">
        <v>166</v>
      </c>
      <c r="B170" s="135">
        <f t="shared" si="12"/>
        <v>12.99</v>
      </c>
      <c r="C170" s="136">
        <v>64.08</v>
      </c>
      <c r="D170" s="132">
        <v>17439</v>
      </c>
      <c r="E170" s="133">
        <v>8929</v>
      </c>
      <c r="F170" s="132">
        <f t="shared" si="13"/>
        <v>24641</v>
      </c>
      <c r="G170" s="182">
        <f t="shared" si="14"/>
        <v>17782</v>
      </c>
      <c r="H170" s="133">
        <v>280</v>
      </c>
    </row>
    <row r="171" spans="1:8" ht="12.75">
      <c r="A171" s="134">
        <v>167</v>
      </c>
      <c r="B171" s="135">
        <f t="shared" si="12"/>
        <v>12.99</v>
      </c>
      <c r="C171" s="136">
        <v>64.08</v>
      </c>
      <c r="D171" s="132">
        <v>17439</v>
      </c>
      <c r="E171" s="133">
        <v>8929</v>
      </c>
      <c r="F171" s="132">
        <f t="shared" si="13"/>
        <v>24641</v>
      </c>
      <c r="G171" s="182">
        <f t="shared" si="14"/>
        <v>17782</v>
      </c>
      <c r="H171" s="133">
        <v>280</v>
      </c>
    </row>
    <row r="172" spans="1:8" ht="12.75">
      <c r="A172" s="134">
        <v>168</v>
      </c>
      <c r="B172" s="135">
        <f t="shared" si="12"/>
        <v>12.99</v>
      </c>
      <c r="C172" s="136">
        <v>64.08</v>
      </c>
      <c r="D172" s="132">
        <v>17439</v>
      </c>
      <c r="E172" s="133">
        <v>8929</v>
      </c>
      <c r="F172" s="132">
        <f t="shared" si="13"/>
        <v>24641</v>
      </c>
      <c r="G172" s="182">
        <f t="shared" si="14"/>
        <v>17782</v>
      </c>
      <c r="H172" s="133">
        <v>280</v>
      </c>
    </row>
    <row r="173" spans="1:8" ht="12.75">
      <c r="A173" s="134">
        <v>169</v>
      </c>
      <c r="B173" s="137">
        <f t="shared" si="12"/>
        <v>13</v>
      </c>
      <c r="C173" s="136">
        <v>64.08</v>
      </c>
      <c r="D173" s="132">
        <v>17439</v>
      </c>
      <c r="E173" s="133">
        <v>8929</v>
      </c>
      <c r="F173" s="132">
        <f t="shared" si="13"/>
        <v>24624</v>
      </c>
      <c r="G173" s="182">
        <f t="shared" si="14"/>
        <v>17770</v>
      </c>
      <c r="H173" s="133">
        <v>280</v>
      </c>
    </row>
    <row r="174" spans="1:8" ht="12.75">
      <c r="A174" s="134">
        <v>170</v>
      </c>
      <c r="B174" s="137">
        <f t="shared" si="12"/>
        <v>13</v>
      </c>
      <c r="C174" s="136">
        <v>64.08</v>
      </c>
      <c r="D174" s="132">
        <v>17439</v>
      </c>
      <c r="E174" s="133">
        <v>8929</v>
      </c>
      <c r="F174" s="132">
        <f t="shared" si="13"/>
        <v>24624</v>
      </c>
      <c r="G174" s="182">
        <f t="shared" si="14"/>
        <v>17770</v>
      </c>
      <c r="H174" s="133">
        <v>280</v>
      </c>
    </row>
    <row r="175" spans="1:8" ht="12.75">
      <c r="A175" s="134">
        <v>171</v>
      </c>
      <c r="B175" s="137">
        <f t="shared" si="12"/>
        <v>13</v>
      </c>
      <c r="C175" s="136">
        <v>64.08</v>
      </c>
      <c r="D175" s="132">
        <v>17439</v>
      </c>
      <c r="E175" s="133">
        <v>8929</v>
      </c>
      <c r="F175" s="132">
        <f t="shared" si="13"/>
        <v>24624</v>
      </c>
      <c r="G175" s="182">
        <f t="shared" si="14"/>
        <v>17770</v>
      </c>
      <c r="H175" s="133">
        <v>280</v>
      </c>
    </row>
    <row r="176" spans="1:8" ht="12.75">
      <c r="A176" s="134">
        <v>172</v>
      </c>
      <c r="B176" s="137">
        <f t="shared" si="12"/>
        <v>13</v>
      </c>
      <c r="C176" s="136">
        <v>64.08</v>
      </c>
      <c r="D176" s="132">
        <v>17439</v>
      </c>
      <c r="E176" s="133">
        <v>8929</v>
      </c>
      <c r="F176" s="132">
        <f t="shared" si="13"/>
        <v>24624</v>
      </c>
      <c r="G176" s="182">
        <f t="shared" si="14"/>
        <v>17770</v>
      </c>
      <c r="H176" s="133">
        <v>280</v>
      </c>
    </row>
    <row r="177" spans="1:8" ht="12.75">
      <c r="A177" s="134">
        <v>173</v>
      </c>
      <c r="B177" s="137">
        <f t="shared" si="12"/>
        <v>13</v>
      </c>
      <c r="C177" s="136">
        <v>64.08</v>
      </c>
      <c r="D177" s="132">
        <v>17439</v>
      </c>
      <c r="E177" s="133">
        <v>8929</v>
      </c>
      <c r="F177" s="132">
        <f t="shared" si="13"/>
        <v>24624</v>
      </c>
      <c r="G177" s="182">
        <f t="shared" si="14"/>
        <v>17770</v>
      </c>
      <c r="H177" s="133">
        <v>280</v>
      </c>
    </row>
    <row r="178" spans="1:8" ht="12.75">
      <c r="A178" s="134">
        <v>174</v>
      </c>
      <c r="B178" s="137">
        <f t="shared" si="12"/>
        <v>13</v>
      </c>
      <c r="C178" s="136">
        <v>64.08</v>
      </c>
      <c r="D178" s="132">
        <v>17439</v>
      </c>
      <c r="E178" s="133">
        <v>8929</v>
      </c>
      <c r="F178" s="132">
        <f t="shared" si="13"/>
        <v>24624</v>
      </c>
      <c r="G178" s="182">
        <f t="shared" si="14"/>
        <v>17770</v>
      </c>
      <c r="H178" s="133">
        <v>280</v>
      </c>
    </row>
    <row r="179" spans="1:8" ht="12.75">
      <c r="A179" s="134">
        <v>175</v>
      </c>
      <c r="B179" s="135">
        <f t="shared" si="12"/>
        <v>13.01</v>
      </c>
      <c r="C179" s="136">
        <v>64.08</v>
      </c>
      <c r="D179" s="132">
        <v>17439</v>
      </c>
      <c r="E179" s="133">
        <v>8929</v>
      </c>
      <c r="F179" s="132">
        <f t="shared" si="13"/>
        <v>24607</v>
      </c>
      <c r="G179" s="182">
        <f t="shared" si="14"/>
        <v>17757</v>
      </c>
      <c r="H179" s="133">
        <v>280</v>
      </c>
    </row>
    <row r="180" spans="1:8" ht="12.75">
      <c r="A180" s="134">
        <v>176</v>
      </c>
      <c r="B180" s="135">
        <f t="shared" si="12"/>
        <v>13.01</v>
      </c>
      <c r="C180" s="136">
        <v>64.08</v>
      </c>
      <c r="D180" s="132">
        <v>17439</v>
      </c>
      <c r="E180" s="133">
        <v>8929</v>
      </c>
      <c r="F180" s="132">
        <f t="shared" si="13"/>
        <v>24607</v>
      </c>
      <c r="G180" s="182">
        <f t="shared" si="14"/>
        <v>17757</v>
      </c>
      <c r="H180" s="133">
        <v>280</v>
      </c>
    </row>
    <row r="181" spans="1:8" ht="12.75">
      <c r="A181" s="134">
        <v>177</v>
      </c>
      <c r="B181" s="135">
        <f t="shared" si="12"/>
        <v>13.01</v>
      </c>
      <c r="C181" s="136">
        <v>64.08</v>
      </c>
      <c r="D181" s="132">
        <v>17439</v>
      </c>
      <c r="E181" s="133">
        <v>8929</v>
      </c>
      <c r="F181" s="132">
        <f t="shared" si="13"/>
        <v>24607</v>
      </c>
      <c r="G181" s="182">
        <f t="shared" si="14"/>
        <v>17757</v>
      </c>
      <c r="H181" s="133">
        <v>280</v>
      </c>
    </row>
    <row r="182" spans="1:8" ht="12.75">
      <c r="A182" s="134">
        <v>178</v>
      </c>
      <c r="B182" s="135">
        <f t="shared" si="12"/>
        <v>13.01</v>
      </c>
      <c r="C182" s="136">
        <v>64.08</v>
      </c>
      <c r="D182" s="132">
        <v>17439</v>
      </c>
      <c r="E182" s="133">
        <v>8929</v>
      </c>
      <c r="F182" s="132">
        <f t="shared" si="13"/>
        <v>24607</v>
      </c>
      <c r="G182" s="182">
        <f t="shared" si="14"/>
        <v>17757</v>
      </c>
      <c r="H182" s="133">
        <v>280</v>
      </c>
    </row>
    <row r="183" spans="1:8" ht="12.75">
      <c r="A183" s="134">
        <v>179</v>
      </c>
      <c r="B183" s="135">
        <f t="shared" si="12"/>
        <v>13.01</v>
      </c>
      <c r="C183" s="136">
        <v>64.08</v>
      </c>
      <c r="D183" s="132">
        <v>17439</v>
      </c>
      <c r="E183" s="133">
        <v>8929</v>
      </c>
      <c r="F183" s="132">
        <f t="shared" si="13"/>
        <v>24607</v>
      </c>
      <c r="G183" s="182">
        <f t="shared" si="14"/>
        <v>17757</v>
      </c>
      <c r="H183" s="133">
        <v>280</v>
      </c>
    </row>
    <row r="184" spans="1:8" ht="12.75">
      <c r="A184" s="134">
        <v>180</v>
      </c>
      <c r="B184" s="135">
        <f t="shared" si="12"/>
        <v>13.01</v>
      </c>
      <c r="C184" s="136">
        <v>64.08</v>
      </c>
      <c r="D184" s="132">
        <v>17439</v>
      </c>
      <c r="E184" s="133">
        <v>8929</v>
      </c>
      <c r="F184" s="132">
        <f t="shared" si="13"/>
        <v>24607</v>
      </c>
      <c r="G184" s="182">
        <f t="shared" si="14"/>
        <v>17757</v>
      </c>
      <c r="H184" s="133">
        <v>280</v>
      </c>
    </row>
    <row r="185" spans="1:8" ht="12.75">
      <c r="A185" s="134">
        <v>181</v>
      </c>
      <c r="B185" s="135">
        <f t="shared" si="12"/>
        <v>13.01</v>
      </c>
      <c r="C185" s="136">
        <v>64.08</v>
      </c>
      <c r="D185" s="132">
        <v>17439</v>
      </c>
      <c r="E185" s="133">
        <v>8929</v>
      </c>
      <c r="F185" s="132">
        <f t="shared" si="13"/>
        <v>24607</v>
      </c>
      <c r="G185" s="182">
        <f t="shared" si="14"/>
        <v>17757</v>
      </c>
      <c r="H185" s="133">
        <v>280</v>
      </c>
    </row>
    <row r="186" spans="1:8" ht="12.75">
      <c r="A186" s="134">
        <v>182</v>
      </c>
      <c r="B186" s="135">
        <f t="shared" si="12"/>
        <v>13.02</v>
      </c>
      <c r="C186" s="136">
        <v>64.08</v>
      </c>
      <c r="D186" s="132">
        <v>17439</v>
      </c>
      <c r="E186" s="133">
        <v>8929</v>
      </c>
      <c r="F186" s="132">
        <f t="shared" si="13"/>
        <v>24591</v>
      </c>
      <c r="G186" s="182">
        <f t="shared" si="14"/>
        <v>17745</v>
      </c>
      <c r="H186" s="133">
        <v>280</v>
      </c>
    </row>
    <row r="187" spans="1:8" ht="12.75">
      <c r="A187" s="134">
        <v>183</v>
      </c>
      <c r="B187" s="135">
        <f t="shared" si="12"/>
        <v>13.02</v>
      </c>
      <c r="C187" s="136">
        <v>64.08</v>
      </c>
      <c r="D187" s="132">
        <v>17439</v>
      </c>
      <c r="E187" s="133">
        <v>8929</v>
      </c>
      <c r="F187" s="132">
        <f t="shared" si="13"/>
        <v>24591</v>
      </c>
      <c r="G187" s="182">
        <f t="shared" si="14"/>
        <v>17745</v>
      </c>
      <c r="H187" s="133">
        <v>280</v>
      </c>
    </row>
  </sheetData>
  <mergeCells count="1">
    <mergeCell ref="A13:B1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G1" sqref="G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368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373</v>
      </c>
      <c r="B4" s="108"/>
      <c r="C4" s="108"/>
      <c r="D4" s="108"/>
      <c r="E4" s="108"/>
      <c r="F4" s="108"/>
      <c r="G4" s="108"/>
      <c r="I4" s="4"/>
    </row>
    <row r="5" spans="1:9" ht="15">
      <c r="A5" s="152" t="s">
        <v>372</v>
      </c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F6" s="112" t="s">
        <v>4</v>
      </c>
      <c r="G6" s="112"/>
      <c r="I6" s="4"/>
    </row>
    <row r="7" spans="1:9" ht="15.75">
      <c r="A7" s="113" t="s">
        <v>354</v>
      </c>
      <c r="B7" s="110"/>
      <c r="C7" s="149">
        <v>22.5</v>
      </c>
      <c r="D7" s="119"/>
      <c r="E7" s="150"/>
      <c r="F7" s="151">
        <v>80.875</v>
      </c>
      <c r="G7" s="151"/>
      <c r="I7" s="4"/>
    </row>
    <row r="8" spans="1:9" ht="15.75">
      <c r="A8" s="113" t="s">
        <v>355</v>
      </c>
      <c r="B8" s="110"/>
      <c r="C8" s="149" t="s">
        <v>369</v>
      </c>
      <c r="D8" s="119"/>
      <c r="E8" s="150"/>
      <c r="F8" s="151" t="s">
        <v>370</v>
      </c>
      <c r="G8" s="151"/>
      <c r="I8" s="4"/>
    </row>
    <row r="9" spans="1:9" ht="15.75">
      <c r="A9" s="113" t="s">
        <v>356</v>
      </c>
      <c r="B9" s="110"/>
      <c r="C9" s="149" t="s">
        <v>371</v>
      </c>
      <c r="D9" s="119"/>
      <c r="E9" s="150"/>
      <c r="F9" s="151" t="s">
        <v>370</v>
      </c>
      <c r="G9" s="151"/>
      <c r="I9" s="4"/>
    </row>
    <row r="10" spans="1:9" ht="15.75">
      <c r="A10" s="113" t="s">
        <v>357</v>
      </c>
      <c r="B10" s="110"/>
      <c r="C10" s="149" t="s">
        <v>311</v>
      </c>
      <c r="D10" s="119"/>
      <c r="E10" s="150"/>
      <c r="F10" s="151" t="s">
        <v>370</v>
      </c>
      <c r="G10" s="151"/>
      <c r="I10" s="4"/>
    </row>
    <row r="11" spans="1:9" ht="15.75">
      <c r="A11" s="113" t="s">
        <v>358</v>
      </c>
      <c r="B11" s="110"/>
      <c r="C11" s="149" t="s">
        <v>21</v>
      </c>
      <c r="D11" s="119"/>
      <c r="E11" s="150"/>
      <c r="F11" s="151" t="s">
        <v>370</v>
      </c>
      <c r="G11" s="151"/>
      <c r="I11" s="4"/>
    </row>
    <row r="12" spans="1:9" ht="15.75">
      <c r="A12" s="113" t="s">
        <v>359</v>
      </c>
      <c r="B12" s="110"/>
      <c r="C12" s="149" t="s">
        <v>21</v>
      </c>
      <c r="D12" s="119"/>
      <c r="E12" s="150"/>
      <c r="F12" s="151">
        <v>92.7</v>
      </c>
      <c r="G12" s="151"/>
      <c r="I12" s="4"/>
    </row>
    <row r="13" spans="1:9" ht="6" customHeight="1" thickBot="1">
      <c r="A13" s="166"/>
      <c r="B13" s="166"/>
      <c r="C13" s="114"/>
      <c r="D13" s="115"/>
      <c r="E13" s="116"/>
      <c r="F13" s="116"/>
      <c r="G13" s="116"/>
      <c r="I13" s="4"/>
    </row>
    <row r="14" spans="1:8" ht="15.75">
      <c r="A14" s="5"/>
      <c r="B14" s="129" t="s">
        <v>349</v>
      </c>
      <c r="C14" s="130"/>
      <c r="D14" s="129" t="s">
        <v>350</v>
      </c>
      <c r="E14" s="130"/>
      <c r="F14" s="131" t="s">
        <v>351</v>
      </c>
      <c r="G14" s="183" t="s">
        <v>442</v>
      </c>
      <c r="H14" s="130"/>
    </row>
    <row r="15" spans="1:8" ht="45.75" thickBot="1">
      <c r="A15" s="144" t="s">
        <v>366</v>
      </c>
      <c r="B15" s="145" t="s">
        <v>3</v>
      </c>
      <c r="C15" s="146" t="s">
        <v>4</v>
      </c>
      <c r="D15" s="147" t="s">
        <v>5</v>
      </c>
      <c r="E15" s="148" t="s">
        <v>6</v>
      </c>
      <c r="F15" s="147" t="s">
        <v>351</v>
      </c>
      <c r="G15" s="181" t="s">
        <v>443</v>
      </c>
      <c r="H15" s="148" t="s">
        <v>7</v>
      </c>
    </row>
    <row r="16" spans="1:8" ht="12.75">
      <c r="A16" s="139" t="s">
        <v>367</v>
      </c>
      <c r="B16" s="140">
        <v>22.5</v>
      </c>
      <c r="C16" s="141">
        <v>80.87</v>
      </c>
      <c r="D16" s="142">
        <v>17962</v>
      </c>
      <c r="E16" s="143">
        <v>8929</v>
      </c>
      <c r="F16" s="132">
        <f>ROUND(12*1.37*(1/B16*D16+1/C16*E16)+H16,0)</f>
        <v>15062</v>
      </c>
      <c r="G16" s="182">
        <f>ROUND(12*(1/B16*D16+1/C16*E16),0)</f>
        <v>10905</v>
      </c>
      <c r="H16" s="143">
        <v>123</v>
      </c>
    </row>
    <row r="17" spans="1:8" ht="12.75">
      <c r="A17" s="134">
        <v>13</v>
      </c>
      <c r="B17" s="135">
        <f aca="true" t="shared" si="0" ref="B17:B22">ROUND(2.5*(2.4962*POWER(A17,0.5)),2)</f>
        <v>22.5</v>
      </c>
      <c r="C17" s="136">
        <f aca="true" t="shared" si="1" ref="C17:C29">ROUND(2.5*(-0.0005*POWER(A17,2)+0.1103*A17+31),2)</f>
        <v>80.87</v>
      </c>
      <c r="D17" s="132">
        <v>17962</v>
      </c>
      <c r="E17" s="133">
        <v>8929</v>
      </c>
      <c r="F17" s="132">
        <f>ROUND(12*1.37*(1/B17*D17+1/C17*E17)+H17,0)</f>
        <v>15059</v>
      </c>
      <c r="G17" s="182">
        <f aca="true" t="shared" si="2" ref="G17:G80">ROUND(12*(1/B17*D17+1/C17*E17),0)</f>
        <v>10905</v>
      </c>
      <c r="H17" s="133">
        <v>120</v>
      </c>
    </row>
    <row r="18" spans="1:8" ht="12.75">
      <c r="A18" s="134">
        <v>14</v>
      </c>
      <c r="B18" s="135">
        <f t="shared" si="0"/>
        <v>23.35</v>
      </c>
      <c r="C18" s="136">
        <f t="shared" si="1"/>
        <v>81.12</v>
      </c>
      <c r="D18" s="132">
        <v>17962</v>
      </c>
      <c r="E18" s="133">
        <v>8929</v>
      </c>
      <c r="F18" s="132">
        <f>ROUND(12*1.37*(1/B18*D18+1/C18*E18)+H18,0)</f>
        <v>14576</v>
      </c>
      <c r="G18" s="182">
        <f t="shared" si="2"/>
        <v>10552</v>
      </c>
      <c r="H18" s="133">
        <v>120</v>
      </c>
    </row>
    <row r="19" spans="1:8" ht="12.75">
      <c r="A19" s="134">
        <v>15</v>
      </c>
      <c r="B19" s="135">
        <f t="shared" si="0"/>
        <v>24.17</v>
      </c>
      <c r="C19" s="136">
        <f t="shared" si="1"/>
        <v>81.36</v>
      </c>
      <c r="D19" s="132">
        <v>17962</v>
      </c>
      <c r="E19" s="133">
        <v>8929</v>
      </c>
      <c r="F19" s="132">
        <f>ROUND(12*1.37*(1/B19*D19+1/C19*E19)+H19,0)</f>
        <v>14142</v>
      </c>
      <c r="G19" s="182">
        <f t="shared" si="2"/>
        <v>10235</v>
      </c>
      <c r="H19" s="133">
        <v>120</v>
      </c>
    </row>
    <row r="20" spans="1:8" ht="12.75">
      <c r="A20" s="134">
        <v>16</v>
      </c>
      <c r="B20" s="135">
        <f t="shared" si="0"/>
        <v>24.96</v>
      </c>
      <c r="C20" s="136">
        <f t="shared" si="1"/>
        <v>81.59</v>
      </c>
      <c r="D20" s="132">
        <v>17962</v>
      </c>
      <c r="E20" s="133">
        <v>8929</v>
      </c>
      <c r="F20" s="132">
        <f>ROUND(12*1.37*(1/B20*D20+1/C20*E20)+H20,0)</f>
        <v>13750</v>
      </c>
      <c r="G20" s="182">
        <f t="shared" si="2"/>
        <v>9949</v>
      </c>
      <c r="H20" s="133">
        <v>120</v>
      </c>
    </row>
    <row r="21" spans="1:8" ht="12.75">
      <c r="A21" s="134">
        <v>17</v>
      </c>
      <c r="B21" s="135">
        <f t="shared" si="0"/>
        <v>25.73</v>
      </c>
      <c r="C21" s="136">
        <f t="shared" si="1"/>
        <v>81.83</v>
      </c>
      <c r="D21" s="132">
        <v>17962</v>
      </c>
      <c r="E21" s="133">
        <v>8929</v>
      </c>
      <c r="F21" s="132">
        <f>ROUND(12*1.37*(1/B21*D21+1/C21*E21)+H21,0)</f>
        <v>13391</v>
      </c>
      <c r="G21" s="182">
        <f t="shared" si="2"/>
        <v>9687</v>
      </c>
      <c r="H21" s="133">
        <v>120</v>
      </c>
    </row>
    <row r="22" spans="1:8" ht="12.75">
      <c r="A22" s="134">
        <v>18</v>
      </c>
      <c r="B22" s="135">
        <f t="shared" si="0"/>
        <v>26.48</v>
      </c>
      <c r="C22" s="136">
        <f t="shared" si="1"/>
        <v>82.06</v>
      </c>
      <c r="D22" s="132">
        <v>17962</v>
      </c>
      <c r="E22" s="133">
        <v>8929</v>
      </c>
      <c r="F22" s="132">
        <f>ROUND(12*1.37*(1/B22*D22+1/C22*E22)+H22,0)</f>
        <v>13060</v>
      </c>
      <c r="G22" s="182">
        <f t="shared" si="2"/>
        <v>9446</v>
      </c>
      <c r="H22" s="133">
        <v>120</v>
      </c>
    </row>
    <row r="23" spans="1:8" ht="12.75">
      <c r="A23" s="134">
        <v>19</v>
      </c>
      <c r="B23" s="135">
        <f aca="true" t="shared" si="3" ref="B23:B28">ROUND(2.5*(3.89*POWER(A23,0.355)),2)</f>
        <v>27.66</v>
      </c>
      <c r="C23" s="138">
        <f t="shared" si="1"/>
        <v>82.29</v>
      </c>
      <c r="D23" s="132">
        <v>17962</v>
      </c>
      <c r="E23" s="133">
        <v>8929</v>
      </c>
      <c r="F23" s="132">
        <f>ROUND(12*1.37*(1/B23*D23+1/C23*E23)+H23,0)</f>
        <v>12574</v>
      </c>
      <c r="G23" s="182">
        <f t="shared" si="2"/>
        <v>9095</v>
      </c>
      <c r="H23" s="133">
        <v>114</v>
      </c>
    </row>
    <row r="24" spans="1:8" ht="12.75">
      <c r="A24" s="134">
        <v>20</v>
      </c>
      <c r="B24" s="135">
        <f t="shared" si="3"/>
        <v>28.17</v>
      </c>
      <c r="C24" s="138">
        <f t="shared" si="1"/>
        <v>82.52</v>
      </c>
      <c r="D24" s="132">
        <v>17962</v>
      </c>
      <c r="E24" s="133">
        <v>8929</v>
      </c>
      <c r="F24" s="132">
        <f>ROUND(12*1.37*(1/B24*D24+1/C24*E24)+H24,0)</f>
        <v>12375</v>
      </c>
      <c r="G24" s="182">
        <f t="shared" si="2"/>
        <v>8950</v>
      </c>
      <c r="H24" s="133">
        <v>114</v>
      </c>
    </row>
    <row r="25" spans="1:8" ht="12.75">
      <c r="A25" s="134">
        <v>21</v>
      </c>
      <c r="B25" s="135">
        <f t="shared" si="3"/>
        <v>28.66</v>
      </c>
      <c r="C25" s="138">
        <f t="shared" si="1"/>
        <v>82.74</v>
      </c>
      <c r="D25" s="132">
        <v>17962</v>
      </c>
      <c r="E25" s="133">
        <v>8929</v>
      </c>
      <c r="F25" s="132">
        <f>ROUND(12*1.37*(1/B25*D25+1/C25*E25)+H25,0)</f>
        <v>12192</v>
      </c>
      <c r="G25" s="182">
        <f t="shared" si="2"/>
        <v>8816</v>
      </c>
      <c r="H25" s="133">
        <v>114</v>
      </c>
    </row>
    <row r="26" spans="1:8" ht="12.75">
      <c r="A26" s="134">
        <v>22</v>
      </c>
      <c r="B26" s="135">
        <f t="shared" si="3"/>
        <v>29.14</v>
      </c>
      <c r="C26" s="138">
        <f t="shared" si="1"/>
        <v>82.96</v>
      </c>
      <c r="D26" s="132">
        <v>17962</v>
      </c>
      <c r="E26" s="133">
        <v>8929</v>
      </c>
      <c r="F26" s="132">
        <f>ROUND(12*1.37*(1/B26*D26+1/C26*E26)+H26,0)</f>
        <v>12017</v>
      </c>
      <c r="G26" s="182">
        <f t="shared" si="2"/>
        <v>8688</v>
      </c>
      <c r="H26" s="133">
        <v>114</v>
      </c>
    </row>
    <row r="27" spans="1:8" ht="12.75">
      <c r="A27" s="134">
        <v>23</v>
      </c>
      <c r="B27" s="135">
        <f t="shared" si="3"/>
        <v>29.6</v>
      </c>
      <c r="C27" s="138">
        <f t="shared" si="1"/>
        <v>83.18</v>
      </c>
      <c r="D27" s="132">
        <v>17962</v>
      </c>
      <c r="E27" s="133">
        <v>8929</v>
      </c>
      <c r="F27" s="132">
        <f>ROUND(12*1.37*(1/B27*D27+1/C27*E27)+H27,0)</f>
        <v>11855</v>
      </c>
      <c r="G27" s="182">
        <f t="shared" si="2"/>
        <v>8570</v>
      </c>
      <c r="H27" s="133">
        <v>114</v>
      </c>
    </row>
    <row r="28" spans="1:8" ht="12.75">
      <c r="A28" s="134">
        <v>24</v>
      </c>
      <c r="B28" s="135">
        <f t="shared" si="3"/>
        <v>30.05</v>
      </c>
      <c r="C28" s="138">
        <f t="shared" si="1"/>
        <v>83.4</v>
      </c>
      <c r="D28" s="132">
        <v>17439</v>
      </c>
      <c r="E28" s="133">
        <v>8929</v>
      </c>
      <c r="F28" s="132">
        <f>ROUND(12*1.37*(1/B28*D28+1/C28*E28)+H28,0)</f>
        <v>11415</v>
      </c>
      <c r="G28" s="182">
        <f t="shared" si="2"/>
        <v>8249</v>
      </c>
      <c r="H28" s="133">
        <v>114</v>
      </c>
    </row>
    <row r="29" spans="1:8" ht="12.75">
      <c r="A29" s="134">
        <v>25</v>
      </c>
      <c r="B29" s="135">
        <f>ROUND(2.5*(LN(A29)+8.803),2)</f>
        <v>30.05</v>
      </c>
      <c r="C29" s="138">
        <f t="shared" si="1"/>
        <v>83.61</v>
      </c>
      <c r="D29" s="132">
        <v>17439</v>
      </c>
      <c r="E29" s="133">
        <v>8929</v>
      </c>
      <c r="F29" s="132">
        <f>ROUND(12*1.37*(1/B29*D29+1/C29*E29)+H29,0)</f>
        <v>11408</v>
      </c>
      <c r="G29" s="182">
        <f t="shared" si="2"/>
        <v>8246</v>
      </c>
      <c r="H29" s="133">
        <v>112</v>
      </c>
    </row>
    <row r="30" spans="1:8" ht="12.75">
      <c r="A30" s="134">
        <v>26</v>
      </c>
      <c r="B30" s="135">
        <f aca="true" t="shared" si="4" ref="B30:B60">ROUND(2.5*(LN(A30)+8.803),2)</f>
        <v>30.15</v>
      </c>
      <c r="C30" s="138">
        <f aca="true" t="shared" si="5" ref="C30:C60">ROUND(2.5*(-0.0005*POWER(A30,2)+0.1103*A30+31),2)</f>
        <v>83.82</v>
      </c>
      <c r="D30" s="132">
        <v>17439</v>
      </c>
      <c r="E30" s="133">
        <v>8929</v>
      </c>
      <c r="F30" s="132">
        <f>ROUND(12*1.37*(1/B30*D30+1/C30*E30)+H30,0)</f>
        <v>11372</v>
      </c>
      <c r="G30" s="182">
        <f t="shared" si="2"/>
        <v>8219</v>
      </c>
      <c r="H30" s="133">
        <v>112</v>
      </c>
    </row>
    <row r="31" spans="1:8" ht="12.75">
      <c r="A31" s="134">
        <v>27</v>
      </c>
      <c r="B31" s="135">
        <f t="shared" si="4"/>
        <v>30.25</v>
      </c>
      <c r="C31" s="138">
        <f t="shared" si="5"/>
        <v>84.03</v>
      </c>
      <c r="D31" s="132">
        <v>17439</v>
      </c>
      <c r="E31" s="133">
        <v>8929</v>
      </c>
      <c r="F31" s="132">
        <f>ROUND(12*1.37*(1/B31*D31+1/C31*E31)+H31,0)</f>
        <v>11337</v>
      </c>
      <c r="G31" s="182">
        <f t="shared" si="2"/>
        <v>8193</v>
      </c>
      <c r="H31" s="133">
        <v>112</v>
      </c>
    </row>
    <row r="32" spans="1:8" ht="12.75">
      <c r="A32" s="134">
        <v>28</v>
      </c>
      <c r="B32" s="135">
        <f t="shared" si="4"/>
        <v>30.34</v>
      </c>
      <c r="C32" s="138">
        <f t="shared" si="5"/>
        <v>84.24</v>
      </c>
      <c r="D32" s="132">
        <v>17439</v>
      </c>
      <c r="E32" s="133">
        <v>8929</v>
      </c>
      <c r="F32" s="132">
        <f>ROUND(12*1.37*(1/B32*D32+1/C32*E32)+H32,0)</f>
        <v>11304</v>
      </c>
      <c r="G32" s="182">
        <f t="shared" si="2"/>
        <v>8169</v>
      </c>
      <c r="H32" s="133">
        <v>112</v>
      </c>
    </row>
    <row r="33" spans="1:8" ht="12.75">
      <c r="A33" s="134">
        <v>29</v>
      </c>
      <c r="B33" s="135">
        <f t="shared" si="4"/>
        <v>30.43</v>
      </c>
      <c r="C33" s="138">
        <f t="shared" si="5"/>
        <v>84.45</v>
      </c>
      <c r="D33" s="132">
        <v>17439</v>
      </c>
      <c r="E33" s="133">
        <v>8929</v>
      </c>
      <c r="F33" s="132">
        <f>ROUND(12*1.37*(1/B33*D33+1/C33*E33)+H33,0)</f>
        <v>11272</v>
      </c>
      <c r="G33" s="182">
        <f t="shared" si="2"/>
        <v>8146</v>
      </c>
      <c r="H33" s="133">
        <v>112</v>
      </c>
    </row>
    <row r="34" spans="1:8" ht="12.75">
      <c r="A34" s="134">
        <v>30</v>
      </c>
      <c r="B34" s="135">
        <f t="shared" si="4"/>
        <v>30.51</v>
      </c>
      <c r="C34" s="138">
        <f t="shared" si="5"/>
        <v>84.65</v>
      </c>
      <c r="D34" s="132">
        <v>17439</v>
      </c>
      <c r="E34" s="133">
        <v>8929</v>
      </c>
      <c r="F34" s="132">
        <f>ROUND(12*1.37*(1/B34*D34+1/C34*E34)+H34,0)</f>
        <v>11243</v>
      </c>
      <c r="G34" s="182">
        <f t="shared" si="2"/>
        <v>8125</v>
      </c>
      <c r="H34" s="133">
        <v>112</v>
      </c>
    </row>
    <row r="35" spans="1:8" ht="12.75">
      <c r="A35" s="134">
        <v>31</v>
      </c>
      <c r="B35" s="135">
        <f t="shared" si="4"/>
        <v>30.59</v>
      </c>
      <c r="C35" s="138">
        <f t="shared" si="5"/>
        <v>84.85</v>
      </c>
      <c r="D35" s="132">
        <v>17439</v>
      </c>
      <c r="E35" s="133">
        <v>8929</v>
      </c>
      <c r="F35" s="132">
        <f>ROUND(12*1.37*(1/B35*D35+1/C35*E35)+H35,0)</f>
        <v>11214</v>
      </c>
      <c r="G35" s="182">
        <f t="shared" si="2"/>
        <v>8104</v>
      </c>
      <c r="H35" s="133">
        <v>112</v>
      </c>
    </row>
    <row r="36" spans="1:8" ht="12.75">
      <c r="A36" s="134">
        <v>32</v>
      </c>
      <c r="B36" s="135">
        <f t="shared" si="4"/>
        <v>30.67</v>
      </c>
      <c r="C36" s="138">
        <f t="shared" si="5"/>
        <v>85.04</v>
      </c>
      <c r="D36" s="132">
        <v>17439</v>
      </c>
      <c r="E36" s="133">
        <v>8929</v>
      </c>
      <c r="F36" s="132">
        <f>ROUND(12*1.37*(1/B36*D36+1/C36*E36)+H36,0)</f>
        <v>11186</v>
      </c>
      <c r="G36" s="182">
        <f t="shared" si="2"/>
        <v>8083</v>
      </c>
      <c r="H36" s="133">
        <v>112</v>
      </c>
    </row>
    <row r="37" spans="1:8" ht="12.75">
      <c r="A37" s="134">
        <v>33</v>
      </c>
      <c r="B37" s="135">
        <f t="shared" si="4"/>
        <v>30.75</v>
      </c>
      <c r="C37" s="138">
        <f t="shared" si="5"/>
        <v>85.24</v>
      </c>
      <c r="D37" s="132">
        <v>17439</v>
      </c>
      <c r="E37" s="133">
        <v>8929</v>
      </c>
      <c r="F37" s="132">
        <f>ROUND(12*1.37*(1/B37*D37+1/C37*E37)+H37,0)</f>
        <v>11158</v>
      </c>
      <c r="G37" s="182">
        <f t="shared" si="2"/>
        <v>8062</v>
      </c>
      <c r="H37" s="133">
        <v>112</v>
      </c>
    </row>
    <row r="38" spans="1:8" ht="12.75">
      <c r="A38" s="134">
        <v>34</v>
      </c>
      <c r="B38" s="135">
        <f t="shared" si="4"/>
        <v>30.82</v>
      </c>
      <c r="C38" s="138">
        <f t="shared" si="5"/>
        <v>85.43</v>
      </c>
      <c r="D38" s="132">
        <v>17439</v>
      </c>
      <c r="E38" s="133">
        <v>8929</v>
      </c>
      <c r="F38" s="132">
        <f>ROUND(12*1.37*(1/B38*D38+1/C38*E38)+H38,0)</f>
        <v>11133</v>
      </c>
      <c r="G38" s="182">
        <f t="shared" si="2"/>
        <v>8044</v>
      </c>
      <c r="H38" s="133">
        <v>112</v>
      </c>
    </row>
    <row r="39" spans="1:8" ht="12.75">
      <c r="A39" s="134">
        <v>35</v>
      </c>
      <c r="B39" s="135">
        <f t="shared" si="4"/>
        <v>30.9</v>
      </c>
      <c r="C39" s="138">
        <f t="shared" si="5"/>
        <v>85.62</v>
      </c>
      <c r="D39" s="132">
        <v>17439</v>
      </c>
      <c r="E39" s="133">
        <v>8929</v>
      </c>
      <c r="F39" s="132">
        <f>ROUND(12*1.37*(1/B39*D39+1/C39*E39)+H39,0)</f>
        <v>11105</v>
      </c>
      <c r="G39" s="182">
        <f t="shared" si="2"/>
        <v>8024</v>
      </c>
      <c r="H39" s="133">
        <v>112</v>
      </c>
    </row>
    <row r="40" spans="1:8" ht="12.75">
      <c r="A40" s="134">
        <v>36</v>
      </c>
      <c r="B40" s="135">
        <f t="shared" si="4"/>
        <v>30.97</v>
      </c>
      <c r="C40" s="138">
        <f t="shared" si="5"/>
        <v>85.81</v>
      </c>
      <c r="D40" s="132">
        <v>17439</v>
      </c>
      <c r="E40" s="133">
        <v>8929</v>
      </c>
      <c r="F40" s="132">
        <f>ROUND(12*1.37*(1/B40*D40+1/C40*E40)+H40,0)</f>
        <v>11080</v>
      </c>
      <c r="G40" s="182">
        <f t="shared" si="2"/>
        <v>8006</v>
      </c>
      <c r="H40" s="133">
        <v>112</v>
      </c>
    </row>
    <row r="41" spans="1:8" ht="12.75">
      <c r="A41" s="134">
        <v>37</v>
      </c>
      <c r="B41" s="135">
        <f t="shared" si="4"/>
        <v>31.03</v>
      </c>
      <c r="C41" s="138">
        <f t="shared" si="5"/>
        <v>85.99</v>
      </c>
      <c r="D41" s="132">
        <v>17439</v>
      </c>
      <c r="E41" s="133">
        <v>8929</v>
      </c>
      <c r="F41" s="132">
        <f>ROUND(12*1.37*(1/B41*D41+1/C41*E41)+H41,0)</f>
        <v>11058</v>
      </c>
      <c r="G41" s="182">
        <f t="shared" si="2"/>
        <v>7990</v>
      </c>
      <c r="H41" s="133">
        <v>112</v>
      </c>
    </row>
    <row r="42" spans="1:8" ht="12.75">
      <c r="A42" s="134">
        <v>38</v>
      </c>
      <c r="B42" s="135">
        <f t="shared" si="4"/>
        <v>31.1</v>
      </c>
      <c r="C42" s="138">
        <f t="shared" si="5"/>
        <v>86.17</v>
      </c>
      <c r="D42" s="132">
        <v>17439</v>
      </c>
      <c r="E42" s="133">
        <v>8929</v>
      </c>
      <c r="F42" s="132">
        <f>ROUND(12*1.37*(1/B42*D42+1/C42*E42)+H42,0)</f>
        <v>11034</v>
      </c>
      <c r="G42" s="182">
        <f t="shared" si="2"/>
        <v>7972</v>
      </c>
      <c r="H42" s="133">
        <v>112</v>
      </c>
    </row>
    <row r="43" spans="1:8" ht="12.75">
      <c r="A43" s="134">
        <v>39</v>
      </c>
      <c r="B43" s="135">
        <f t="shared" si="4"/>
        <v>31.17</v>
      </c>
      <c r="C43" s="138">
        <f t="shared" si="5"/>
        <v>86.35</v>
      </c>
      <c r="D43" s="132">
        <v>17439</v>
      </c>
      <c r="E43" s="133">
        <v>8929</v>
      </c>
      <c r="F43" s="132">
        <f>ROUND(12*1.37*(1/B43*D43+1/C43*E43)+H43,0)</f>
        <v>11010</v>
      </c>
      <c r="G43" s="182">
        <f t="shared" si="2"/>
        <v>7955</v>
      </c>
      <c r="H43" s="133">
        <v>112</v>
      </c>
    </row>
    <row r="44" spans="1:8" ht="12.75">
      <c r="A44" s="134">
        <v>40</v>
      </c>
      <c r="B44" s="135">
        <f t="shared" si="4"/>
        <v>31.23</v>
      </c>
      <c r="C44" s="138">
        <f t="shared" si="5"/>
        <v>86.53</v>
      </c>
      <c r="D44" s="132">
        <v>17439</v>
      </c>
      <c r="E44" s="133">
        <v>8929</v>
      </c>
      <c r="F44" s="132">
        <f>ROUND(12*1.37*(1/B44*D44+1/C44*E44)+H44,0)</f>
        <v>10989</v>
      </c>
      <c r="G44" s="182">
        <f t="shared" si="2"/>
        <v>7939</v>
      </c>
      <c r="H44" s="133">
        <v>112</v>
      </c>
    </row>
    <row r="45" spans="1:8" ht="12.75">
      <c r="A45" s="134">
        <v>41</v>
      </c>
      <c r="B45" s="135">
        <f t="shared" si="4"/>
        <v>31.29</v>
      </c>
      <c r="C45" s="138">
        <f t="shared" si="5"/>
        <v>86.7</v>
      </c>
      <c r="D45" s="132">
        <v>17439</v>
      </c>
      <c r="E45" s="133">
        <v>8929</v>
      </c>
      <c r="F45" s="132">
        <f>ROUND(12*1.37*(1/B45*D45+1/C45*E45)+H45,0)</f>
        <v>10968</v>
      </c>
      <c r="G45" s="182">
        <f t="shared" si="2"/>
        <v>7924</v>
      </c>
      <c r="H45" s="133">
        <v>112</v>
      </c>
    </row>
    <row r="46" spans="1:8" ht="12.75">
      <c r="A46" s="134">
        <v>42</v>
      </c>
      <c r="B46" s="135">
        <f t="shared" si="4"/>
        <v>31.35</v>
      </c>
      <c r="C46" s="138">
        <f t="shared" si="5"/>
        <v>86.88</v>
      </c>
      <c r="D46" s="132">
        <v>17439</v>
      </c>
      <c r="E46" s="133">
        <v>8929</v>
      </c>
      <c r="F46" s="132">
        <f>ROUND(12*1.37*(1/B46*D46+1/C46*E46)+H46,0)</f>
        <v>10947</v>
      </c>
      <c r="G46" s="182">
        <f t="shared" si="2"/>
        <v>7909</v>
      </c>
      <c r="H46" s="133">
        <v>112</v>
      </c>
    </row>
    <row r="47" spans="1:8" ht="12.75">
      <c r="A47" s="134">
        <v>43</v>
      </c>
      <c r="B47" s="135">
        <f t="shared" si="4"/>
        <v>31.41</v>
      </c>
      <c r="C47" s="138">
        <f t="shared" si="5"/>
        <v>87.05</v>
      </c>
      <c r="D47" s="132">
        <v>17439</v>
      </c>
      <c r="E47" s="133">
        <v>8929</v>
      </c>
      <c r="F47" s="132">
        <f>ROUND(12*1.37*(1/B47*D47+1/C47*E47)+H47,0)</f>
        <v>10926</v>
      </c>
      <c r="G47" s="182">
        <f t="shared" si="2"/>
        <v>7893</v>
      </c>
      <c r="H47" s="133">
        <v>112</v>
      </c>
    </row>
    <row r="48" spans="1:8" ht="12.75">
      <c r="A48" s="134">
        <v>44</v>
      </c>
      <c r="B48" s="135">
        <f t="shared" si="4"/>
        <v>31.47</v>
      </c>
      <c r="C48" s="138">
        <f t="shared" si="5"/>
        <v>87.21</v>
      </c>
      <c r="D48" s="132">
        <v>17439</v>
      </c>
      <c r="E48" s="133">
        <v>8929</v>
      </c>
      <c r="F48" s="132">
        <f>ROUND(12*1.37*(1/B48*D48+1/C48*E48)+H48,0)</f>
        <v>10905</v>
      </c>
      <c r="G48" s="182">
        <f t="shared" si="2"/>
        <v>7878</v>
      </c>
      <c r="H48" s="133">
        <v>112</v>
      </c>
    </row>
    <row r="49" spans="1:8" ht="12.75">
      <c r="A49" s="134">
        <v>45</v>
      </c>
      <c r="B49" s="135">
        <f t="shared" si="4"/>
        <v>31.52</v>
      </c>
      <c r="C49" s="138">
        <f t="shared" si="5"/>
        <v>87.38</v>
      </c>
      <c r="D49" s="132">
        <v>17439</v>
      </c>
      <c r="E49" s="133">
        <v>8929</v>
      </c>
      <c r="F49" s="132">
        <f>ROUND(12*1.37*(1/B49*D49+1/C49*E49)+H49,0)</f>
        <v>10888</v>
      </c>
      <c r="G49" s="182">
        <f t="shared" si="2"/>
        <v>7865</v>
      </c>
      <c r="H49" s="133">
        <v>112</v>
      </c>
    </row>
    <row r="50" spans="1:8" ht="12.75">
      <c r="A50" s="134">
        <v>46</v>
      </c>
      <c r="B50" s="135">
        <f t="shared" si="4"/>
        <v>31.58</v>
      </c>
      <c r="C50" s="138">
        <f t="shared" si="5"/>
        <v>87.54</v>
      </c>
      <c r="D50" s="132">
        <v>17439</v>
      </c>
      <c r="E50" s="133">
        <v>8929</v>
      </c>
      <c r="F50" s="132">
        <f>ROUND(12*1.37*(1/B50*D50+1/C50*E50)+H50,0)</f>
        <v>10867</v>
      </c>
      <c r="G50" s="182">
        <f t="shared" si="2"/>
        <v>7851</v>
      </c>
      <c r="H50" s="133">
        <v>112</v>
      </c>
    </row>
    <row r="51" spans="1:8" ht="12.75">
      <c r="A51" s="134">
        <v>47</v>
      </c>
      <c r="B51" s="135">
        <f t="shared" si="4"/>
        <v>31.63</v>
      </c>
      <c r="C51" s="138">
        <f t="shared" si="5"/>
        <v>87.7</v>
      </c>
      <c r="D51" s="132">
        <v>17439</v>
      </c>
      <c r="E51" s="133">
        <v>8929</v>
      </c>
      <c r="F51" s="132">
        <f>ROUND(12*1.37*(1/B51*D51+1/C51*E51)+H51,0)</f>
        <v>10850</v>
      </c>
      <c r="G51" s="182">
        <f t="shared" si="2"/>
        <v>7838</v>
      </c>
      <c r="H51" s="133">
        <v>112</v>
      </c>
    </row>
    <row r="52" spans="1:8" ht="12.75">
      <c r="A52" s="134">
        <v>48</v>
      </c>
      <c r="B52" s="135">
        <f t="shared" si="4"/>
        <v>31.69</v>
      </c>
      <c r="C52" s="138">
        <f t="shared" si="5"/>
        <v>87.86</v>
      </c>
      <c r="D52" s="132">
        <v>17439</v>
      </c>
      <c r="E52" s="133">
        <v>8929</v>
      </c>
      <c r="F52" s="132">
        <f>ROUND(12*1.37*(1/B52*D52+1/C52*E52)+H52,0)</f>
        <v>10830</v>
      </c>
      <c r="G52" s="182">
        <f t="shared" si="2"/>
        <v>7823</v>
      </c>
      <c r="H52" s="133">
        <v>112</v>
      </c>
    </row>
    <row r="53" spans="1:8" ht="12.75">
      <c r="A53" s="134">
        <v>49</v>
      </c>
      <c r="B53" s="135">
        <f t="shared" si="4"/>
        <v>31.74</v>
      </c>
      <c r="C53" s="138">
        <f t="shared" si="5"/>
        <v>88.01</v>
      </c>
      <c r="D53" s="132">
        <v>17439</v>
      </c>
      <c r="E53" s="133">
        <v>8929</v>
      </c>
      <c r="F53" s="132">
        <f>ROUND(12*1.37*(1/B53*D53+1/C53*E53)+H53,0)</f>
        <v>10813</v>
      </c>
      <c r="G53" s="182">
        <f t="shared" si="2"/>
        <v>7811</v>
      </c>
      <c r="H53" s="133">
        <v>112</v>
      </c>
    </row>
    <row r="54" spans="1:8" ht="12.75">
      <c r="A54" s="134">
        <v>50</v>
      </c>
      <c r="B54" s="135">
        <f t="shared" si="4"/>
        <v>31.79</v>
      </c>
      <c r="C54" s="138">
        <f t="shared" si="5"/>
        <v>88.16</v>
      </c>
      <c r="D54" s="132">
        <v>17439</v>
      </c>
      <c r="E54" s="133">
        <v>8929</v>
      </c>
      <c r="F54" s="132">
        <f>ROUND(12*1.37*(1/B54*D54+1/C54*E54)+H54,0)</f>
        <v>10796</v>
      </c>
      <c r="G54" s="182">
        <f t="shared" si="2"/>
        <v>7798</v>
      </c>
      <c r="H54" s="133">
        <v>112</v>
      </c>
    </row>
    <row r="55" spans="1:8" ht="12.75">
      <c r="A55" s="134">
        <v>51</v>
      </c>
      <c r="B55" s="135">
        <f t="shared" si="4"/>
        <v>31.84</v>
      </c>
      <c r="C55" s="138">
        <f t="shared" si="5"/>
        <v>88.31</v>
      </c>
      <c r="D55" s="132">
        <v>17439</v>
      </c>
      <c r="E55" s="133">
        <v>8929</v>
      </c>
      <c r="F55" s="132">
        <f>ROUND(12*1.37*(1/B55*D55+1/C55*E55)+H55,0)</f>
        <v>10779</v>
      </c>
      <c r="G55" s="182">
        <f t="shared" si="2"/>
        <v>7786</v>
      </c>
      <c r="H55" s="133">
        <v>112</v>
      </c>
    </row>
    <row r="56" spans="1:8" ht="12.75">
      <c r="A56" s="134">
        <v>52</v>
      </c>
      <c r="B56" s="135">
        <f t="shared" si="4"/>
        <v>31.89</v>
      </c>
      <c r="C56" s="138">
        <f t="shared" si="5"/>
        <v>88.46</v>
      </c>
      <c r="D56" s="132">
        <v>17439</v>
      </c>
      <c r="E56" s="133">
        <v>8929</v>
      </c>
      <c r="F56" s="132">
        <f>ROUND(12*1.37*(1/B56*D56+1/C56*E56)+H56,0)</f>
        <v>10762</v>
      </c>
      <c r="G56" s="182">
        <f t="shared" si="2"/>
        <v>7773</v>
      </c>
      <c r="H56" s="133">
        <v>112</v>
      </c>
    </row>
    <row r="57" spans="1:8" ht="12.75">
      <c r="A57" s="134">
        <v>53</v>
      </c>
      <c r="B57" s="135">
        <f t="shared" si="4"/>
        <v>31.93</v>
      </c>
      <c r="C57" s="138">
        <f t="shared" si="5"/>
        <v>88.6</v>
      </c>
      <c r="D57" s="132">
        <v>17439</v>
      </c>
      <c r="E57" s="133">
        <v>8929</v>
      </c>
      <c r="F57" s="132">
        <f>ROUND(12*1.37*(1/B57*D57+1/C57*E57)+H57,0)</f>
        <v>10748</v>
      </c>
      <c r="G57" s="182">
        <f t="shared" si="2"/>
        <v>7763</v>
      </c>
      <c r="H57" s="133">
        <v>112</v>
      </c>
    </row>
    <row r="58" spans="1:8" ht="12.75">
      <c r="A58" s="134">
        <v>54</v>
      </c>
      <c r="B58" s="135">
        <f t="shared" si="4"/>
        <v>31.98</v>
      </c>
      <c r="C58" s="138">
        <f t="shared" si="5"/>
        <v>88.75</v>
      </c>
      <c r="D58" s="132">
        <v>17439</v>
      </c>
      <c r="E58" s="133">
        <v>8929</v>
      </c>
      <c r="F58" s="132">
        <f>ROUND(12*1.37*(1/B58*D58+1/C58*E58)+H58,0)</f>
        <v>10731</v>
      </c>
      <c r="G58" s="182">
        <f t="shared" si="2"/>
        <v>7751</v>
      </c>
      <c r="H58" s="133">
        <v>112</v>
      </c>
    </row>
    <row r="59" spans="1:8" ht="12.75">
      <c r="A59" s="134">
        <v>55</v>
      </c>
      <c r="B59" s="135">
        <f t="shared" si="4"/>
        <v>32.03</v>
      </c>
      <c r="C59" s="138">
        <f t="shared" si="5"/>
        <v>88.89</v>
      </c>
      <c r="D59" s="132">
        <v>17439</v>
      </c>
      <c r="E59" s="133">
        <v>8929</v>
      </c>
      <c r="F59" s="132">
        <f>ROUND(12*1.37*(1/B59*D59+1/C59*E59)+H59,0)</f>
        <v>10714</v>
      </c>
      <c r="G59" s="182">
        <f t="shared" si="2"/>
        <v>7739</v>
      </c>
      <c r="H59" s="133">
        <v>112</v>
      </c>
    </row>
    <row r="60" spans="1:8" ht="12.75">
      <c r="A60" s="134">
        <v>56</v>
      </c>
      <c r="B60" s="135">
        <f t="shared" si="4"/>
        <v>32.07</v>
      </c>
      <c r="C60" s="138">
        <f t="shared" si="5"/>
        <v>89.02</v>
      </c>
      <c r="D60" s="132">
        <v>17439</v>
      </c>
      <c r="E60" s="133">
        <v>8929</v>
      </c>
      <c r="F60" s="132">
        <f>ROUND(12*1.37*(1/B60*D60+1/C60*E60)+H60,0)</f>
        <v>10701</v>
      </c>
      <c r="G60" s="182">
        <f t="shared" si="2"/>
        <v>7729</v>
      </c>
      <c r="H60" s="133">
        <v>112</v>
      </c>
    </row>
    <row r="61" spans="1:8" ht="12.75">
      <c r="A61" s="134">
        <v>57</v>
      </c>
      <c r="B61" s="135">
        <f>ROUND(2.5*(0.0015*A61+12.74285),2)</f>
        <v>32.07</v>
      </c>
      <c r="C61" s="138">
        <f>ROUND(2.5*(-0.0005*POWER(A61,2)+0.1103*A61+31),2)</f>
        <v>89.16</v>
      </c>
      <c r="D61" s="132">
        <v>17439</v>
      </c>
      <c r="E61" s="133">
        <v>8929</v>
      </c>
      <c r="F61" s="132">
        <f>ROUND(12*1.37*(1/B61*D61+1/C61*E61)+H61,0)</f>
        <v>10698</v>
      </c>
      <c r="G61" s="182">
        <f t="shared" si="2"/>
        <v>7727</v>
      </c>
      <c r="H61" s="133">
        <v>112</v>
      </c>
    </row>
    <row r="62" spans="1:8" ht="12.75">
      <c r="A62" s="134">
        <v>58</v>
      </c>
      <c r="B62" s="135">
        <f aca="true" t="shared" si="6" ref="B62:B110">ROUND(2.5*(0.0015*A62+12.74285),2)</f>
        <v>32.07</v>
      </c>
      <c r="C62" s="138">
        <f aca="true" t="shared" si="7" ref="C62:C110">ROUND(2.5*(-0.0005*POWER(A62,2)+0.1103*A62+31),2)</f>
        <v>89.29</v>
      </c>
      <c r="D62" s="132">
        <v>17439</v>
      </c>
      <c r="E62" s="133">
        <v>8929</v>
      </c>
      <c r="F62" s="132">
        <f>ROUND(12*1.37*(1/B62*D62+1/C62*E62)+H62,0)</f>
        <v>10696</v>
      </c>
      <c r="G62" s="182">
        <f t="shared" si="2"/>
        <v>7725</v>
      </c>
      <c r="H62" s="133">
        <v>112</v>
      </c>
    </row>
    <row r="63" spans="1:8" ht="12.75">
      <c r="A63" s="134">
        <v>59</v>
      </c>
      <c r="B63" s="135">
        <f t="shared" si="6"/>
        <v>32.08</v>
      </c>
      <c r="C63" s="138">
        <f t="shared" si="7"/>
        <v>89.42</v>
      </c>
      <c r="D63" s="132">
        <v>17439</v>
      </c>
      <c r="E63" s="133">
        <v>8929</v>
      </c>
      <c r="F63" s="132">
        <f>ROUND(12*1.37*(1/B63*D63+1/C63*E63)+H63,0)</f>
        <v>10691</v>
      </c>
      <c r="G63" s="182">
        <f t="shared" si="2"/>
        <v>7722</v>
      </c>
      <c r="H63" s="133">
        <v>112</v>
      </c>
    </row>
    <row r="64" spans="1:8" ht="12.75">
      <c r="A64" s="134">
        <v>60</v>
      </c>
      <c r="B64" s="135">
        <f t="shared" si="6"/>
        <v>32.08</v>
      </c>
      <c r="C64" s="138">
        <f t="shared" si="7"/>
        <v>89.55</v>
      </c>
      <c r="D64" s="132">
        <v>17439</v>
      </c>
      <c r="E64" s="133">
        <v>8929</v>
      </c>
      <c r="F64" s="132">
        <f>ROUND(12*1.37*(1/B64*D64+1/C64*E64)+H64,0)</f>
        <v>10688</v>
      </c>
      <c r="G64" s="182">
        <f t="shared" si="2"/>
        <v>7720</v>
      </c>
      <c r="H64" s="133">
        <v>112</v>
      </c>
    </row>
    <row r="65" spans="1:8" ht="12.75">
      <c r="A65" s="134">
        <v>61</v>
      </c>
      <c r="B65" s="135">
        <f t="shared" si="6"/>
        <v>32.09</v>
      </c>
      <c r="C65" s="138">
        <f t="shared" si="7"/>
        <v>89.67</v>
      </c>
      <c r="D65" s="132">
        <v>17439</v>
      </c>
      <c r="E65" s="133">
        <v>8929</v>
      </c>
      <c r="F65" s="132">
        <f>ROUND(12*1.37*(1/B65*D65+1/C65*E65)+H65,0)</f>
        <v>10683</v>
      </c>
      <c r="G65" s="182">
        <f t="shared" si="2"/>
        <v>7716</v>
      </c>
      <c r="H65" s="133">
        <v>112</v>
      </c>
    </row>
    <row r="66" spans="1:8" ht="12.75">
      <c r="A66" s="134">
        <v>62</v>
      </c>
      <c r="B66" s="135">
        <f t="shared" si="6"/>
        <v>32.09</v>
      </c>
      <c r="C66" s="138">
        <f t="shared" si="7"/>
        <v>89.79</v>
      </c>
      <c r="D66" s="132">
        <v>17439</v>
      </c>
      <c r="E66" s="133">
        <v>8929</v>
      </c>
      <c r="F66" s="132">
        <f>ROUND(12*1.37*(1/B66*D66+1/C66*E66)+H66,0)</f>
        <v>10681</v>
      </c>
      <c r="G66" s="182">
        <f t="shared" si="2"/>
        <v>7715</v>
      </c>
      <c r="H66" s="133">
        <v>112</v>
      </c>
    </row>
    <row r="67" spans="1:8" ht="12.75">
      <c r="A67" s="134">
        <v>63</v>
      </c>
      <c r="B67" s="135">
        <f t="shared" si="6"/>
        <v>32.09</v>
      </c>
      <c r="C67" s="138">
        <f t="shared" si="7"/>
        <v>89.91</v>
      </c>
      <c r="D67" s="132">
        <v>17439</v>
      </c>
      <c r="E67" s="133">
        <v>8929</v>
      </c>
      <c r="F67" s="132">
        <f>ROUND(12*1.37*(1/B67*D67+1/C67*E67)+H67,0)</f>
        <v>10679</v>
      </c>
      <c r="G67" s="182">
        <f t="shared" si="2"/>
        <v>7713</v>
      </c>
      <c r="H67" s="133">
        <v>112</v>
      </c>
    </row>
    <row r="68" spans="1:8" ht="12.75">
      <c r="A68" s="134">
        <v>64</v>
      </c>
      <c r="B68" s="135">
        <f t="shared" si="6"/>
        <v>32.1</v>
      </c>
      <c r="C68" s="138">
        <f t="shared" si="7"/>
        <v>90.03</v>
      </c>
      <c r="D68" s="132">
        <v>17439</v>
      </c>
      <c r="E68" s="133">
        <v>8929</v>
      </c>
      <c r="F68" s="132">
        <f>ROUND(12*1.37*(1/B68*D68+1/C68*E68)+H68,0)</f>
        <v>10674</v>
      </c>
      <c r="G68" s="182">
        <f t="shared" si="2"/>
        <v>7709</v>
      </c>
      <c r="H68" s="133">
        <v>112</v>
      </c>
    </row>
    <row r="69" spans="1:8" ht="12.75">
      <c r="A69" s="134">
        <v>65</v>
      </c>
      <c r="B69" s="135">
        <f t="shared" si="6"/>
        <v>32.1</v>
      </c>
      <c r="C69" s="138">
        <f t="shared" si="7"/>
        <v>90.14</v>
      </c>
      <c r="D69" s="132">
        <v>17439</v>
      </c>
      <c r="E69" s="133">
        <v>8929</v>
      </c>
      <c r="F69" s="132">
        <f>ROUND(12*1.37*(1/B69*D69+1/C69*E69)+H69,0)</f>
        <v>10672</v>
      </c>
      <c r="G69" s="182">
        <f t="shared" si="2"/>
        <v>7708</v>
      </c>
      <c r="H69" s="133">
        <v>112</v>
      </c>
    </row>
    <row r="70" spans="1:8" ht="12.75">
      <c r="A70" s="134">
        <v>66</v>
      </c>
      <c r="B70" s="135">
        <f t="shared" si="6"/>
        <v>32.1</v>
      </c>
      <c r="C70" s="138">
        <f t="shared" si="7"/>
        <v>90.25</v>
      </c>
      <c r="D70" s="132">
        <v>17439</v>
      </c>
      <c r="E70" s="133">
        <v>8929</v>
      </c>
      <c r="F70" s="132">
        <f>ROUND(12*1.37*(1/B70*D70+1/C70*E70)+H70,0)</f>
        <v>10670</v>
      </c>
      <c r="G70" s="182">
        <f t="shared" si="2"/>
        <v>7706</v>
      </c>
      <c r="H70" s="133">
        <v>112</v>
      </c>
    </row>
    <row r="71" spans="1:8" ht="12.75">
      <c r="A71" s="134">
        <v>67</v>
      </c>
      <c r="B71" s="135">
        <f t="shared" si="6"/>
        <v>32.11</v>
      </c>
      <c r="C71" s="138">
        <f t="shared" si="7"/>
        <v>90.36</v>
      </c>
      <c r="D71" s="132">
        <v>17439</v>
      </c>
      <c r="E71" s="133">
        <v>8929</v>
      </c>
      <c r="F71" s="132">
        <f>ROUND(12*1.37*(1/B71*D71+1/C71*E71)+H71,0)</f>
        <v>10665</v>
      </c>
      <c r="G71" s="182">
        <f t="shared" si="2"/>
        <v>7703</v>
      </c>
      <c r="H71" s="133">
        <v>112</v>
      </c>
    </row>
    <row r="72" spans="1:8" ht="12.75">
      <c r="A72" s="134">
        <v>68</v>
      </c>
      <c r="B72" s="135">
        <f t="shared" si="6"/>
        <v>32.11</v>
      </c>
      <c r="C72" s="138">
        <f t="shared" si="7"/>
        <v>90.47</v>
      </c>
      <c r="D72" s="132">
        <v>17439</v>
      </c>
      <c r="E72" s="133">
        <v>8929</v>
      </c>
      <c r="F72" s="132">
        <f>ROUND(12*1.37*(1/B72*D72+1/C72*E72)+H72,0)</f>
        <v>10663</v>
      </c>
      <c r="G72" s="182">
        <f t="shared" si="2"/>
        <v>7702</v>
      </c>
      <c r="H72" s="133">
        <v>112</v>
      </c>
    </row>
    <row r="73" spans="1:8" ht="12.75">
      <c r="A73" s="134">
        <v>69</v>
      </c>
      <c r="B73" s="135">
        <f t="shared" si="6"/>
        <v>32.12</v>
      </c>
      <c r="C73" s="138">
        <f t="shared" si="7"/>
        <v>90.58</v>
      </c>
      <c r="D73" s="132">
        <v>17439</v>
      </c>
      <c r="E73" s="133">
        <v>8929</v>
      </c>
      <c r="F73" s="132">
        <f>ROUND(12*1.37*(1/B73*D73+1/C73*E73)+H73,0)</f>
        <v>10658</v>
      </c>
      <c r="G73" s="182">
        <f t="shared" si="2"/>
        <v>7698</v>
      </c>
      <c r="H73" s="133">
        <v>112</v>
      </c>
    </row>
    <row r="74" spans="1:8" ht="12.75">
      <c r="A74" s="134">
        <v>70</v>
      </c>
      <c r="B74" s="135">
        <f t="shared" si="6"/>
        <v>32.12</v>
      </c>
      <c r="C74" s="138">
        <f t="shared" si="7"/>
        <v>90.68</v>
      </c>
      <c r="D74" s="132">
        <v>17439</v>
      </c>
      <c r="E74" s="133">
        <v>8929</v>
      </c>
      <c r="F74" s="132">
        <f>ROUND(12*1.37*(1/B74*D74+1/C74*E74)+H74,0)</f>
        <v>10657</v>
      </c>
      <c r="G74" s="182">
        <f t="shared" si="2"/>
        <v>7697</v>
      </c>
      <c r="H74" s="133">
        <v>112</v>
      </c>
    </row>
    <row r="75" spans="1:8" ht="12.75">
      <c r="A75" s="134">
        <v>71</v>
      </c>
      <c r="B75" s="135">
        <f t="shared" si="6"/>
        <v>32.12</v>
      </c>
      <c r="C75" s="138">
        <f t="shared" si="7"/>
        <v>90.78</v>
      </c>
      <c r="D75" s="132">
        <v>17439</v>
      </c>
      <c r="E75" s="133">
        <v>8929</v>
      </c>
      <c r="F75" s="132">
        <f>ROUND(12*1.37*(1/B75*D75+1/C75*E75)+H75,0)</f>
        <v>10655</v>
      </c>
      <c r="G75" s="182">
        <f t="shared" si="2"/>
        <v>7695</v>
      </c>
      <c r="H75" s="133">
        <v>112</v>
      </c>
    </row>
    <row r="76" spans="1:8" ht="12.75">
      <c r="A76" s="134">
        <v>72</v>
      </c>
      <c r="B76" s="135">
        <f t="shared" si="6"/>
        <v>32.13</v>
      </c>
      <c r="C76" s="138">
        <f t="shared" si="7"/>
        <v>90.87</v>
      </c>
      <c r="D76" s="132">
        <v>17439</v>
      </c>
      <c r="E76" s="133">
        <v>8929</v>
      </c>
      <c r="F76" s="132">
        <f>ROUND(12*1.37*(1/B76*D76+1/C76*E76)+H76,0)</f>
        <v>10650</v>
      </c>
      <c r="G76" s="182">
        <f t="shared" si="2"/>
        <v>7692</v>
      </c>
      <c r="H76" s="133">
        <v>112</v>
      </c>
    </row>
    <row r="77" spans="1:8" ht="12.75">
      <c r="A77" s="134">
        <v>73</v>
      </c>
      <c r="B77" s="135">
        <f t="shared" si="6"/>
        <v>32.13</v>
      </c>
      <c r="C77" s="138">
        <f t="shared" si="7"/>
        <v>90.97</v>
      </c>
      <c r="D77" s="132">
        <v>17439</v>
      </c>
      <c r="E77" s="133">
        <v>8929</v>
      </c>
      <c r="F77" s="132">
        <f>ROUND(12*1.37*(1/B77*D77+1/C77*E77)+H77,0)</f>
        <v>10649</v>
      </c>
      <c r="G77" s="182">
        <f t="shared" si="2"/>
        <v>7691</v>
      </c>
      <c r="H77" s="133">
        <v>112</v>
      </c>
    </row>
    <row r="78" spans="1:8" ht="12.75">
      <c r="A78" s="134">
        <v>74</v>
      </c>
      <c r="B78" s="135">
        <f t="shared" si="6"/>
        <v>32.13</v>
      </c>
      <c r="C78" s="138">
        <f t="shared" si="7"/>
        <v>91.06</v>
      </c>
      <c r="D78" s="132">
        <v>17439</v>
      </c>
      <c r="E78" s="133">
        <v>8929</v>
      </c>
      <c r="F78" s="132">
        <f>ROUND(12*1.37*(1/B78*D78+1/C78*E78)+H78,0)</f>
        <v>10647</v>
      </c>
      <c r="G78" s="182">
        <f t="shared" si="2"/>
        <v>7690</v>
      </c>
      <c r="H78" s="133">
        <v>112</v>
      </c>
    </row>
    <row r="79" spans="1:8" ht="12.75">
      <c r="A79" s="134">
        <v>75</v>
      </c>
      <c r="B79" s="135">
        <f t="shared" si="6"/>
        <v>32.14</v>
      </c>
      <c r="C79" s="138">
        <f t="shared" si="7"/>
        <v>91.15</v>
      </c>
      <c r="D79" s="132">
        <v>17439</v>
      </c>
      <c r="E79" s="133">
        <v>8929</v>
      </c>
      <c r="F79" s="132">
        <f>ROUND(12*1.37*(1/B79*D79+1/C79*E79)+H79,0)</f>
        <v>10643</v>
      </c>
      <c r="G79" s="182">
        <f t="shared" si="2"/>
        <v>7687</v>
      </c>
      <c r="H79" s="133">
        <v>112</v>
      </c>
    </row>
    <row r="80" spans="1:8" ht="12.75">
      <c r="A80" s="134">
        <v>76</v>
      </c>
      <c r="B80" s="135">
        <f t="shared" si="6"/>
        <v>32.14</v>
      </c>
      <c r="C80" s="138">
        <f t="shared" si="7"/>
        <v>91.24</v>
      </c>
      <c r="D80" s="132">
        <v>17439</v>
      </c>
      <c r="E80" s="133">
        <v>8929</v>
      </c>
      <c r="F80" s="132">
        <f>ROUND(12*1.37*(1/B80*D80+1/C80*E80)+H80,0)</f>
        <v>10641</v>
      </c>
      <c r="G80" s="182">
        <f t="shared" si="2"/>
        <v>7685</v>
      </c>
      <c r="H80" s="133">
        <v>112</v>
      </c>
    </row>
    <row r="81" spans="1:8" ht="12.75">
      <c r="A81" s="134">
        <v>77</v>
      </c>
      <c r="B81" s="135">
        <f t="shared" si="6"/>
        <v>32.15</v>
      </c>
      <c r="C81" s="138">
        <f t="shared" si="7"/>
        <v>91.32</v>
      </c>
      <c r="D81" s="132">
        <v>17439</v>
      </c>
      <c r="E81" s="133">
        <v>8929</v>
      </c>
      <c r="F81" s="132">
        <f>ROUND(12*1.37*(1/B81*D81+1/C81*E81)+H81,0)</f>
        <v>10637</v>
      </c>
      <c r="G81" s="182">
        <f aca="true" t="shared" si="8" ref="G81:G144">ROUND(12*(1/B81*D81+1/C81*E81),0)</f>
        <v>7682</v>
      </c>
      <c r="H81" s="133">
        <v>112</v>
      </c>
    </row>
    <row r="82" spans="1:8" ht="12.75">
      <c r="A82" s="134">
        <v>78</v>
      </c>
      <c r="B82" s="135">
        <f t="shared" si="6"/>
        <v>32.15</v>
      </c>
      <c r="C82" s="138">
        <f t="shared" si="7"/>
        <v>91.4</v>
      </c>
      <c r="D82" s="132">
        <v>17439</v>
      </c>
      <c r="E82" s="133">
        <v>8929</v>
      </c>
      <c r="F82" s="132">
        <f>ROUND(12*1.37*(1/B82*D82+1/C82*E82)+H82,0)</f>
        <v>10636</v>
      </c>
      <c r="G82" s="182">
        <f t="shared" si="8"/>
        <v>7681</v>
      </c>
      <c r="H82" s="133">
        <v>112</v>
      </c>
    </row>
    <row r="83" spans="1:8" ht="12.75">
      <c r="A83" s="134">
        <v>79</v>
      </c>
      <c r="B83" s="135">
        <f t="shared" si="6"/>
        <v>32.15</v>
      </c>
      <c r="C83" s="138">
        <f t="shared" si="7"/>
        <v>91.48</v>
      </c>
      <c r="D83" s="132">
        <v>17439</v>
      </c>
      <c r="E83" s="133">
        <v>8929</v>
      </c>
      <c r="F83" s="132">
        <f>ROUND(12*1.37*(1/B83*D83+1/C83*E83)+H83,0)</f>
        <v>10634</v>
      </c>
      <c r="G83" s="182">
        <f t="shared" si="8"/>
        <v>7680</v>
      </c>
      <c r="H83" s="133">
        <v>112</v>
      </c>
    </row>
    <row r="84" spans="1:8" ht="12.75">
      <c r="A84" s="134">
        <v>80</v>
      </c>
      <c r="B84" s="135">
        <f t="shared" si="6"/>
        <v>32.16</v>
      </c>
      <c r="C84" s="138">
        <f t="shared" si="7"/>
        <v>91.56</v>
      </c>
      <c r="D84" s="132">
        <v>17439</v>
      </c>
      <c r="E84" s="133">
        <v>8929</v>
      </c>
      <c r="F84" s="132">
        <f>ROUND(12*1.37*(1/B84*D84+1/C84*E84)+H84,0)</f>
        <v>10630</v>
      </c>
      <c r="G84" s="182">
        <f t="shared" si="8"/>
        <v>7677</v>
      </c>
      <c r="H84" s="133">
        <v>112</v>
      </c>
    </row>
    <row r="85" spans="1:8" ht="12.75">
      <c r="A85" s="134">
        <v>81</v>
      </c>
      <c r="B85" s="135">
        <f t="shared" si="6"/>
        <v>32.16</v>
      </c>
      <c r="C85" s="138">
        <f t="shared" si="7"/>
        <v>91.63</v>
      </c>
      <c r="D85" s="132">
        <v>17439</v>
      </c>
      <c r="E85" s="133">
        <v>8929</v>
      </c>
      <c r="F85" s="132">
        <f>ROUND(12*1.37*(1/B85*D85+1/C85*E85)+H85,0)</f>
        <v>10629</v>
      </c>
      <c r="G85" s="182">
        <f t="shared" si="8"/>
        <v>7676</v>
      </c>
      <c r="H85" s="133">
        <v>112</v>
      </c>
    </row>
    <row r="86" spans="1:8" ht="12.75">
      <c r="A86" s="134">
        <v>82</v>
      </c>
      <c r="B86" s="135">
        <f t="shared" si="6"/>
        <v>32.16</v>
      </c>
      <c r="C86" s="138">
        <f t="shared" si="7"/>
        <v>91.71</v>
      </c>
      <c r="D86" s="132">
        <v>17439</v>
      </c>
      <c r="E86" s="133">
        <v>8929</v>
      </c>
      <c r="F86" s="132">
        <f>ROUND(12*1.37*(1/B86*D86+1/C86*E86)+H86,0)</f>
        <v>10627</v>
      </c>
      <c r="G86" s="182">
        <f t="shared" si="8"/>
        <v>7675</v>
      </c>
      <c r="H86" s="133">
        <v>112</v>
      </c>
    </row>
    <row r="87" spans="1:8" ht="12.75">
      <c r="A87" s="134">
        <v>83</v>
      </c>
      <c r="B87" s="135">
        <f t="shared" si="6"/>
        <v>32.17</v>
      </c>
      <c r="C87" s="138">
        <f t="shared" si="7"/>
        <v>91.78</v>
      </c>
      <c r="D87" s="132">
        <v>17439</v>
      </c>
      <c r="E87" s="133">
        <v>8929</v>
      </c>
      <c r="F87" s="132">
        <f>ROUND(12*1.37*(1/B87*D87+1/C87*E87)+H87,0)</f>
        <v>10623</v>
      </c>
      <c r="G87" s="182">
        <f t="shared" si="8"/>
        <v>7673</v>
      </c>
      <c r="H87" s="133">
        <v>112</v>
      </c>
    </row>
    <row r="88" spans="1:8" ht="12.75">
      <c r="A88" s="134">
        <v>84</v>
      </c>
      <c r="B88" s="135">
        <f t="shared" si="6"/>
        <v>32.17</v>
      </c>
      <c r="C88" s="138">
        <f t="shared" si="7"/>
        <v>91.84</v>
      </c>
      <c r="D88" s="132">
        <v>17439</v>
      </c>
      <c r="E88" s="133">
        <v>8929</v>
      </c>
      <c r="F88" s="132">
        <f>ROUND(12*1.37*(1/B88*D88+1/C88*E88)+H88,0)</f>
        <v>10622</v>
      </c>
      <c r="G88" s="182">
        <f t="shared" si="8"/>
        <v>7672</v>
      </c>
      <c r="H88" s="133">
        <v>112</v>
      </c>
    </row>
    <row r="89" spans="1:8" ht="12.75">
      <c r="A89" s="134">
        <v>85</v>
      </c>
      <c r="B89" s="135">
        <f t="shared" si="6"/>
        <v>32.18</v>
      </c>
      <c r="C89" s="138">
        <f t="shared" si="7"/>
        <v>91.91</v>
      </c>
      <c r="D89" s="132">
        <v>17439</v>
      </c>
      <c r="E89" s="133">
        <v>8929</v>
      </c>
      <c r="F89" s="132">
        <f>ROUND(12*1.37*(1/B89*D89+1/C89*E89)+H89,0)</f>
        <v>10618</v>
      </c>
      <c r="G89" s="182">
        <f t="shared" si="8"/>
        <v>7669</v>
      </c>
      <c r="H89" s="133">
        <v>112</v>
      </c>
    </row>
    <row r="90" spans="1:8" ht="12.75">
      <c r="A90" s="134">
        <v>86</v>
      </c>
      <c r="B90" s="135">
        <f t="shared" si="6"/>
        <v>32.18</v>
      </c>
      <c r="C90" s="138">
        <f t="shared" si="7"/>
        <v>91.97</v>
      </c>
      <c r="D90" s="132">
        <v>17439</v>
      </c>
      <c r="E90" s="133">
        <v>8929</v>
      </c>
      <c r="F90" s="132">
        <f>ROUND(12*1.37*(1/B90*D90+1/C90*E90)+H90,0)</f>
        <v>10617</v>
      </c>
      <c r="G90" s="182">
        <f t="shared" si="8"/>
        <v>7668</v>
      </c>
      <c r="H90" s="133">
        <v>112</v>
      </c>
    </row>
    <row r="91" spans="1:8" ht="12.75">
      <c r="A91" s="134">
        <v>87</v>
      </c>
      <c r="B91" s="135">
        <f t="shared" si="6"/>
        <v>32.18</v>
      </c>
      <c r="C91" s="138">
        <f t="shared" si="7"/>
        <v>92.03</v>
      </c>
      <c r="D91" s="132">
        <v>17439</v>
      </c>
      <c r="E91" s="133">
        <v>8929</v>
      </c>
      <c r="F91" s="132">
        <f>ROUND(12*1.37*(1/B91*D91+1/C91*E91)+H91,0)</f>
        <v>10616</v>
      </c>
      <c r="G91" s="182">
        <f t="shared" si="8"/>
        <v>7667</v>
      </c>
      <c r="H91" s="133">
        <v>112</v>
      </c>
    </row>
    <row r="92" spans="1:8" ht="12.75">
      <c r="A92" s="134">
        <v>88</v>
      </c>
      <c r="B92" s="135">
        <f t="shared" si="6"/>
        <v>32.19</v>
      </c>
      <c r="C92" s="138">
        <f t="shared" si="7"/>
        <v>92.09</v>
      </c>
      <c r="D92" s="132">
        <v>17439</v>
      </c>
      <c r="E92" s="133">
        <v>8929</v>
      </c>
      <c r="F92" s="132">
        <f>ROUND(12*1.37*(1/B92*D92+1/C92*E92)+H92,0)</f>
        <v>10612</v>
      </c>
      <c r="G92" s="182">
        <f t="shared" si="8"/>
        <v>7665</v>
      </c>
      <c r="H92" s="133">
        <v>112</v>
      </c>
    </row>
    <row r="93" spans="1:8" ht="12.75">
      <c r="A93" s="134">
        <v>89</v>
      </c>
      <c r="B93" s="135">
        <f t="shared" si="6"/>
        <v>32.19</v>
      </c>
      <c r="C93" s="138">
        <f t="shared" si="7"/>
        <v>92.14</v>
      </c>
      <c r="D93" s="132">
        <v>17439</v>
      </c>
      <c r="E93" s="133">
        <v>8929</v>
      </c>
      <c r="F93" s="132">
        <f>ROUND(12*1.37*(1/B93*D93+1/C93*E93)+H93,0)</f>
        <v>10612</v>
      </c>
      <c r="G93" s="182">
        <f t="shared" si="8"/>
        <v>7664</v>
      </c>
      <c r="H93" s="133">
        <v>112</v>
      </c>
    </row>
    <row r="94" spans="1:8" ht="12.75">
      <c r="A94" s="134">
        <v>90</v>
      </c>
      <c r="B94" s="135">
        <f t="shared" si="6"/>
        <v>32.19</v>
      </c>
      <c r="C94" s="138">
        <f t="shared" si="7"/>
        <v>92.19</v>
      </c>
      <c r="D94" s="132">
        <v>17439</v>
      </c>
      <c r="E94" s="133">
        <v>8929</v>
      </c>
      <c r="F94" s="132">
        <f>ROUND(12*1.37*(1/B94*D94+1/C94*E94)+H94,0)</f>
        <v>10611</v>
      </c>
      <c r="G94" s="182">
        <f t="shared" si="8"/>
        <v>7663</v>
      </c>
      <c r="H94" s="133">
        <v>112</v>
      </c>
    </row>
    <row r="95" spans="1:8" ht="12.75">
      <c r="A95" s="134">
        <v>91</v>
      </c>
      <c r="B95" s="135">
        <f t="shared" si="6"/>
        <v>32.2</v>
      </c>
      <c r="C95" s="138">
        <f t="shared" si="7"/>
        <v>92.24</v>
      </c>
      <c r="D95" s="132">
        <v>17439</v>
      </c>
      <c r="E95" s="133">
        <v>8929</v>
      </c>
      <c r="F95" s="132">
        <f>ROUND(12*1.37*(1/B95*D95+1/C95*E95)+H95,0)</f>
        <v>10607</v>
      </c>
      <c r="G95" s="182">
        <f t="shared" si="8"/>
        <v>7661</v>
      </c>
      <c r="H95" s="133">
        <v>112</v>
      </c>
    </row>
    <row r="96" spans="1:8" ht="12.75">
      <c r="A96" s="134">
        <v>92</v>
      </c>
      <c r="B96" s="135">
        <f t="shared" si="6"/>
        <v>32.2</v>
      </c>
      <c r="C96" s="138">
        <f t="shared" si="7"/>
        <v>92.29</v>
      </c>
      <c r="D96" s="132">
        <v>17439</v>
      </c>
      <c r="E96" s="133">
        <v>8929</v>
      </c>
      <c r="F96" s="132">
        <f>ROUND(12*1.37*(1/B96*D96+1/C96*E96)+H96,0)</f>
        <v>10606</v>
      </c>
      <c r="G96" s="182">
        <f t="shared" si="8"/>
        <v>7660</v>
      </c>
      <c r="H96" s="133">
        <v>112</v>
      </c>
    </row>
    <row r="97" spans="1:8" ht="12.75">
      <c r="A97" s="134">
        <v>93</v>
      </c>
      <c r="B97" s="135">
        <f t="shared" si="6"/>
        <v>32.21</v>
      </c>
      <c r="C97" s="138">
        <f t="shared" si="7"/>
        <v>92.33</v>
      </c>
      <c r="D97" s="132">
        <v>17439</v>
      </c>
      <c r="E97" s="133">
        <v>8929</v>
      </c>
      <c r="F97" s="132">
        <f>ROUND(12*1.37*(1/B97*D97+1/C97*E97)+H97,0)</f>
        <v>10603</v>
      </c>
      <c r="G97" s="182">
        <f t="shared" si="8"/>
        <v>7657</v>
      </c>
      <c r="H97" s="133">
        <v>112</v>
      </c>
    </row>
    <row r="98" spans="1:8" ht="12.75">
      <c r="A98" s="134">
        <v>94</v>
      </c>
      <c r="B98" s="135">
        <f t="shared" si="6"/>
        <v>32.21</v>
      </c>
      <c r="C98" s="138">
        <f t="shared" si="7"/>
        <v>92.38</v>
      </c>
      <c r="D98" s="132">
        <v>17439</v>
      </c>
      <c r="E98" s="133">
        <v>8929</v>
      </c>
      <c r="F98" s="132">
        <f>ROUND(12*1.37*(1/B98*D98+1/C98*E98)+H98,0)</f>
        <v>10602</v>
      </c>
      <c r="G98" s="182">
        <f t="shared" si="8"/>
        <v>7657</v>
      </c>
      <c r="H98" s="133">
        <v>112</v>
      </c>
    </row>
    <row r="99" spans="1:8" ht="12.75">
      <c r="A99" s="134">
        <v>95</v>
      </c>
      <c r="B99" s="135">
        <f t="shared" si="6"/>
        <v>32.21</v>
      </c>
      <c r="C99" s="138">
        <f t="shared" si="7"/>
        <v>92.42</v>
      </c>
      <c r="D99" s="132">
        <v>17439</v>
      </c>
      <c r="E99" s="133">
        <v>8929</v>
      </c>
      <c r="F99" s="132">
        <f>ROUND(12*1.37*(1/B99*D99+1/C99*E99)+H99,0)</f>
        <v>10601</v>
      </c>
      <c r="G99" s="182">
        <f t="shared" si="8"/>
        <v>7656</v>
      </c>
      <c r="H99" s="133">
        <v>112</v>
      </c>
    </row>
    <row r="100" spans="1:8" ht="12.75">
      <c r="A100" s="134">
        <v>96</v>
      </c>
      <c r="B100" s="135">
        <f t="shared" si="6"/>
        <v>32.22</v>
      </c>
      <c r="C100" s="138">
        <f t="shared" si="7"/>
        <v>92.45</v>
      </c>
      <c r="D100" s="132">
        <v>17439</v>
      </c>
      <c r="E100" s="133">
        <v>8929</v>
      </c>
      <c r="F100" s="132">
        <f>ROUND(12*1.37*(1/B100*D100+1/C100*E100)+H100,0)</f>
        <v>10598</v>
      </c>
      <c r="G100" s="182">
        <f t="shared" si="8"/>
        <v>7654</v>
      </c>
      <c r="H100" s="133">
        <v>112</v>
      </c>
    </row>
    <row r="101" spans="1:8" ht="12.75">
      <c r="A101" s="134">
        <v>97</v>
      </c>
      <c r="B101" s="135">
        <f t="shared" si="6"/>
        <v>32.22</v>
      </c>
      <c r="C101" s="138">
        <f t="shared" si="7"/>
        <v>92.49</v>
      </c>
      <c r="D101" s="132">
        <v>17439</v>
      </c>
      <c r="E101" s="133">
        <v>8929</v>
      </c>
      <c r="F101" s="132">
        <f>ROUND(12*1.37*(1/B101*D101+1/C101*E101)+H101,0)</f>
        <v>10597</v>
      </c>
      <c r="G101" s="182">
        <f t="shared" si="8"/>
        <v>7653</v>
      </c>
      <c r="H101" s="133">
        <v>112</v>
      </c>
    </row>
    <row r="102" spans="1:8" ht="12.75">
      <c r="A102" s="134">
        <v>98</v>
      </c>
      <c r="B102" s="135">
        <f t="shared" si="6"/>
        <v>32.22</v>
      </c>
      <c r="C102" s="138">
        <f t="shared" si="7"/>
        <v>92.52</v>
      </c>
      <c r="D102" s="132">
        <v>17439</v>
      </c>
      <c r="E102" s="133">
        <v>8929</v>
      </c>
      <c r="F102" s="132">
        <f>ROUND(12*1.37*(1/B102*D102+1/C102*E102)+H102,0)</f>
        <v>10597</v>
      </c>
      <c r="G102" s="182">
        <f t="shared" si="8"/>
        <v>7653</v>
      </c>
      <c r="H102" s="133">
        <v>112</v>
      </c>
    </row>
    <row r="103" spans="1:8" ht="12.75">
      <c r="A103" s="134">
        <v>99</v>
      </c>
      <c r="B103" s="135">
        <f t="shared" si="6"/>
        <v>32.23</v>
      </c>
      <c r="C103" s="138">
        <f t="shared" si="7"/>
        <v>92.55</v>
      </c>
      <c r="D103" s="132">
        <v>17439</v>
      </c>
      <c r="E103" s="133">
        <v>8929</v>
      </c>
      <c r="F103" s="132">
        <f>ROUND(12*1.37*(1/B103*D103+1/C103*E103)+H103,0)</f>
        <v>10593</v>
      </c>
      <c r="G103" s="182">
        <f t="shared" si="8"/>
        <v>7651</v>
      </c>
      <c r="H103" s="133">
        <v>112</v>
      </c>
    </row>
    <row r="104" spans="1:8" ht="12.75">
      <c r="A104" s="134">
        <v>100</v>
      </c>
      <c r="B104" s="135">
        <f t="shared" si="6"/>
        <v>32.23</v>
      </c>
      <c r="C104" s="138">
        <f t="shared" si="7"/>
        <v>92.58</v>
      </c>
      <c r="D104" s="132">
        <v>17439</v>
      </c>
      <c r="E104" s="133">
        <v>8929</v>
      </c>
      <c r="F104" s="132">
        <f>ROUND(12*1.37*(1/B104*D104+1/C104*E104)+H104,0)</f>
        <v>10593</v>
      </c>
      <c r="G104" s="182">
        <f t="shared" si="8"/>
        <v>7650</v>
      </c>
      <c r="H104" s="133">
        <v>112</v>
      </c>
    </row>
    <row r="105" spans="1:8" ht="12.75">
      <c r="A105" s="134">
        <v>101</v>
      </c>
      <c r="B105" s="135">
        <f t="shared" si="6"/>
        <v>32.24</v>
      </c>
      <c r="C105" s="138">
        <f t="shared" si="7"/>
        <v>92.6</v>
      </c>
      <c r="D105" s="132">
        <v>17439</v>
      </c>
      <c r="E105" s="133">
        <v>8929</v>
      </c>
      <c r="F105" s="132">
        <f>ROUND(12*1.37*(1/B105*D105+1/C105*E105)+H105,0)</f>
        <v>10590</v>
      </c>
      <c r="G105" s="182">
        <f t="shared" si="8"/>
        <v>7648</v>
      </c>
      <c r="H105" s="133">
        <v>112</v>
      </c>
    </row>
    <row r="106" spans="1:8" ht="12.75">
      <c r="A106" s="134">
        <v>102</v>
      </c>
      <c r="B106" s="135">
        <f t="shared" si="6"/>
        <v>32.24</v>
      </c>
      <c r="C106" s="138">
        <f t="shared" si="7"/>
        <v>92.62</v>
      </c>
      <c r="D106" s="132">
        <v>17439</v>
      </c>
      <c r="E106" s="133">
        <v>8929</v>
      </c>
      <c r="F106" s="132">
        <f>ROUND(12*1.37*(1/B106*D106+1/C106*E106)+H106,0)</f>
        <v>10589</v>
      </c>
      <c r="G106" s="182">
        <f t="shared" si="8"/>
        <v>7648</v>
      </c>
      <c r="H106" s="133">
        <v>112</v>
      </c>
    </row>
    <row r="107" spans="1:8" ht="12.75">
      <c r="A107" s="134">
        <v>103</v>
      </c>
      <c r="B107" s="135">
        <f t="shared" si="6"/>
        <v>32.24</v>
      </c>
      <c r="C107" s="138">
        <f t="shared" si="7"/>
        <v>92.64</v>
      </c>
      <c r="D107" s="132">
        <v>17439</v>
      </c>
      <c r="E107" s="133">
        <v>8929</v>
      </c>
      <c r="F107" s="132">
        <f>ROUND(12*1.37*(1/B107*D107+1/C107*E107)+H107,0)</f>
        <v>10589</v>
      </c>
      <c r="G107" s="182">
        <f t="shared" si="8"/>
        <v>7648</v>
      </c>
      <c r="H107" s="133">
        <v>112</v>
      </c>
    </row>
    <row r="108" spans="1:8" ht="12.75">
      <c r="A108" s="134">
        <v>104</v>
      </c>
      <c r="B108" s="135">
        <f t="shared" si="6"/>
        <v>32.25</v>
      </c>
      <c r="C108" s="138">
        <f t="shared" si="7"/>
        <v>92.66</v>
      </c>
      <c r="D108" s="132">
        <v>17439</v>
      </c>
      <c r="E108" s="133">
        <v>8929</v>
      </c>
      <c r="F108" s="132">
        <f>ROUND(12*1.37*(1/B108*D108+1/C108*E108)+H108,0)</f>
        <v>10586</v>
      </c>
      <c r="G108" s="182">
        <f t="shared" si="8"/>
        <v>7645</v>
      </c>
      <c r="H108" s="133">
        <v>112</v>
      </c>
    </row>
    <row r="109" spans="1:8" ht="12.75">
      <c r="A109" s="134">
        <v>105</v>
      </c>
      <c r="B109" s="135">
        <f t="shared" si="6"/>
        <v>32.25</v>
      </c>
      <c r="C109" s="138">
        <f t="shared" si="7"/>
        <v>92.67</v>
      </c>
      <c r="D109" s="132">
        <v>17439</v>
      </c>
      <c r="E109" s="133">
        <v>8929</v>
      </c>
      <c r="F109" s="132">
        <f>ROUND(12*1.37*(1/B109*D109+1/C109*E109)+H109,0)</f>
        <v>10586</v>
      </c>
      <c r="G109" s="182">
        <f t="shared" si="8"/>
        <v>7645</v>
      </c>
      <c r="H109" s="133">
        <v>112</v>
      </c>
    </row>
    <row r="110" spans="1:8" ht="12.75">
      <c r="A110" s="134">
        <v>106</v>
      </c>
      <c r="B110" s="135">
        <f t="shared" si="6"/>
        <v>32.25</v>
      </c>
      <c r="C110" s="138">
        <f t="shared" si="7"/>
        <v>92.68</v>
      </c>
      <c r="D110" s="132">
        <v>17439</v>
      </c>
      <c r="E110" s="133">
        <v>8929</v>
      </c>
      <c r="F110" s="132">
        <f>ROUND(12*1.37*(1/B110*D110+1/C110*E110)+H110,0)</f>
        <v>10586</v>
      </c>
      <c r="G110" s="182">
        <f t="shared" si="8"/>
        <v>7645</v>
      </c>
      <c r="H110" s="133">
        <v>112</v>
      </c>
    </row>
    <row r="111" spans="1:8" ht="12.75">
      <c r="A111" s="134">
        <v>107</v>
      </c>
      <c r="B111" s="137">
        <f>ROUND(2.5*(0.0015*A111+12.74285),2)</f>
        <v>32.26</v>
      </c>
      <c r="C111" s="138">
        <v>92.7</v>
      </c>
      <c r="D111" s="132">
        <v>17439</v>
      </c>
      <c r="E111" s="133">
        <v>8929</v>
      </c>
      <c r="F111" s="132">
        <f>ROUND(12*1.37*(1/B111*D111+1/C111*E111)+H111,0)</f>
        <v>10583</v>
      </c>
      <c r="G111" s="182">
        <f t="shared" si="8"/>
        <v>7643</v>
      </c>
      <c r="H111" s="133">
        <v>112</v>
      </c>
    </row>
    <row r="112" spans="1:8" ht="12.75">
      <c r="A112" s="134">
        <v>108</v>
      </c>
      <c r="B112" s="137">
        <f aca="true" t="shared" si="9" ref="B112:B175">ROUND(2.5*(0.0015*A112+12.74285),2)</f>
        <v>32.26</v>
      </c>
      <c r="C112" s="138">
        <v>93.7</v>
      </c>
      <c r="D112" s="132">
        <v>17439</v>
      </c>
      <c r="E112" s="133">
        <v>8929</v>
      </c>
      <c r="F112" s="132">
        <f>ROUND(12*1.37*(1/B112*D112+1/C112*E112)+H112,0)</f>
        <v>10566</v>
      </c>
      <c r="G112" s="182">
        <f t="shared" si="8"/>
        <v>7630</v>
      </c>
      <c r="H112" s="133">
        <v>112</v>
      </c>
    </row>
    <row r="113" spans="1:8" ht="12.75">
      <c r="A113" s="134">
        <v>109</v>
      </c>
      <c r="B113" s="137">
        <f t="shared" si="9"/>
        <v>32.27</v>
      </c>
      <c r="C113" s="138">
        <v>94.7</v>
      </c>
      <c r="D113" s="132">
        <v>17439</v>
      </c>
      <c r="E113" s="133">
        <v>8929</v>
      </c>
      <c r="F113" s="132">
        <f>ROUND(12*1.37*(1/B113*D113+1/C113*E113)+H113,0)</f>
        <v>10546</v>
      </c>
      <c r="G113" s="182">
        <f t="shared" si="8"/>
        <v>7616</v>
      </c>
      <c r="H113" s="133">
        <v>112</v>
      </c>
    </row>
    <row r="114" spans="1:8" ht="12.75">
      <c r="A114" s="134">
        <v>110</v>
      </c>
      <c r="B114" s="137">
        <f t="shared" si="9"/>
        <v>32.27</v>
      </c>
      <c r="C114" s="138">
        <v>95.7</v>
      </c>
      <c r="D114" s="132">
        <v>17439</v>
      </c>
      <c r="E114" s="133">
        <v>8929</v>
      </c>
      <c r="F114" s="132">
        <f>ROUND(12*1.37*(1/B114*D114+1/C114*E114)+H114,0)</f>
        <v>10530</v>
      </c>
      <c r="G114" s="182">
        <f t="shared" si="8"/>
        <v>7605</v>
      </c>
      <c r="H114" s="133">
        <v>112</v>
      </c>
    </row>
    <row r="115" spans="1:8" ht="12.75">
      <c r="A115" s="134">
        <v>111</v>
      </c>
      <c r="B115" s="137">
        <f t="shared" si="9"/>
        <v>32.27</v>
      </c>
      <c r="C115" s="138">
        <v>96.7</v>
      </c>
      <c r="D115" s="132">
        <v>17439</v>
      </c>
      <c r="E115" s="133">
        <v>8929</v>
      </c>
      <c r="F115" s="132">
        <f>ROUND(12*1.37*(1/B115*D115+1/C115*E115)+H115,0)</f>
        <v>10514</v>
      </c>
      <c r="G115" s="182">
        <f t="shared" si="8"/>
        <v>7593</v>
      </c>
      <c r="H115" s="133">
        <v>112</v>
      </c>
    </row>
    <row r="116" spans="1:8" ht="12.75">
      <c r="A116" s="134">
        <v>112</v>
      </c>
      <c r="B116" s="137">
        <f t="shared" si="9"/>
        <v>32.28</v>
      </c>
      <c r="C116" s="138">
        <v>97.7</v>
      </c>
      <c r="D116" s="132">
        <v>17439</v>
      </c>
      <c r="E116" s="133">
        <v>8929</v>
      </c>
      <c r="F116" s="132">
        <f>ROUND(12*1.37*(1/B116*D116+1/C116*E116)+H116,0)</f>
        <v>10496</v>
      </c>
      <c r="G116" s="182">
        <f t="shared" si="8"/>
        <v>7580</v>
      </c>
      <c r="H116" s="133">
        <v>112</v>
      </c>
    </row>
    <row r="117" spans="1:8" ht="12.75">
      <c r="A117" s="134">
        <v>113</v>
      </c>
      <c r="B117" s="137">
        <f t="shared" si="9"/>
        <v>32.28</v>
      </c>
      <c r="C117" s="138">
        <v>98.7</v>
      </c>
      <c r="D117" s="132">
        <v>17439</v>
      </c>
      <c r="E117" s="133">
        <v>8929</v>
      </c>
      <c r="F117" s="132">
        <f>ROUND(12*1.37*(1/B117*D117+1/C117*E117)+H117,0)</f>
        <v>10481</v>
      </c>
      <c r="G117" s="182">
        <f t="shared" si="8"/>
        <v>7568</v>
      </c>
      <c r="H117" s="133">
        <v>112</v>
      </c>
    </row>
    <row r="118" spans="1:8" ht="12.75">
      <c r="A118" s="134">
        <v>114</v>
      </c>
      <c r="B118" s="137">
        <f t="shared" si="9"/>
        <v>32.28</v>
      </c>
      <c r="C118" s="138">
        <v>99.7</v>
      </c>
      <c r="D118" s="132">
        <v>17439</v>
      </c>
      <c r="E118" s="133">
        <v>8929</v>
      </c>
      <c r="F118" s="132">
        <f>ROUND(12*1.37*(1/B118*D118+1/C118*E118)+H118,0)</f>
        <v>10466</v>
      </c>
      <c r="G118" s="182">
        <f t="shared" si="8"/>
        <v>7558</v>
      </c>
      <c r="H118" s="133">
        <v>112</v>
      </c>
    </row>
    <row r="119" spans="1:8" ht="12.75">
      <c r="A119" s="134">
        <v>115</v>
      </c>
      <c r="B119" s="137">
        <f t="shared" si="9"/>
        <v>32.29</v>
      </c>
      <c r="C119" s="138">
        <v>100.7</v>
      </c>
      <c r="D119" s="132">
        <v>17439</v>
      </c>
      <c r="E119" s="133">
        <v>8929</v>
      </c>
      <c r="F119" s="132">
        <f>ROUND(12*1.37*(1/B119*D119+1/C119*E119)+H119,0)</f>
        <v>10449</v>
      </c>
      <c r="G119" s="182">
        <f t="shared" si="8"/>
        <v>7545</v>
      </c>
      <c r="H119" s="133">
        <v>112</v>
      </c>
    </row>
    <row r="120" spans="1:8" ht="12.75">
      <c r="A120" s="134">
        <v>116</v>
      </c>
      <c r="B120" s="137">
        <f t="shared" si="9"/>
        <v>32.29</v>
      </c>
      <c r="C120" s="138">
        <v>101.7</v>
      </c>
      <c r="D120" s="132">
        <v>17439</v>
      </c>
      <c r="E120" s="133">
        <v>8929</v>
      </c>
      <c r="F120" s="132">
        <f>ROUND(12*1.37*(1/B120*D120+1/C120*E120)+H120,0)</f>
        <v>10434</v>
      </c>
      <c r="G120" s="182">
        <f t="shared" si="8"/>
        <v>7534</v>
      </c>
      <c r="H120" s="133">
        <v>112</v>
      </c>
    </row>
    <row r="121" spans="1:8" ht="12.75">
      <c r="A121" s="134">
        <v>117</v>
      </c>
      <c r="B121" s="137">
        <f t="shared" si="9"/>
        <v>32.3</v>
      </c>
      <c r="C121" s="138">
        <v>102.7</v>
      </c>
      <c r="D121" s="132">
        <v>17439</v>
      </c>
      <c r="E121" s="133">
        <v>8929</v>
      </c>
      <c r="F121" s="132">
        <f>ROUND(12*1.37*(1/B121*D121+1/C121*E121)+H121,0)</f>
        <v>10417</v>
      </c>
      <c r="G121" s="182">
        <f t="shared" si="8"/>
        <v>7522</v>
      </c>
      <c r="H121" s="133">
        <v>112</v>
      </c>
    </row>
    <row r="122" spans="1:8" ht="12.75">
      <c r="A122" s="134">
        <v>118</v>
      </c>
      <c r="B122" s="137">
        <f t="shared" si="9"/>
        <v>32.3</v>
      </c>
      <c r="C122" s="138">
        <v>103.7</v>
      </c>
      <c r="D122" s="132">
        <v>17439</v>
      </c>
      <c r="E122" s="133">
        <v>8929</v>
      </c>
      <c r="F122" s="132">
        <f>ROUND(12*1.37*(1/B122*D122+1/C122*E122)+H122,0)</f>
        <v>10404</v>
      </c>
      <c r="G122" s="182">
        <f t="shared" si="8"/>
        <v>7512</v>
      </c>
      <c r="H122" s="133">
        <v>112</v>
      </c>
    </row>
    <row r="123" spans="1:8" ht="12.75">
      <c r="A123" s="134">
        <v>119</v>
      </c>
      <c r="B123" s="137">
        <f t="shared" si="9"/>
        <v>32.3</v>
      </c>
      <c r="C123" s="138">
        <v>104.7</v>
      </c>
      <c r="D123" s="132">
        <v>17439</v>
      </c>
      <c r="E123" s="133">
        <v>8929</v>
      </c>
      <c r="F123" s="132">
        <f>ROUND(12*1.37*(1/B123*D123+1/C123*E123)+H123,0)</f>
        <v>10390</v>
      </c>
      <c r="G123" s="182">
        <f t="shared" si="8"/>
        <v>7502</v>
      </c>
      <c r="H123" s="133">
        <v>112</v>
      </c>
    </row>
    <row r="124" spans="1:8" ht="12.75">
      <c r="A124" s="134">
        <v>120</v>
      </c>
      <c r="B124" s="137">
        <f t="shared" si="9"/>
        <v>32.31</v>
      </c>
      <c r="C124" s="138">
        <v>105.7</v>
      </c>
      <c r="D124" s="132">
        <v>17439</v>
      </c>
      <c r="E124" s="133">
        <v>8929</v>
      </c>
      <c r="F124" s="132">
        <f>ROUND(12*1.37*(1/B124*D124+1/C124*E124)+H124,0)</f>
        <v>10374</v>
      </c>
      <c r="G124" s="182">
        <f t="shared" si="8"/>
        <v>7491</v>
      </c>
      <c r="H124" s="133">
        <v>112</v>
      </c>
    </row>
    <row r="125" spans="1:8" ht="12.75">
      <c r="A125" s="134">
        <v>121</v>
      </c>
      <c r="B125" s="137">
        <f t="shared" si="9"/>
        <v>32.31</v>
      </c>
      <c r="C125" s="138">
        <v>106.7</v>
      </c>
      <c r="D125" s="132">
        <v>17439</v>
      </c>
      <c r="E125" s="133">
        <v>8929</v>
      </c>
      <c r="F125" s="132">
        <f>ROUND(12*1.37*(1/B125*D125+1/C125*E125)+H125,0)</f>
        <v>10361</v>
      </c>
      <c r="G125" s="182">
        <f t="shared" si="8"/>
        <v>7481</v>
      </c>
      <c r="H125" s="133">
        <v>112</v>
      </c>
    </row>
    <row r="126" spans="1:8" ht="12.75">
      <c r="A126" s="134">
        <v>122</v>
      </c>
      <c r="B126" s="137">
        <f t="shared" si="9"/>
        <v>32.31</v>
      </c>
      <c r="C126" s="138">
        <v>107.7</v>
      </c>
      <c r="D126" s="132">
        <v>17439</v>
      </c>
      <c r="E126" s="133">
        <v>8929</v>
      </c>
      <c r="F126" s="132">
        <f>ROUND(12*1.37*(1/B126*D126+1/C126*E126)+H126,0)</f>
        <v>10348</v>
      </c>
      <c r="G126" s="182">
        <f t="shared" si="8"/>
        <v>7472</v>
      </c>
      <c r="H126" s="133">
        <v>112</v>
      </c>
    </row>
    <row r="127" spans="1:8" ht="12.75">
      <c r="A127" s="134">
        <v>123</v>
      </c>
      <c r="B127" s="137">
        <f t="shared" si="9"/>
        <v>32.32</v>
      </c>
      <c r="C127" s="138">
        <v>108.7</v>
      </c>
      <c r="D127" s="132">
        <v>17439</v>
      </c>
      <c r="E127" s="133">
        <v>8929</v>
      </c>
      <c r="F127" s="132">
        <f>ROUND(12*1.37*(1/B127*D127+1/C127*E127)+H127,0)</f>
        <v>10333</v>
      </c>
      <c r="G127" s="182">
        <f t="shared" si="8"/>
        <v>7461</v>
      </c>
      <c r="H127" s="133">
        <v>112</v>
      </c>
    </row>
    <row r="128" spans="1:8" ht="12.75">
      <c r="A128" s="134">
        <v>124</v>
      </c>
      <c r="B128" s="137">
        <f t="shared" si="9"/>
        <v>32.32</v>
      </c>
      <c r="C128" s="138">
        <v>109.7</v>
      </c>
      <c r="D128" s="132">
        <v>17439</v>
      </c>
      <c r="E128" s="133">
        <v>8929</v>
      </c>
      <c r="F128" s="132">
        <f>ROUND(12*1.37*(1/B128*D128+1/C128*E128)+H128,0)</f>
        <v>10321</v>
      </c>
      <c r="G128" s="182">
        <f t="shared" si="8"/>
        <v>7452</v>
      </c>
      <c r="H128" s="133">
        <v>112</v>
      </c>
    </row>
    <row r="129" spans="1:8" ht="12.75">
      <c r="A129" s="134">
        <v>125</v>
      </c>
      <c r="B129" s="137">
        <f t="shared" si="9"/>
        <v>32.33</v>
      </c>
      <c r="C129" s="138">
        <v>110.7</v>
      </c>
      <c r="D129" s="132">
        <v>17439</v>
      </c>
      <c r="E129" s="133">
        <v>8929</v>
      </c>
      <c r="F129" s="132">
        <f>ROUND(12*1.37*(1/B129*D129+1/C129*E129)+H129,0)</f>
        <v>10306</v>
      </c>
      <c r="G129" s="182">
        <f t="shared" si="8"/>
        <v>7441</v>
      </c>
      <c r="H129" s="133">
        <v>112</v>
      </c>
    </row>
    <row r="130" spans="1:8" ht="12.75">
      <c r="A130" s="134">
        <v>126</v>
      </c>
      <c r="B130" s="137">
        <f t="shared" si="9"/>
        <v>32.33</v>
      </c>
      <c r="C130" s="138">
        <v>111.7</v>
      </c>
      <c r="D130" s="132">
        <v>17439</v>
      </c>
      <c r="E130" s="133">
        <v>8929</v>
      </c>
      <c r="F130" s="132">
        <f>ROUND(12*1.37*(1/B130*D130+1/C130*E130)+H130,0)</f>
        <v>10294</v>
      </c>
      <c r="G130" s="182">
        <f t="shared" si="8"/>
        <v>7432</v>
      </c>
      <c r="H130" s="133">
        <v>112</v>
      </c>
    </row>
    <row r="131" spans="1:8" ht="12.75">
      <c r="A131" s="134">
        <v>127</v>
      </c>
      <c r="B131" s="137">
        <f t="shared" si="9"/>
        <v>32.33</v>
      </c>
      <c r="C131" s="138">
        <v>112.7</v>
      </c>
      <c r="D131" s="132">
        <v>17439</v>
      </c>
      <c r="E131" s="133">
        <v>8929</v>
      </c>
      <c r="F131" s="132">
        <f>ROUND(12*1.37*(1/B131*D131+1/C131*E131)+H131,0)</f>
        <v>10282</v>
      </c>
      <c r="G131" s="182">
        <f t="shared" si="8"/>
        <v>7424</v>
      </c>
      <c r="H131" s="133">
        <v>112</v>
      </c>
    </row>
    <row r="132" spans="1:8" ht="12.75">
      <c r="A132" s="134">
        <v>128</v>
      </c>
      <c r="B132" s="137">
        <f t="shared" si="9"/>
        <v>32.34</v>
      </c>
      <c r="C132" s="138">
        <v>113.7</v>
      </c>
      <c r="D132" s="132">
        <v>17439</v>
      </c>
      <c r="E132" s="133">
        <v>8929</v>
      </c>
      <c r="F132" s="132">
        <f>ROUND(12*1.37*(1/B132*D132+1/C132*E132)+H132,0)</f>
        <v>10268</v>
      </c>
      <c r="G132" s="182">
        <f t="shared" si="8"/>
        <v>7413</v>
      </c>
      <c r="H132" s="133">
        <v>112</v>
      </c>
    </row>
    <row r="133" spans="1:8" ht="12.75">
      <c r="A133" s="134">
        <v>129</v>
      </c>
      <c r="B133" s="137">
        <f t="shared" si="9"/>
        <v>32.34</v>
      </c>
      <c r="C133" s="138">
        <v>114.7</v>
      </c>
      <c r="D133" s="132">
        <v>17439</v>
      </c>
      <c r="E133" s="133">
        <v>8929</v>
      </c>
      <c r="F133" s="132">
        <f>ROUND(12*1.37*(1/B133*D133+1/C133*E133)+H133,0)</f>
        <v>10257</v>
      </c>
      <c r="G133" s="182">
        <f t="shared" si="8"/>
        <v>7405</v>
      </c>
      <c r="H133" s="133">
        <v>112</v>
      </c>
    </row>
    <row r="134" spans="1:8" ht="12.75">
      <c r="A134" s="134">
        <v>130</v>
      </c>
      <c r="B134" s="137">
        <f t="shared" si="9"/>
        <v>32.34</v>
      </c>
      <c r="C134" s="138">
        <v>115.7</v>
      </c>
      <c r="D134" s="132">
        <v>17439</v>
      </c>
      <c r="E134" s="133">
        <v>8929</v>
      </c>
      <c r="F134" s="132">
        <f>ROUND(12*1.37*(1/B134*D134+1/C134*E134)+H134,0)</f>
        <v>10246</v>
      </c>
      <c r="G134" s="182">
        <f t="shared" si="8"/>
        <v>7397</v>
      </c>
      <c r="H134" s="133">
        <v>112</v>
      </c>
    </row>
    <row r="135" spans="1:8" ht="12.75">
      <c r="A135" s="134">
        <v>131</v>
      </c>
      <c r="B135" s="137">
        <f t="shared" si="9"/>
        <v>32.35</v>
      </c>
      <c r="C135" s="138">
        <v>116.7</v>
      </c>
      <c r="D135" s="132">
        <v>17439</v>
      </c>
      <c r="E135" s="133">
        <v>8929</v>
      </c>
      <c r="F135" s="132">
        <f>ROUND(12*1.37*(1/B135*D135+1/C135*E135)+H135,0)</f>
        <v>10232</v>
      </c>
      <c r="G135" s="182">
        <f t="shared" si="8"/>
        <v>7387</v>
      </c>
      <c r="H135" s="133">
        <v>112</v>
      </c>
    </row>
    <row r="136" spans="1:8" ht="12.75">
      <c r="A136" s="134">
        <v>132</v>
      </c>
      <c r="B136" s="137">
        <f t="shared" si="9"/>
        <v>32.35</v>
      </c>
      <c r="C136" s="138">
        <v>117.7</v>
      </c>
      <c r="D136" s="132">
        <v>17439</v>
      </c>
      <c r="E136" s="133">
        <v>8929</v>
      </c>
      <c r="F136" s="132">
        <f>ROUND(12*1.37*(1/B136*D136+1/C136*E136)+H136,0)</f>
        <v>10222</v>
      </c>
      <c r="G136" s="182">
        <f t="shared" si="8"/>
        <v>7379</v>
      </c>
      <c r="H136" s="133">
        <v>112</v>
      </c>
    </row>
    <row r="137" spans="1:8" ht="12.75">
      <c r="A137" s="134">
        <v>133</v>
      </c>
      <c r="B137" s="137">
        <f t="shared" si="9"/>
        <v>32.36</v>
      </c>
      <c r="C137" s="138">
        <v>118.7</v>
      </c>
      <c r="D137" s="132">
        <v>17439</v>
      </c>
      <c r="E137" s="133">
        <v>8929</v>
      </c>
      <c r="F137" s="132">
        <f>ROUND(12*1.37*(1/B137*D137+1/C137*E137)+H137,0)</f>
        <v>10208</v>
      </c>
      <c r="G137" s="182">
        <f t="shared" si="8"/>
        <v>7370</v>
      </c>
      <c r="H137" s="133">
        <v>112</v>
      </c>
    </row>
    <row r="138" spans="1:8" ht="12.75">
      <c r="A138" s="134">
        <v>134</v>
      </c>
      <c r="B138" s="137">
        <f t="shared" si="9"/>
        <v>32.36</v>
      </c>
      <c r="C138" s="138">
        <v>119.7</v>
      </c>
      <c r="D138" s="132">
        <v>17439</v>
      </c>
      <c r="E138" s="133">
        <v>8929</v>
      </c>
      <c r="F138" s="132">
        <f>ROUND(12*1.37*(1/B138*D138+1/C138*E138)+H138,0)</f>
        <v>10198</v>
      </c>
      <c r="G138" s="182">
        <f t="shared" si="8"/>
        <v>7362</v>
      </c>
      <c r="H138" s="133">
        <v>112</v>
      </c>
    </row>
    <row r="139" spans="1:8" ht="12.75">
      <c r="A139" s="134">
        <v>135</v>
      </c>
      <c r="B139" s="137">
        <f t="shared" si="9"/>
        <v>32.36</v>
      </c>
      <c r="C139" s="138">
        <v>120.7</v>
      </c>
      <c r="D139" s="132">
        <v>17439</v>
      </c>
      <c r="E139" s="133">
        <v>8929</v>
      </c>
      <c r="F139" s="132">
        <f>ROUND(12*1.37*(1/B139*D139+1/C139*E139)+H139,0)</f>
        <v>10188</v>
      </c>
      <c r="G139" s="182">
        <f t="shared" si="8"/>
        <v>7355</v>
      </c>
      <c r="H139" s="133">
        <v>112</v>
      </c>
    </row>
    <row r="140" spans="1:8" ht="12.75">
      <c r="A140" s="134">
        <v>136</v>
      </c>
      <c r="B140" s="137">
        <f t="shared" si="9"/>
        <v>32.37</v>
      </c>
      <c r="C140" s="138">
        <v>121.7</v>
      </c>
      <c r="D140" s="132">
        <v>17439</v>
      </c>
      <c r="E140" s="133">
        <v>8929</v>
      </c>
      <c r="F140" s="132">
        <f>ROUND(12*1.37*(1/B140*D140+1/C140*E140)+H140,0)</f>
        <v>10175</v>
      </c>
      <c r="G140" s="182">
        <f t="shared" si="8"/>
        <v>7345</v>
      </c>
      <c r="H140" s="133">
        <v>112</v>
      </c>
    </row>
    <row r="141" spans="1:8" ht="12.75">
      <c r="A141" s="134">
        <v>137</v>
      </c>
      <c r="B141" s="137">
        <f t="shared" si="9"/>
        <v>32.37</v>
      </c>
      <c r="C141" s="138">
        <v>122.7</v>
      </c>
      <c r="D141" s="132">
        <v>17439</v>
      </c>
      <c r="E141" s="133">
        <v>8929</v>
      </c>
      <c r="F141" s="132">
        <f>ROUND(12*1.37*(1/B141*D141+1/C141*E141)+H141,0)</f>
        <v>10165</v>
      </c>
      <c r="G141" s="182">
        <f t="shared" si="8"/>
        <v>7338</v>
      </c>
      <c r="H141" s="133">
        <v>112</v>
      </c>
    </row>
    <row r="142" spans="1:8" ht="12.75">
      <c r="A142" s="134">
        <v>138</v>
      </c>
      <c r="B142" s="137">
        <f t="shared" si="9"/>
        <v>32.37</v>
      </c>
      <c r="C142" s="138">
        <v>123.7</v>
      </c>
      <c r="D142" s="132">
        <v>17439</v>
      </c>
      <c r="E142" s="133">
        <v>8929</v>
      </c>
      <c r="F142" s="132">
        <f>ROUND(12*1.37*(1/B142*D142+1/C142*E142)+H142,0)</f>
        <v>10156</v>
      </c>
      <c r="G142" s="182">
        <f t="shared" si="8"/>
        <v>7331</v>
      </c>
      <c r="H142" s="133">
        <v>112</v>
      </c>
    </row>
    <row r="143" spans="1:8" ht="12.75">
      <c r="A143" s="134">
        <v>139</v>
      </c>
      <c r="B143" s="137">
        <f t="shared" si="9"/>
        <v>32.38</v>
      </c>
      <c r="C143" s="138">
        <v>124.7</v>
      </c>
      <c r="D143" s="132">
        <v>17439</v>
      </c>
      <c r="E143" s="133">
        <v>8929</v>
      </c>
      <c r="F143" s="132">
        <f>ROUND(12*1.37*(1/B143*D143+1/C143*E143)+H143,0)</f>
        <v>10143</v>
      </c>
      <c r="G143" s="182">
        <f t="shared" si="8"/>
        <v>7322</v>
      </c>
      <c r="H143" s="133">
        <v>112</v>
      </c>
    </row>
    <row r="144" spans="1:8" ht="12.75">
      <c r="A144" s="134">
        <v>140</v>
      </c>
      <c r="B144" s="137">
        <f t="shared" si="9"/>
        <v>32.38</v>
      </c>
      <c r="C144" s="138">
        <v>125.7</v>
      </c>
      <c r="D144" s="132">
        <v>17439</v>
      </c>
      <c r="E144" s="133">
        <v>8929</v>
      </c>
      <c r="F144" s="132">
        <f>ROUND(12*1.37*(1/B144*D144+1/C144*E144)+H144,0)</f>
        <v>10134</v>
      </c>
      <c r="G144" s="182">
        <f t="shared" si="8"/>
        <v>7315</v>
      </c>
      <c r="H144" s="133">
        <v>112</v>
      </c>
    </row>
    <row r="145" spans="1:8" ht="12.75">
      <c r="A145" s="134">
        <v>141</v>
      </c>
      <c r="B145" s="137">
        <f t="shared" si="9"/>
        <v>32.39</v>
      </c>
      <c r="C145" s="138">
        <v>126.7</v>
      </c>
      <c r="D145" s="132">
        <v>17439</v>
      </c>
      <c r="E145" s="133">
        <v>8929</v>
      </c>
      <c r="F145" s="132">
        <f>ROUND(12*1.37*(1/B145*D145+1/C145*E145)+H145,0)</f>
        <v>10122</v>
      </c>
      <c r="G145" s="182">
        <f>ROUND(12*(1/B145*D145+1/C145*E145),0)</f>
        <v>7307</v>
      </c>
      <c r="H145" s="133">
        <v>112</v>
      </c>
    </row>
    <row r="146" spans="1:8" ht="12.75">
      <c r="A146" s="134">
        <v>142</v>
      </c>
      <c r="B146" s="137">
        <f t="shared" si="9"/>
        <v>32.39</v>
      </c>
      <c r="C146" s="138">
        <v>127.7</v>
      </c>
      <c r="D146" s="132">
        <v>17439</v>
      </c>
      <c r="E146" s="133">
        <v>8929</v>
      </c>
      <c r="F146" s="132">
        <f>ROUND(12*1.37*(1/B146*D146+1/C146*E146)+H146,0)</f>
        <v>10113</v>
      </c>
      <c r="G146" s="182">
        <f>ROUND(12*(1/B146*D146+1/C146*E146),0)</f>
        <v>7300</v>
      </c>
      <c r="H146" s="133">
        <v>112</v>
      </c>
    </row>
    <row r="147" spans="1:8" ht="12.75">
      <c r="A147" s="134">
        <v>143</v>
      </c>
      <c r="B147" s="137">
        <f t="shared" si="9"/>
        <v>32.39</v>
      </c>
      <c r="C147" s="138">
        <v>128.7</v>
      </c>
      <c r="D147" s="132">
        <v>17439</v>
      </c>
      <c r="E147" s="133">
        <v>8929</v>
      </c>
      <c r="F147" s="132">
        <f>ROUND(12*1.37*(1/B147*D147+1/C147*E147)+H147,0)</f>
        <v>10104</v>
      </c>
      <c r="G147" s="182">
        <f aca="true" t="shared" si="10" ref="G147:G187">ROUND(12*(1/B147*D147+1/C147*E147),0)</f>
        <v>7293</v>
      </c>
      <c r="H147" s="133">
        <v>112</v>
      </c>
    </row>
    <row r="148" spans="1:8" ht="12.75">
      <c r="A148" s="134">
        <v>144</v>
      </c>
      <c r="B148" s="137">
        <f t="shared" si="9"/>
        <v>32.4</v>
      </c>
      <c r="C148" s="138">
        <v>129.7</v>
      </c>
      <c r="D148" s="132">
        <v>17439</v>
      </c>
      <c r="E148" s="133">
        <v>8929</v>
      </c>
      <c r="F148" s="132">
        <f>ROUND(12*1.37*(1/B148*D148+1/C148*E148)+H148,0)</f>
        <v>10092</v>
      </c>
      <c r="G148" s="182">
        <f t="shared" si="10"/>
        <v>7285</v>
      </c>
      <c r="H148" s="133">
        <v>112</v>
      </c>
    </row>
    <row r="149" spans="1:8" ht="12.75">
      <c r="A149" s="134">
        <v>145</v>
      </c>
      <c r="B149" s="137">
        <f t="shared" si="9"/>
        <v>32.4</v>
      </c>
      <c r="C149" s="138">
        <v>130.7</v>
      </c>
      <c r="D149" s="132">
        <v>17439</v>
      </c>
      <c r="E149" s="133">
        <v>8929</v>
      </c>
      <c r="F149" s="132">
        <f>ROUND(12*1.37*(1/B149*D149+1/C149*E149)+H149,0)</f>
        <v>10084</v>
      </c>
      <c r="G149" s="182">
        <f t="shared" si="10"/>
        <v>7279</v>
      </c>
      <c r="H149" s="133">
        <v>112</v>
      </c>
    </row>
    <row r="150" spans="1:8" ht="12.75">
      <c r="A150" s="134">
        <v>146</v>
      </c>
      <c r="B150" s="137">
        <f t="shared" si="9"/>
        <v>32.4</v>
      </c>
      <c r="C150" s="138">
        <v>131.7</v>
      </c>
      <c r="D150" s="132">
        <v>17439</v>
      </c>
      <c r="E150" s="133">
        <v>8929</v>
      </c>
      <c r="F150" s="132">
        <f>ROUND(12*1.37*(1/B150*D150+1/C150*E150)+H150,0)</f>
        <v>10075</v>
      </c>
      <c r="G150" s="182">
        <f t="shared" si="10"/>
        <v>7272</v>
      </c>
      <c r="H150" s="133">
        <v>112</v>
      </c>
    </row>
    <row r="151" spans="1:8" ht="12.75">
      <c r="A151" s="134">
        <v>147</v>
      </c>
      <c r="B151" s="137">
        <f t="shared" si="9"/>
        <v>32.41</v>
      </c>
      <c r="C151" s="138">
        <v>132.7</v>
      </c>
      <c r="D151" s="132">
        <v>17439</v>
      </c>
      <c r="E151" s="133">
        <v>8929</v>
      </c>
      <c r="F151" s="132">
        <f>ROUND(12*1.37*(1/B151*D151+1/C151*E151)+H151,0)</f>
        <v>10064</v>
      </c>
      <c r="G151" s="182">
        <f t="shared" si="10"/>
        <v>7264</v>
      </c>
      <c r="H151" s="133">
        <v>112</v>
      </c>
    </row>
    <row r="152" spans="1:8" ht="12.75">
      <c r="A152" s="134">
        <v>148</v>
      </c>
      <c r="B152" s="137">
        <f t="shared" si="9"/>
        <v>32.41</v>
      </c>
      <c r="C152" s="138">
        <v>133.7</v>
      </c>
      <c r="D152" s="132">
        <v>17439</v>
      </c>
      <c r="E152" s="133">
        <v>8929</v>
      </c>
      <c r="F152" s="132">
        <f>ROUND(12*1.37*(1/B152*D152+1/C152*E152)+H152,0)</f>
        <v>10056</v>
      </c>
      <c r="G152" s="182">
        <f t="shared" si="10"/>
        <v>7258</v>
      </c>
      <c r="H152" s="133">
        <v>112</v>
      </c>
    </row>
    <row r="153" spans="1:8" ht="12.75">
      <c r="A153" s="134">
        <v>149</v>
      </c>
      <c r="B153" s="137">
        <f t="shared" si="9"/>
        <v>32.42</v>
      </c>
      <c r="C153" s="138">
        <v>134.7</v>
      </c>
      <c r="D153" s="132">
        <v>17439</v>
      </c>
      <c r="E153" s="133">
        <v>8929</v>
      </c>
      <c r="F153" s="132">
        <f>ROUND(12*1.37*(1/B153*D153+1/C153*E153)+H153,0)</f>
        <v>10045</v>
      </c>
      <c r="G153" s="182">
        <f t="shared" si="10"/>
        <v>7250</v>
      </c>
      <c r="H153" s="133">
        <v>112</v>
      </c>
    </row>
    <row r="154" spans="1:8" ht="12.75">
      <c r="A154" s="134">
        <v>150</v>
      </c>
      <c r="B154" s="137">
        <f t="shared" si="9"/>
        <v>32.42</v>
      </c>
      <c r="C154" s="138">
        <v>135.7</v>
      </c>
      <c r="D154" s="132">
        <v>17439</v>
      </c>
      <c r="E154" s="133">
        <v>8929</v>
      </c>
      <c r="F154" s="132">
        <f>ROUND(12*1.37*(1/B154*D154+1/C154*E154)+H154,0)</f>
        <v>10037</v>
      </c>
      <c r="G154" s="182">
        <f t="shared" si="10"/>
        <v>7244</v>
      </c>
      <c r="H154" s="133">
        <v>112</v>
      </c>
    </row>
    <row r="155" spans="1:8" ht="12.75">
      <c r="A155" s="134">
        <v>151</v>
      </c>
      <c r="B155" s="137">
        <f t="shared" si="9"/>
        <v>32.42</v>
      </c>
      <c r="C155" s="138">
        <v>136.7</v>
      </c>
      <c r="D155" s="132">
        <v>17439</v>
      </c>
      <c r="E155" s="133">
        <v>8929</v>
      </c>
      <c r="F155" s="132">
        <f>ROUND(12*1.37*(1/B155*D155+1/C155*E155)+H155,0)</f>
        <v>10029</v>
      </c>
      <c r="G155" s="182">
        <f t="shared" si="10"/>
        <v>7239</v>
      </c>
      <c r="H155" s="133">
        <v>112</v>
      </c>
    </row>
    <row r="156" spans="1:8" ht="12.75">
      <c r="A156" s="134">
        <v>152</v>
      </c>
      <c r="B156" s="137">
        <f t="shared" si="9"/>
        <v>32.43</v>
      </c>
      <c r="C156" s="138">
        <v>137.7</v>
      </c>
      <c r="D156" s="132">
        <v>17439</v>
      </c>
      <c r="E156" s="133">
        <v>8929</v>
      </c>
      <c r="F156" s="132">
        <f>ROUND(12*1.37*(1/B156*D156+1/C156*E156)+H156,0)</f>
        <v>10019</v>
      </c>
      <c r="G156" s="182">
        <f t="shared" si="10"/>
        <v>7231</v>
      </c>
      <c r="H156" s="133">
        <v>112</v>
      </c>
    </row>
    <row r="157" spans="1:8" ht="12.75">
      <c r="A157" s="134">
        <v>153</v>
      </c>
      <c r="B157" s="137">
        <f t="shared" si="9"/>
        <v>32.43</v>
      </c>
      <c r="C157" s="138">
        <v>138.7</v>
      </c>
      <c r="D157" s="132">
        <v>17439</v>
      </c>
      <c r="E157" s="133">
        <v>8929</v>
      </c>
      <c r="F157" s="132">
        <f>ROUND(12*1.37*(1/B157*D157+1/C157*E157)+H157,0)</f>
        <v>10011</v>
      </c>
      <c r="G157" s="182">
        <f t="shared" si="10"/>
        <v>7225</v>
      </c>
      <c r="H157" s="133">
        <v>112</v>
      </c>
    </row>
    <row r="158" spans="1:8" ht="12.75">
      <c r="A158" s="134">
        <v>154</v>
      </c>
      <c r="B158" s="137">
        <f t="shared" si="9"/>
        <v>32.43</v>
      </c>
      <c r="C158" s="138">
        <v>139.7</v>
      </c>
      <c r="D158" s="132">
        <v>17439</v>
      </c>
      <c r="E158" s="133">
        <v>8929</v>
      </c>
      <c r="F158" s="132">
        <f>ROUND(12*1.37*(1/B158*D158+1/C158*E158)+H158,0)</f>
        <v>10003</v>
      </c>
      <c r="G158" s="182">
        <f t="shared" si="10"/>
        <v>7220</v>
      </c>
      <c r="H158" s="133">
        <v>112</v>
      </c>
    </row>
    <row r="159" spans="1:8" ht="12.75">
      <c r="A159" s="134">
        <v>155</v>
      </c>
      <c r="B159" s="137">
        <f t="shared" si="9"/>
        <v>32.44</v>
      </c>
      <c r="C159" s="138">
        <v>140.7</v>
      </c>
      <c r="D159" s="132">
        <v>17439</v>
      </c>
      <c r="E159" s="133">
        <v>8929</v>
      </c>
      <c r="F159" s="132">
        <f>ROUND(12*1.37*(1/B159*D159+1/C159*E159)+H159,0)</f>
        <v>9993</v>
      </c>
      <c r="G159" s="182">
        <f t="shared" si="10"/>
        <v>7212</v>
      </c>
      <c r="H159" s="133">
        <v>112</v>
      </c>
    </row>
    <row r="160" spans="1:8" ht="12.75">
      <c r="A160" s="134">
        <v>156</v>
      </c>
      <c r="B160" s="137">
        <f t="shared" si="9"/>
        <v>32.44</v>
      </c>
      <c r="C160" s="138">
        <v>141.7</v>
      </c>
      <c r="D160" s="132">
        <v>17439</v>
      </c>
      <c r="E160" s="133">
        <v>8929</v>
      </c>
      <c r="F160" s="132">
        <f>ROUND(12*1.37*(1/B160*D160+1/C160*E160)+H160,0)</f>
        <v>9986</v>
      </c>
      <c r="G160" s="182">
        <f t="shared" si="10"/>
        <v>7207</v>
      </c>
      <c r="H160" s="133">
        <v>112</v>
      </c>
    </row>
    <row r="161" spans="1:8" ht="12.75">
      <c r="A161" s="134">
        <v>157</v>
      </c>
      <c r="B161" s="137">
        <f t="shared" si="9"/>
        <v>32.45</v>
      </c>
      <c r="C161" s="138">
        <v>142.7</v>
      </c>
      <c r="D161" s="132">
        <v>17439</v>
      </c>
      <c r="E161" s="133">
        <v>8929</v>
      </c>
      <c r="F161" s="132">
        <f>ROUND(12*1.37*(1/B161*D161+1/C161*E161)+H161,0)</f>
        <v>9976</v>
      </c>
      <c r="G161" s="182">
        <f t="shared" si="10"/>
        <v>7200</v>
      </c>
      <c r="H161" s="133">
        <v>112</v>
      </c>
    </row>
    <row r="162" spans="1:8" ht="12.75">
      <c r="A162" s="134">
        <v>158</v>
      </c>
      <c r="B162" s="137">
        <f t="shared" si="9"/>
        <v>32.45</v>
      </c>
      <c r="C162" s="138">
        <v>143.7</v>
      </c>
      <c r="D162" s="132">
        <v>17439</v>
      </c>
      <c r="E162" s="133">
        <v>8929</v>
      </c>
      <c r="F162" s="132">
        <f>ROUND(12*1.37*(1/B162*D162+1/C162*E162)+H162,0)</f>
        <v>9969</v>
      </c>
      <c r="G162" s="182">
        <f t="shared" si="10"/>
        <v>7195</v>
      </c>
      <c r="H162" s="133">
        <v>112</v>
      </c>
    </row>
    <row r="163" spans="1:8" ht="12.75">
      <c r="A163" s="134">
        <v>159</v>
      </c>
      <c r="B163" s="137">
        <f t="shared" si="9"/>
        <v>32.45</v>
      </c>
      <c r="C163" s="138">
        <v>144.7</v>
      </c>
      <c r="D163" s="132">
        <v>17439</v>
      </c>
      <c r="E163" s="133">
        <v>8929</v>
      </c>
      <c r="F163" s="132">
        <f>ROUND(12*1.37*(1/B163*D163+1/C163*E163)+H163,0)</f>
        <v>9962</v>
      </c>
      <c r="G163" s="182">
        <f t="shared" si="10"/>
        <v>7189</v>
      </c>
      <c r="H163" s="133">
        <v>112</v>
      </c>
    </row>
    <row r="164" spans="1:8" ht="12.75">
      <c r="A164" s="134">
        <v>160</v>
      </c>
      <c r="B164" s="137">
        <f t="shared" si="9"/>
        <v>32.46</v>
      </c>
      <c r="C164" s="138">
        <v>145.7</v>
      </c>
      <c r="D164" s="132">
        <v>17439</v>
      </c>
      <c r="E164" s="133">
        <v>8929</v>
      </c>
      <c r="F164" s="132">
        <f>ROUND(12*1.37*(1/B164*D164+1/C164*E164)+H164,0)</f>
        <v>9952</v>
      </c>
      <c r="G164" s="182">
        <f t="shared" si="10"/>
        <v>7182</v>
      </c>
      <c r="H164" s="133">
        <v>112</v>
      </c>
    </row>
    <row r="165" spans="1:8" ht="12.75">
      <c r="A165" s="134">
        <v>161</v>
      </c>
      <c r="B165" s="137">
        <f t="shared" si="9"/>
        <v>32.46</v>
      </c>
      <c r="C165" s="138">
        <v>146.7</v>
      </c>
      <c r="D165" s="132">
        <v>17439</v>
      </c>
      <c r="E165" s="133">
        <v>8929</v>
      </c>
      <c r="F165" s="132">
        <f>ROUND(12*1.37*(1/B165*D165+1/C165*E165)+H165,0)</f>
        <v>9945</v>
      </c>
      <c r="G165" s="182">
        <f t="shared" si="10"/>
        <v>7177</v>
      </c>
      <c r="H165" s="133">
        <v>112</v>
      </c>
    </row>
    <row r="166" spans="1:8" ht="12.75">
      <c r="A166" s="134">
        <v>162</v>
      </c>
      <c r="B166" s="137">
        <f t="shared" si="9"/>
        <v>32.46</v>
      </c>
      <c r="C166" s="138">
        <v>147.7</v>
      </c>
      <c r="D166" s="132">
        <v>17439</v>
      </c>
      <c r="E166" s="133">
        <v>8929</v>
      </c>
      <c r="F166" s="132">
        <f>ROUND(12*1.37*(1/B166*D166+1/C166*E166)+H166,0)</f>
        <v>9938</v>
      </c>
      <c r="G166" s="182">
        <f t="shared" si="10"/>
        <v>7172</v>
      </c>
      <c r="H166" s="133">
        <v>112</v>
      </c>
    </row>
    <row r="167" spans="1:8" ht="12.75">
      <c r="A167" s="134">
        <v>163</v>
      </c>
      <c r="B167" s="137">
        <f t="shared" si="9"/>
        <v>32.47</v>
      </c>
      <c r="C167" s="138">
        <v>148.7</v>
      </c>
      <c r="D167" s="132">
        <v>17439</v>
      </c>
      <c r="E167" s="133">
        <v>8929</v>
      </c>
      <c r="F167" s="132">
        <f>ROUND(12*1.37*(1/B167*D167+1/C167*E167)+H167,0)</f>
        <v>9929</v>
      </c>
      <c r="G167" s="182">
        <f t="shared" si="10"/>
        <v>7166</v>
      </c>
      <c r="H167" s="133">
        <v>112</v>
      </c>
    </row>
    <row r="168" spans="1:8" ht="12.75">
      <c r="A168" s="134">
        <v>164</v>
      </c>
      <c r="B168" s="137">
        <f t="shared" si="9"/>
        <v>32.47</v>
      </c>
      <c r="C168" s="138">
        <v>149.7</v>
      </c>
      <c r="D168" s="132">
        <v>17439</v>
      </c>
      <c r="E168" s="133">
        <v>8929</v>
      </c>
      <c r="F168" s="132">
        <f>ROUND(12*1.37*(1/B168*D168+1/C168*E168)+H168,0)</f>
        <v>9922</v>
      </c>
      <c r="G168" s="182">
        <f t="shared" si="10"/>
        <v>7161</v>
      </c>
      <c r="H168" s="133">
        <v>112</v>
      </c>
    </row>
    <row r="169" spans="1:8" ht="12.75">
      <c r="A169" s="134">
        <v>165</v>
      </c>
      <c r="B169" s="137">
        <f t="shared" si="9"/>
        <v>32.48</v>
      </c>
      <c r="C169" s="138">
        <v>150.7</v>
      </c>
      <c r="D169" s="132">
        <v>17439</v>
      </c>
      <c r="E169" s="133">
        <v>8929</v>
      </c>
      <c r="F169" s="132">
        <f>ROUND(12*1.37*(1/B169*D169+1/C169*E169)+H169,0)</f>
        <v>9913</v>
      </c>
      <c r="G169" s="182">
        <f t="shared" si="10"/>
        <v>7154</v>
      </c>
      <c r="H169" s="133">
        <v>112</v>
      </c>
    </row>
    <row r="170" spans="1:8" ht="12.75">
      <c r="A170" s="134">
        <v>166</v>
      </c>
      <c r="B170" s="137">
        <f t="shared" si="9"/>
        <v>32.48</v>
      </c>
      <c r="C170" s="138">
        <v>151.7</v>
      </c>
      <c r="D170" s="132">
        <v>17439</v>
      </c>
      <c r="E170" s="133">
        <v>8929</v>
      </c>
      <c r="F170" s="132">
        <f>ROUND(12*1.37*(1/B170*D170+1/C170*E170)+H170,0)</f>
        <v>9907</v>
      </c>
      <c r="G170" s="182">
        <f t="shared" si="10"/>
        <v>7149</v>
      </c>
      <c r="H170" s="133">
        <v>112</v>
      </c>
    </row>
    <row r="171" spans="1:8" ht="12.75">
      <c r="A171" s="134">
        <v>167</v>
      </c>
      <c r="B171" s="137">
        <f t="shared" si="9"/>
        <v>32.48</v>
      </c>
      <c r="C171" s="138">
        <v>152.7</v>
      </c>
      <c r="D171" s="132">
        <v>17439</v>
      </c>
      <c r="E171" s="133">
        <v>8929</v>
      </c>
      <c r="F171" s="132">
        <f>ROUND(12*1.37*(1/B171*D171+1/C171*E171)+H171,0)</f>
        <v>9900</v>
      </c>
      <c r="G171" s="182">
        <f t="shared" si="10"/>
        <v>7145</v>
      </c>
      <c r="H171" s="133">
        <v>112</v>
      </c>
    </row>
    <row r="172" spans="1:8" ht="12.75">
      <c r="A172" s="134">
        <v>168</v>
      </c>
      <c r="B172" s="137">
        <f t="shared" si="9"/>
        <v>32.49</v>
      </c>
      <c r="C172" s="138">
        <v>153.7</v>
      </c>
      <c r="D172" s="132">
        <v>17439</v>
      </c>
      <c r="E172" s="133">
        <v>8929</v>
      </c>
      <c r="F172" s="132">
        <f>ROUND(12*1.37*(1/B172*D172+1/C172*E172)+H172,0)</f>
        <v>9891</v>
      </c>
      <c r="G172" s="182">
        <f t="shared" si="10"/>
        <v>7138</v>
      </c>
      <c r="H172" s="133">
        <v>112</v>
      </c>
    </row>
    <row r="173" spans="1:8" ht="12.75">
      <c r="A173" s="134">
        <v>169</v>
      </c>
      <c r="B173" s="137">
        <f t="shared" si="9"/>
        <v>32.49</v>
      </c>
      <c r="C173" s="138">
        <v>154.7</v>
      </c>
      <c r="D173" s="132">
        <v>17439</v>
      </c>
      <c r="E173" s="133">
        <v>8929</v>
      </c>
      <c r="F173" s="132">
        <f>ROUND(12*1.37*(1/B173*D173+1/C173*E173)+H173,0)</f>
        <v>9885</v>
      </c>
      <c r="G173" s="182">
        <f t="shared" si="10"/>
        <v>7134</v>
      </c>
      <c r="H173" s="133">
        <v>112</v>
      </c>
    </row>
    <row r="174" spans="1:8" ht="12.75">
      <c r="A174" s="134">
        <v>170</v>
      </c>
      <c r="B174" s="137">
        <f t="shared" si="9"/>
        <v>32.49</v>
      </c>
      <c r="C174" s="138">
        <v>155.7</v>
      </c>
      <c r="D174" s="132">
        <v>17439</v>
      </c>
      <c r="E174" s="133">
        <v>8929</v>
      </c>
      <c r="F174" s="132">
        <f>ROUND(12*1.37*(1/B174*D174+1/C174*E174)+H174,0)</f>
        <v>9879</v>
      </c>
      <c r="G174" s="182">
        <f t="shared" si="10"/>
        <v>7129</v>
      </c>
      <c r="H174" s="133">
        <v>112</v>
      </c>
    </row>
    <row r="175" spans="1:8" ht="12.75">
      <c r="A175" s="134">
        <v>171</v>
      </c>
      <c r="B175" s="137">
        <f t="shared" si="9"/>
        <v>32.5</v>
      </c>
      <c r="C175" s="138">
        <v>156.7</v>
      </c>
      <c r="D175" s="132">
        <v>17439</v>
      </c>
      <c r="E175" s="133">
        <v>8929</v>
      </c>
      <c r="F175" s="132">
        <f>ROUND(12*1.37*(1/B175*D175+1/C175*E175)+H175,0)</f>
        <v>9870</v>
      </c>
      <c r="G175" s="182">
        <f t="shared" si="10"/>
        <v>7123</v>
      </c>
      <c r="H175" s="133">
        <v>112</v>
      </c>
    </row>
    <row r="176" spans="1:8" ht="12.75">
      <c r="A176" s="134">
        <v>172</v>
      </c>
      <c r="B176" s="137">
        <f aca="true" t="shared" si="11" ref="B176:B187">ROUND(2.5*(0.0015*A176+12.74285),2)</f>
        <v>32.5</v>
      </c>
      <c r="C176" s="138">
        <v>157.7</v>
      </c>
      <c r="D176" s="132">
        <v>17439</v>
      </c>
      <c r="E176" s="133">
        <v>8929</v>
      </c>
      <c r="F176" s="132">
        <f>ROUND(12*1.37*(1/B176*D176+1/C176*E176)+H176,0)</f>
        <v>9864</v>
      </c>
      <c r="G176" s="182">
        <f t="shared" si="10"/>
        <v>7118</v>
      </c>
      <c r="H176" s="133">
        <v>112</v>
      </c>
    </row>
    <row r="177" spans="1:8" ht="12.75">
      <c r="A177" s="134">
        <v>173</v>
      </c>
      <c r="B177" s="137">
        <f t="shared" si="11"/>
        <v>32.51</v>
      </c>
      <c r="C177" s="138">
        <v>158.7</v>
      </c>
      <c r="D177" s="132">
        <v>17439</v>
      </c>
      <c r="E177" s="133">
        <v>8929</v>
      </c>
      <c r="F177" s="132">
        <f>ROUND(12*1.37*(1/B177*D177+1/C177*E177)+H177,0)</f>
        <v>9856</v>
      </c>
      <c r="G177" s="182">
        <f t="shared" si="10"/>
        <v>7112</v>
      </c>
      <c r="H177" s="133">
        <v>112</v>
      </c>
    </row>
    <row r="178" spans="1:8" ht="12.75">
      <c r="A178" s="134">
        <v>174</v>
      </c>
      <c r="B178" s="137">
        <f t="shared" si="11"/>
        <v>32.51</v>
      </c>
      <c r="C178" s="138">
        <v>159.7</v>
      </c>
      <c r="D178" s="132">
        <v>17439</v>
      </c>
      <c r="E178" s="133">
        <v>8929</v>
      </c>
      <c r="F178" s="132">
        <f>ROUND(12*1.37*(1/B178*D178+1/C178*E178)+H178,0)</f>
        <v>9850</v>
      </c>
      <c r="G178" s="182">
        <f t="shared" si="10"/>
        <v>7108</v>
      </c>
      <c r="H178" s="133">
        <v>112</v>
      </c>
    </row>
    <row r="179" spans="1:8" ht="12.75">
      <c r="A179" s="134">
        <v>175</v>
      </c>
      <c r="B179" s="137">
        <f t="shared" si="11"/>
        <v>32.51</v>
      </c>
      <c r="C179" s="138">
        <v>160.7</v>
      </c>
      <c r="D179" s="132">
        <v>17439</v>
      </c>
      <c r="E179" s="133">
        <v>8929</v>
      </c>
      <c r="F179" s="132">
        <f>ROUND(12*1.37*(1/B179*D179+1/C179*E179)+H179,0)</f>
        <v>9844</v>
      </c>
      <c r="G179" s="182">
        <f t="shared" si="10"/>
        <v>7104</v>
      </c>
      <c r="H179" s="133">
        <v>112</v>
      </c>
    </row>
    <row r="180" spans="1:8" ht="12.75">
      <c r="A180" s="134">
        <v>176</v>
      </c>
      <c r="B180" s="137">
        <f t="shared" si="11"/>
        <v>32.52</v>
      </c>
      <c r="C180" s="138">
        <v>161.7</v>
      </c>
      <c r="D180" s="132">
        <v>17439</v>
      </c>
      <c r="E180" s="133">
        <v>8929</v>
      </c>
      <c r="F180" s="132">
        <f>ROUND(12*1.37*(1/B180*D180+1/C180*E180)+H180,0)</f>
        <v>9836</v>
      </c>
      <c r="G180" s="182">
        <f t="shared" si="10"/>
        <v>7098</v>
      </c>
      <c r="H180" s="133">
        <v>112</v>
      </c>
    </row>
    <row r="181" spans="1:8" ht="12.75">
      <c r="A181" s="134">
        <v>177</v>
      </c>
      <c r="B181" s="137">
        <f t="shared" si="11"/>
        <v>32.52</v>
      </c>
      <c r="C181" s="138">
        <v>162.7</v>
      </c>
      <c r="D181" s="132">
        <v>17439</v>
      </c>
      <c r="E181" s="133">
        <v>8929</v>
      </c>
      <c r="F181" s="132">
        <f>ROUND(12*1.37*(1/B181*D181+1/C181*E181)+H181,0)</f>
        <v>9830</v>
      </c>
      <c r="G181" s="182">
        <f t="shared" si="10"/>
        <v>7094</v>
      </c>
      <c r="H181" s="133">
        <v>112</v>
      </c>
    </row>
    <row r="182" spans="1:8" ht="12.75">
      <c r="A182" s="134">
        <v>178</v>
      </c>
      <c r="B182" s="137">
        <f t="shared" si="11"/>
        <v>32.52</v>
      </c>
      <c r="C182" s="138">
        <v>163.7</v>
      </c>
      <c r="D182" s="132">
        <v>17439</v>
      </c>
      <c r="E182" s="133">
        <v>8929</v>
      </c>
      <c r="F182" s="132">
        <f>ROUND(12*1.37*(1/B182*D182+1/C182*E182)+H182,0)</f>
        <v>9825</v>
      </c>
      <c r="G182" s="182">
        <f t="shared" si="10"/>
        <v>7090</v>
      </c>
      <c r="H182" s="133">
        <v>112</v>
      </c>
    </row>
    <row r="183" spans="1:8" ht="12.75">
      <c r="A183" s="134">
        <v>179</v>
      </c>
      <c r="B183" s="137">
        <f t="shared" si="11"/>
        <v>32.53</v>
      </c>
      <c r="C183" s="138">
        <v>164.7</v>
      </c>
      <c r="D183" s="132">
        <v>17439</v>
      </c>
      <c r="E183" s="133">
        <v>8929</v>
      </c>
      <c r="F183" s="132">
        <f>ROUND(12*1.37*(1/B183*D183+1/C183*E183)+H183,0)</f>
        <v>9817</v>
      </c>
      <c r="G183" s="182">
        <f t="shared" si="10"/>
        <v>7084</v>
      </c>
      <c r="H183" s="133">
        <v>112</v>
      </c>
    </row>
    <row r="184" spans="1:8" ht="12.75">
      <c r="A184" s="134">
        <v>180</v>
      </c>
      <c r="B184" s="137">
        <f t="shared" si="11"/>
        <v>32.53</v>
      </c>
      <c r="C184" s="138">
        <v>165.7</v>
      </c>
      <c r="D184" s="132">
        <v>17439</v>
      </c>
      <c r="E184" s="133">
        <v>8929</v>
      </c>
      <c r="F184" s="132">
        <f>ROUND(12*1.37*(1/B184*D184+1/C184*E184)+H184,0)</f>
        <v>9811</v>
      </c>
      <c r="G184" s="182">
        <f t="shared" si="10"/>
        <v>7080</v>
      </c>
      <c r="H184" s="133">
        <v>112</v>
      </c>
    </row>
    <row r="185" spans="1:8" ht="12.75">
      <c r="A185" s="134">
        <v>181</v>
      </c>
      <c r="B185" s="137">
        <f t="shared" si="11"/>
        <v>32.54</v>
      </c>
      <c r="C185" s="138">
        <v>166.7</v>
      </c>
      <c r="D185" s="132">
        <v>17439</v>
      </c>
      <c r="E185" s="133">
        <v>8929</v>
      </c>
      <c r="F185" s="132">
        <f>ROUND(12*1.37*(1/B185*D185+1/C185*E185)+H185,0)</f>
        <v>9803</v>
      </c>
      <c r="G185" s="182">
        <f t="shared" si="10"/>
        <v>7074</v>
      </c>
      <c r="H185" s="133">
        <v>112</v>
      </c>
    </row>
    <row r="186" spans="1:8" ht="12.75">
      <c r="A186" s="134">
        <v>182</v>
      </c>
      <c r="B186" s="137">
        <f t="shared" si="11"/>
        <v>32.54</v>
      </c>
      <c r="C186" s="138">
        <v>167.7</v>
      </c>
      <c r="D186" s="132">
        <v>17439</v>
      </c>
      <c r="E186" s="133">
        <v>8929</v>
      </c>
      <c r="F186" s="132">
        <f>ROUND(12*1.37*(1/B186*D186+1/C186*E186)+H186,0)</f>
        <v>9798</v>
      </c>
      <c r="G186" s="182">
        <f t="shared" si="10"/>
        <v>7070</v>
      </c>
      <c r="H186" s="133">
        <v>112</v>
      </c>
    </row>
    <row r="187" spans="1:8" ht="12.75">
      <c r="A187" s="134">
        <v>183</v>
      </c>
      <c r="B187" s="137">
        <f t="shared" si="11"/>
        <v>32.54</v>
      </c>
      <c r="C187" s="138">
        <v>168.7</v>
      </c>
      <c r="D187" s="132">
        <v>17439</v>
      </c>
      <c r="E187" s="133">
        <v>8929</v>
      </c>
      <c r="F187" s="132">
        <f>ROUND(12*1.37*(1/B187*D187+1/C187*E187)+H187,0)</f>
        <v>9793</v>
      </c>
      <c r="G187" s="182">
        <f t="shared" si="10"/>
        <v>7066</v>
      </c>
      <c r="H187" s="133">
        <v>112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G1" sqref="G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382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374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E6" s="112" t="s">
        <v>4</v>
      </c>
      <c r="I6" s="4"/>
    </row>
    <row r="7" spans="1:9" ht="15.75">
      <c r="A7" s="113" t="s">
        <v>375</v>
      </c>
      <c r="B7" s="110"/>
      <c r="C7" s="149">
        <v>7.57</v>
      </c>
      <c r="D7" s="119"/>
      <c r="E7" s="149">
        <v>21.56</v>
      </c>
      <c r="I7" s="4"/>
    </row>
    <row r="8" spans="1:9" ht="17.25">
      <c r="A8" s="113" t="s">
        <v>376</v>
      </c>
      <c r="B8" s="110"/>
      <c r="C8" s="149" t="s">
        <v>312</v>
      </c>
      <c r="D8" s="119"/>
      <c r="E8" s="149" t="s">
        <v>327</v>
      </c>
      <c r="I8" s="4"/>
    </row>
    <row r="9" spans="1:9" ht="17.25">
      <c r="A9" s="113" t="s">
        <v>377</v>
      </c>
      <c r="B9" s="110"/>
      <c r="C9" s="149" t="s">
        <v>313</v>
      </c>
      <c r="D9" s="119"/>
      <c r="E9" s="149" t="s">
        <v>327</v>
      </c>
      <c r="I9" s="4"/>
    </row>
    <row r="10" spans="1:9" ht="17.25">
      <c r="A10" s="113" t="s">
        <v>378</v>
      </c>
      <c r="B10" s="110"/>
      <c r="C10" s="149" t="s">
        <v>314</v>
      </c>
      <c r="D10" s="119"/>
      <c r="E10" s="149" t="s">
        <v>327</v>
      </c>
      <c r="I10" s="4"/>
    </row>
    <row r="11" spans="1:9" ht="17.25">
      <c r="A11" s="113" t="s">
        <v>379</v>
      </c>
      <c r="B11" s="110"/>
      <c r="C11" s="149" t="s">
        <v>315</v>
      </c>
      <c r="D11" s="119"/>
      <c r="E11" s="149" t="s">
        <v>327</v>
      </c>
      <c r="I11" s="4"/>
    </row>
    <row r="12" spans="1:9" ht="15.75">
      <c r="A12" s="113" t="s">
        <v>380</v>
      </c>
      <c r="B12" s="110"/>
      <c r="C12" s="149">
        <v>15.2</v>
      </c>
      <c r="D12" s="119"/>
      <c r="E12" s="149">
        <v>48.2</v>
      </c>
      <c r="I12" s="4"/>
    </row>
    <row r="13" spans="1:9" ht="6" customHeight="1" thickBot="1">
      <c r="A13" s="166"/>
      <c r="B13" s="166"/>
      <c r="C13" s="114"/>
      <c r="D13" s="115"/>
      <c r="E13" s="116"/>
      <c r="F13" s="116"/>
      <c r="G13" s="116"/>
      <c r="I13" s="4"/>
    </row>
    <row r="14" spans="1:8" ht="15.75">
      <c r="A14" s="5"/>
      <c r="B14" s="129" t="s">
        <v>349</v>
      </c>
      <c r="C14" s="130"/>
      <c r="D14" s="129" t="s">
        <v>350</v>
      </c>
      <c r="E14" s="130"/>
      <c r="F14" s="131" t="s">
        <v>351</v>
      </c>
      <c r="G14" s="183" t="s">
        <v>442</v>
      </c>
      <c r="H14" s="130"/>
    </row>
    <row r="15" spans="1:8" ht="45.75" thickBot="1">
      <c r="A15" s="144" t="s">
        <v>366</v>
      </c>
      <c r="B15" s="145" t="s">
        <v>3</v>
      </c>
      <c r="C15" s="146" t="s">
        <v>4</v>
      </c>
      <c r="D15" s="147" t="s">
        <v>5</v>
      </c>
      <c r="E15" s="148" t="s">
        <v>6</v>
      </c>
      <c r="F15" s="147" t="s">
        <v>351</v>
      </c>
      <c r="G15" s="184" t="s">
        <v>443</v>
      </c>
      <c r="H15" s="148" t="s">
        <v>7</v>
      </c>
    </row>
    <row r="16" spans="1:8" ht="12.75">
      <c r="A16" s="139" t="s">
        <v>381</v>
      </c>
      <c r="B16" s="140">
        <v>7.57</v>
      </c>
      <c r="C16" s="141">
        <v>21.56</v>
      </c>
      <c r="D16" s="142">
        <v>22722</v>
      </c>
      <c r="E16" s="143">
        <v>9954</v>
      </c>
      <c r="F16" s="132">
        <f aca="true" t="shared" si="0" ref="F16:F24">ROUND(12*1.37*(1/B16*D16+1/C16*E16)+H16,0)</f>
        <v>57861</v>
      </c>
      <c r="G16" s="182">
        <f>ROUND(12*(1/B16*D16+1/C16*E16),0)</f>
        <v>41559</v>
      </c>
      <c r="H16" s="143">
        <v>925</v>
      </c>
    </row>
    <row r="17" spans="1:8" ht="12.75">
      <c r="A17" s="139">
        <v>10</v>
      </c>
      <c r="B17" s="135">
        <f aca="true" t="shared" si="1" ref="B17:B22">ROUND(4.85*LN(A17)-3.2,2)</f>
        <v>7.97</v>
      </c>
      <c r="C17" s="141">
        <f>ROUND((-0.00285*POWER(A17,2)+0.62285*A17+17.497)*0.94,2)</f>
        <v>22.03</v>
      </c>
      <c r="D17" s="142">
        <v>22722</v>
      </c>
      <c r="E17" s="143">
        <v>9954</v>
      </c>
      <c r="F17" s="132">
        <f t="shared" si="0"/>
        <v>55192</v>
      </c>
      <c r="G17" s="182">
        <f aca="true" t="shared" si="2" ref="G17:G80">ROUND(12*(1/B17*D17+1/C17*E17),0)</f>
        <v>39633</v>
      </c>
      <c r="H17" s="143">
        <v>894</v>
      </c>
    </row>
    <row r="18" spans="1:8" ht="12.75">
      <c r="A18" s="139">
        <v>11</v>
      </c>
      <c r="B18" s="135">
        <f t="shared" si="1"/>
        <v>8.43</v>
      </c>
      <c r="C18" s="141">
        <f aca="true" t="shared" si="3" ref="C18:C81">ROUND((-0.00285*POWER(A18,2)+0.62285*A18+17.497)*0.94,2)</f>
        <v>22.56</v>
      </c>
      <c r="D18" s="142">
        <v>22722</v>
      </c>
      <c r="E18" s="143">
        <v>9954</v>
      </c>
      <c r="F18" s="132">
        <f t="shared" si="0"/>
        <v>52460</v>
      </c>
      <c r="G18" s="182">
        <f t="shared" si="2"/>
        <v>37639</v>
      </c>
      <c r="H18" s="143">
        <v>894</v>
      </c>
    </row>
    <row r="19" spans="1:8" ht="12.75">
      <c r="A19" s="139">
        <v>12</v>
      </c>
      <c r="B19" s="135">
        <f t="shared" si="1"/>
        <v>8.85</v>
      </c>
      <c r="C19" s="141">
        <f t="shared" si="3"/>
        <v>23.09</v>
      </c>
      <c r="D19" s="142">
        <v>22722</v>
      </c>
      <c r="E19" s="143">
        <v>9954</v>
      </c>
      <c r="F19" s="132">
        <f t="shared" si="0"/>
        <v>50190</v>
      </c>
      <c r="G19" s="182">
        <f t="shared" si="2"/>
        <v>35983</v>
      </c>
      <c r="H19" s="143">
        <v>894</v>
      </c>
    </row>
    <row r="20" spans="1:8" ht="12.75">
      <c r="A20" s="134">
        <v>13</v>
      </c>
      <c r="B20" s="135">
        <f t="shared" si="1"/>
        <v>9.24</v>
      </c>
      <c r="C20" s="141">
        <f t="shared" si="3"/>
        <v>23.61</v>
      </c>
      <c r="D20" s="142">
        <v>22722</v>
      </c>
      <c r="E20" s="143">
        <v>9954</v>
      </c>
      <c r="F20" s="132">
        <f t="shared" si="0"/>
        <v>48253</v>
      </c>
      <c r="G20" s="182">
        <f t="shared" si="2"/>
        <v>34568</v>
      </c>
      <c r="H20" s="143">
        <v>894</v>
      </c>
    </row>
    <row r="21" spans="1:8" ht="12.75">
      <c r="A21" s="134">
        <v>14</v>
      </c>
      <c r="B21" s="135">
        <f t="shared" si="1"/>
        <v>9.6</v>
      </c>
      <c r="C21" s="141">
        <f t="shared" si="3"/>
        <v>24.12</v>
      </c>
      <c r="D21" s="142">
        <v>22722</v>
      </c>
      <c r="E21" s="143">
        <v>9954</v>
      </c>
      <c r="F21" s="132">
        <f t="shared" si="0"/>
        <v>46590</v>
      </c>
      <c r="G21" s="182">
        <f t="shared" si="2"/>
        <v>33355</v>
      </c>
      <c r="H21" s="143">
        <v>894</v>
      </c>
    </row>
    <row r="22" spans="1:8" ht="12.75">
      <c r="A22" s="134">
        <v>15</v>
      </c>
      <c r="B22" s="135">
        <f t="shared" si="1"/>
        <v>9.93</v>
      </c>
      <c r="C22" s="153">
        <f t="shared" si="3"/>
        <v>24.63</v>
      </c>
      <c r="D22" s="142">
        <v>22722</v>
      </c>
      <c r="E22" s="143">
        <v>9954</v>
      </c>
      <c r="F22" s="132">
        <f t="shared" si="0"/>
        <v>45156</v>
      </c>
      <c r="G22" s="182">
        <f t="shared" si="2"/>
        <v>32308</v>
      </c>
      <c r="H22" s="143">
        <v>894</v>
      </c>
    </row>
    <row r="23" spans="1:8" ht="12.75">
      <c r="A23" s="134">
        <v>16</v>
      </c>
      <c r="B23" s="137">
        <f aca="true" t="shared" si="4" ref="B23:B28">ROUND(5.45*LN(A23*0.42),2)</f>
        <v>10.38</v>
      </c>
      <c r="C23" s="153">
        <f t="shared" si="3"/>
        <v>25.13</v>
      </c>
      <c r="D23" s="132">
        <v>22061</v>
      </c>
      <c r="E23" s="133">
        <v>9954</v>
      </c>
      <c r="F23" s="132">
        <f t="shared" si="0"/>
        <v>42320</v>
      </c>
      <c r="G23" s="182">
        <f t="shared" si="2"/>
        <v>30257</v>
      </c>
      <c r="H23" s="133">
        <v>868</v>
      </c>
    </row>
    <row r="24" spans="1:8" ht="12.75">
      <c r="A24" s="134">
        <v>17</v>
      </c>
      <c r="B24" s="137">
        <f t="shared" si="4"/>
        <v>10.71</v>
      </c>
      <c r="C24" s="153">
        <f t="shared" si="3"/>
        <v>25.63</v>
      </c>
      <c r="D24" s="132">
        <v>22061</v>
      </c>
      <c r="E24" s="133">
        <v>9954</v>
      </c>
      <c r="F24" s="132">
        <f t="shared" si="0"/>
        <v>41117</v>
      </c>
      <c r="G24" s="182">
        <f t="shared" si="2"/>
        <v>29379</v>
      </c>
      <c r="H24" s="133">
        <v>868</v>
      </c>
    </row>
    <row r="25" spans="1:8" ht="12.75">
      <c r="A25" s="134">
        <v>18</v>
      </c>
      <c r="B25" s="137">
        <f t="shared" si="4"/>
        <v>11.02</v>
      </c>
      <c r="C25" s="153">
        <f t="shared" si="3"/>
        <v>26.12</v>
      </c>
      <c r="D25" s="132">
        <v>22061</v>
      </c>
      <c r="E25" s="133">
        <v>9954</v>
      </c>
      <c r="F25" s="132">
        <f aca="true" t="shared" si="5" ref="F25:F51">ROUND(12*1.37*(1/B25*D25+1/C25*E25)+H25,0)</f>
        <v>40044</v>
      </c>
      <c r="G25" s="182">
        <f t="shared" si="2"/>
        <v>28596</v>
      </c>
      <c r="H25" s="133">
        <v>868</v>
      </c>
    </row>
    <row r="26" spans="1:8" ht="12.75">
      <c r="A26" s="134">
        <v>19</v>
      </c>
      <c r="B26" s="137">
        <f t="shared" si="4"/>
        <v>11.32</v>
      </c>
      <c r="C26" s="153">
        <f t="shared" si="3"/>
        <v>26.6</v>
      </c>
      <c r="D26" s="132">
        <v>22061</v>
      </c>
      <c r="E26" s="133">
        <v>9954</v>
      </c>
      <c r="F26" s="132">
        <f t="shared" si="5"/>
        <v>39059</v>
      </c>
      <c r="G26" s="182">
        <f t="shared" si="2"/>
        <v>27877</v>
      </c>
      <c r="H26" s="133">
        <v>868</v>
      </c>
    </row>
    <row r="27" spans="1:8" ht="12.75">
      <c r="A27" s="134">
        <v>20</v>
      </c>
      <c r="B27" s="137">
        <f t="shared" si="4"/>
        <v>11.6</v>
      </c>
      <c r="C27" s="153">
        <f t="shared" si="3"/>
        <v>27.09</v>
      </c>
      <c r="D27" s="132">
        <v>22061</v>
      </c>
      <c r="E27" s="133">
        <v>9954</v>
      </c>
      <c r="F27" s="132">
        <f t="shared" si="5"/>
        <v>38175</v>
      </c>
      <c r="G27" s="182">
        <f t="shared" si="2"/>
        <v>27231</v>
      </c>
      <c r="H27" s="133">
        <v>868</v>
      </c>
    </row>
    <row r="28" spans="1:8" ht="12.75">
      <c r="A28" s="134">
        <v>21</v>
      </c>
      <c r="B28" s="137">
        <f t="shared" si="4"/>
        <v>11.86</v>
      </c>
      <c r="C28" s="153">
        <f t="shared" si="3"/>
        <v>27.56</v>
      </c>
      <c r="D28" s="132">
        <v>22061</v>
      </c>
      <c r="E28" s="133">
        <v>9954</v>
      </c>
      <c r="F28" s="132">
        <f t="shared" si="5"/>
        <v>37386</v>
      </c>
      <c r="G28" s="182">
        <f t="shared" si="2"/>
        <v>26656</v>
      </c>
      <c r="H28" s="133">
        <v>868</v>
      </c>
    </row>
    <row r="29" spans="1:8" ht="12.75">
      <c r="A29" s="134">
        <v>22</v>
      </c>
      <c r="B29" s="137">
        <f>4.1375*LN(A29*0.8)</f>
        <v>11.86593170720749</v>
      </c>
      <c r="C29" s="153">
        <f t="shared" si="3"/>
        <v>28.03</v>
      </c>
      <c r="D29" s="132">
        <v>22061</v>
      </c>
      <c r="E29" s="133">
        <v>9954</v>
      </c>
      <c r="F29" s="132">
        <f t="shared" si="5"/>
        <v>37204</v>
      </c>
      <c r="G29" s="182">
        <f t="shared" si="2"/>
        <v>26572</v>
      </c>
      <c r="H29" s="133">
        <v>801</v>
      </c>
    </row>
    <row r="30" spans="1:8" ht="12.75">
      <c r="A30" s="134">
        <v>23</v>
      </c>
      <c r="B30" s="137">
        <f aca="true" t="shared" si="6" ref="B30:B49">4.1375*LN(A30*0.8)</f>
        <v>12.049850874844315</v>
      </c>
      <c r="C30" s="153">
        <f t="shared" si="3"/>
        <v>28.5</v>
      </c>
      <c r="D30" s="132">
        <v>22061</v>
      </c>
      <c r="E30" s="133">
        <v>9954</v>
      </c>
      <c r="F30" s="132">
        <f t="shared" si="5"/>
        <v>36641</v>
      </c>
      <c r="G30" s="182">
        <f t="shared" si="2"/>
        <v>26161</v>
      </c>
      <c r="H30" s="133">
        <v>801</v>
      </c>
    </row>
    <row r="31" spans="1:8" ht="12.75">
      <c r="A31" s="134">
        <v>24</v>
      </c>
      <c r="B31" s="137">
        <f t="shared" si="6"/>
        <v>12.225941279502083</v>
      </c>
      <c r="C31" s="153">
        <f t="shared" si="3"/>
        <v>28.96</v>
      </c>
      <c r="D31" s="132">
        <v>22061</v>
      </c>
      <c r="E31" s="133">
        <v>9954</v>
      </c>
      <c r="F31" s="132">
        <f t="shared" si="5"/>
        <v>36117</v>
      </c>
      <c r="G31" s="182">
        <f t="shared" si="2"/>
        <v>25778</v>
      </c>
      <c r="H31" s="133">
        <v>801</v>
      </c>
    </row>
    <row r="32" spans="1:8" ht="12.75">
      <c r="A32" s="134">
        <v>25</v>
      </c>
      <c r="B32" s="137">
        <f t="shared" si="6"/>
        <v>12.394842281829638</v>
      </c>
      <c r="C32" s="153">
        <f t="shared" si="3"/>
        <v>29.41</v>
      </c>
      <c r="D32" s="132">
        <v>22061</v>
      </c>
      <c r="E32" s="133">
        <v>9954</v>
      </c>
      <c r="F32" s="132">
        <f t="shared" si="5"/>
        <v>35626</v>
      </c>
      <c r="G32" s="182">
        <f t="shared" si="2"/>
        <v>25420</v>
      </c>
      <c r="H32" s="133">
        <v>801</v>
      </c>
    </row>
    <row r="33" spans="1:8" ht="12.75">
      <c r="A33" s="134">
        <v>26</v>
      </c>
      <c r="B33" s="137">
        <f t="shared" si="6"/>
        <v>12.55711798250134</v>
      </c>
      <c r="C33" s="153">
        <f t="shared" si="3"/>
        <v>29.86</v>
      </c>
      <c r="D33" s="132">
        <v>22061</v>
      </c>
      <c r="E33" s="133">
        <v>9954</v>
      </c>
      <c r="F33" s="132">
        <f t="shared" si="5"/>
        <v>35164</v>
      </c>
      <c r="G33" s="182">
        <f t="shared" si="2"/>
        <v>25082</v>
      </c>
      <c r="H33" s="133">
        <v>801</v>
      </c>
    </row>
    <row r="34" spans="1:8" ht="12.75">
      <c r="A34" s="134">
        <v>27</v>
      </c>
      <c r="B34" s="137">
        <f t="shared" si="6"/>
        <v>12.713268589530369</v>
      </c>
      <c r="C34" s="153">
        <f t="shared" si="3"/>
        <v>30.3</v>
      </c>
      <c r="D34" s="132">
        <v>22061</v>
      </c>
      <c r="E34" s="133">
        <v>9954</v>
      </c>
      <c r="F34" s="132">
        <f t="shared" si="5"/>
        <v>34730</v>
      </c>
      <c r="G34" s="182">
        <f t="shared" si="2"/>
        <v>24765</v>
      </c>
      <c r="H34" s="133">
        <v>801</v>
      </c>
    </row>
    <row r="35" spans="1:8" ht="12.75">
      <c r="A35" s="134">
        <v>28</v>
      </c>
      <c r="B35" s="137">
        <f t="shared" si="6"/>
        <v>12.863739717287364</v>
      </c>
      <c r="C35" s="153">
        <f t="shared" si="3"/>
        <v>30.74</v>
      </c>
      <c r="D35" s="132">
        <v>22061</v>
      </c>
      <c r="E35" s="133">
        <v>9954</v>
      </c>
      <c r="F35" s="132">
        <f t="shared" si="5"/>
        <v>34319</v>
      </c>
      <c r="G35" s="182">
        <f t="shared" si="2"/>
        <v>24465</v>
      </c>
      <c r="H35" s="133">
        <v>801</v>
      </c>
    </row>
    <row r="36" spans="1:8" ht="12.75">
      <c r="A36" s="134">
        <v>29</v>
      </c>
      <c r="B36" s="137">
        <f t="shared" si="6"/>
        <v>13.008930053006495</v>
      </c>
      <c r="C36" s="153">
        <f t="shared" si="3"/>
        <v>31.17</v>
      </c>
      <c r="D36" s="132">
        <v>22061</v>
      </c>
      <c r="E36" s="133">
        <v>9954</v>
      </c>
      <c r="F36" s="132">
        <f t="shared" si="5"/>
        <v>33931</v>
      </c>
      <c r="G36" s="182">
        <f t="shared" si="2"/>
        <v>24182</v>
      </c>
      <c r="H36" s="133">
        <v>801</v>
      </c>
    </row>
    <row r="37" spans="1:8" ht="12.75">
      <c r="A37" s="134">
        <v>30</v>
      </c>
      <c r="B37" s="137">
        <f t="shared" si="6"/>
        <v>13.149197723064626</v>
      </c>
      <c r="C37" s="153">
        <f t="shared" si="3"/>
        <v>31.6</v>
      </c>
      <c r="D37" s="132">
        <v>22061</v>
      </c>
      <c r="E37" s="133">
        <v>9954</v>
      </c>
      <c r="F37" s="132">
        <f t="shared" si="5"/>
        <v>33562</v>
      </c>
      <c r="G37" s="182">
        <f t="shared" si="2"/>
        <v>23913</v>
      </c>
      <c r="H37" s="133">
        <v>801</v>
      </c>
    </row>
    <row r="38" spans="1:8" ht="12.75">
      <c r="A38" s="134">
        <v>31</v>
      </c>
      <c r="B38" s="137">
        <f t="shared" si="6"/>
        <v>13.28486561499475</v>
      </c>
      <c r="C38" s="153">
        <f t="shared" si="3"/>
        <v>32.02</v>
      </c>
      <c r="D38" s="132">
        <v>22061</v>
      </c>
      <c r="E38" s="133">
        <v>9954</v>
      </c>
      <c r="F38" s="132">
        <f t="shared" si="5"/>
        <v>33212</v>
      </c>
      <c r="G38" s="182">
        <f t="shared" si="2"/>
        <v>23658</v>
      </c>
      <c r="H38" s="133">
        <v>801</v>
      </c>
    </row>
    <row r="39" spans="1:8" ht="12.75">
      <c r="A39" s="134">
        <v>32</v>
      </c>
      <c r="B39" s="137">
        <f t="shared" si="6"/>
        <v>13.416225854271326</v>
      </c>
      <c r="C39" s="153">
        <f t="shared" si="3"/>
        <v>32.44</v>
      </c>
      <c r="D39" s="132">
        <v>22061</v>
      </c>
      <c r="E39" s="133">
        <v>9954</v>
      </c>
      <c r="F39" s="132">
        <f t="shared" si="5"/>
        <v>32879</v>
      </c>
      <c r="G39" s="182">
        <f t="shared" si="2"/>
        <v>23414</v>
      </c>
      <c r="H39" s="133">
        <v>801</v>
      </c>
    </row>
    <row r="40" spans="1:8" ht="12.75">
      <c r="A40" s="134">
        <v>33</v>
      </c>
      <c r="B40" s="137">
        <f t="shared" si="6"/>
        <v>13.54354359200502</v>
      </c>
      <c r="C40" s="153">
        <f t="shared" si="3"/>
        <v>32.85</v>
      </c>
      <c r="D40" s="132">
        <v>22061</v>
      </c>
      <c r="E40" s="133">
        <v>9954</v>
      </c>
      <c r="F40" s="132">
        <f t="shared" si="5"/>
        <v>32562</v>
      </c>
      <c r="G40" s="182">
        <f t="shared" si="2"/>
        <v>23183</v>
      </c>
      <c r="H40" s="133">
        <v>801</v>
      </c>
    </row>
    <row r="41" spans="1:8" ht="12.75">
      <c r="A41" s="134">
        <v>34</v>
      </c>
      <c r="B41" s="137">
        <f t="shared" si="6"/>
        <v>13.667060227036826</v>
      </c>
      <c r="C41" s="153">
        <f t="shared" si="3"/>
        <v>33.26</v>
      </c>
      <c r="D41" s="132">
        <v>22061</v>
      </c>
      <c r="E41" s="133">
        <v>9954</v>
      </c>
      <c r="F41" s="132">
        <f t="shared" si="5"/>
        <v>32258</v>
      </c>
      <c r="G41" s="182">
        <f t="shared" si="2"/>
        <v>22961</v>
      </c>
      <c r="H41" s="133">
        <v>801</v>
      </c>
    </row>
    <row r="42" spans="1:8" ht="12.75">
      <c r="A42" s="134">
        <v>35</v>
      </c>
      <c r="B42" s="137">
        <f t="shared" si="6"/>
        <v>13.786996160849906</v>
      </c>
      <c r="C42" s="153">
        <f t="shared" si="3"/>
        <v>33.66</v>
      </c>
      <c r="D42" s="132">
        <v>22061</v>
      </c>
      <c r="E42" s="133">
        <v>9954</v>
      </c>
      <c r="F42" s="132">
        <f t="shared" si="5"/>
        <v>31969</v>
      </c>
      <c r="G42" s="182">
        <f t="shared" si="2"/>
        <v>22750</v>
      </c>
      <c r="H42" s="133">
        <v>801</v>
      </c>
    </row>
    <row r="43" spans="1:8" ht="12.75">
      <c r="A43" s="134">
        <v>36</v>
      </c>
      <c r="B43" s="137">
        <f t="shared" si="6"/>
        <v>13.903553164299613</v>
      </c>
      <c r="C43" s="153">
        <f t="shared" si="3"/>
        <v>34.05</v>
      </c>
      <c r="D43" s="132">
        <v>22061</v>
      </c>
      <c r="E43" s="133">
        <v>9954</v>
      </c>
      <c r="F43" s="132">
        <f t="shared" si="5"/>
        <v>31693</v>
      </c>
      <c r="G43" s="182">
        <f t="shared" si="2"/>
        <v>22549</v>
      </c>
      <c r="H43" s="133">
        <v>801</v>
      </c>
    </row>
    <row r="44" spans="1:8" ht="12.75">
      <c r="A44" s="134">
        <v>37</v>
      </c>
      <c r="B44" s="137">
        <f t="shared" si="6"/>
        <v>14.016916420002936</v>
      </c>
      <c r="C44" s="153">
        <f t="shared" si="3"/>
        <v>34.44</v>
      </c>
      <c r="D44" s="132">
        <v>22061</v>
      </c>
      <c r="E44" s="133">
        <v>9954</v>
      </c>
      <c r="F44" s="132">
        <f t="shared" si="5"/>
        <v>31427</v>
      </c>
      <c r="G44" s="182">
        <f t="shared" si="2"/>
        <v>22355</v>
      </c>
      <c r="H44" s="133">
        <v>801</v>
      </c>
    </row>
    <row r="45" spans="1:8" ht="12.75">
      <c r="A45" s="134">
        <v>38</v>
      </c>
      <c r="B45" s="137">
        <f t="shared" si="6"/>
        <v>14.127256292305379</v>
      </c>
      <c r="C45" s="153">
        <f t="shared" si="3"/>
        <v>34.83</v>
      </c>
      <c r="D45" s="132">
        <v>22061</v>
      </c>
      <c r="E45" s="133">
        <v>9954</v>
      </c>
      <c r="F45" s="132">
        <f t="shared" si="5"/>
        <v>31172</v>
      </c>
      <c r="G45" s="182">
        <f t="shared" si="2"/>
        <v>22169</v>
      </c>
      <c r="H45" s="133">
        <v>801</v>
      </c>
    </row>
    <row r="46" spans="1:8" ht="12.75">
      <c r="A46" s="134">
        <v>39</v>
      </c>
      <c r="B46" s="137">
        <f t="shared" si="6"/>
        <v>14.234729867298869</v>
      </c>
      <c r="C46" s="153">
        <f t="shared" si="3"/>
        <v>35.21</v>
      </c>
      <c r="D46" s="132">
        <v>22061</v>
      </c>
      <c r="E46" s="133">
        <v>9954</v>
      </c>
      <c r="F46" s="132">
        <f t="shared" si="5"/>
        <v>30927</v>
      </c>
      <c r="G46" s="182">
        <f t="shared" si="2"/>
        <v>21990</v>
      </c>
      <c r="H46" s="133">
        <v>801</v>
      </c>
    </row>
    <row r="47" spans="1:8" ht="12.75">
      <c r="A47" s="134">
        <v>40</v>
      </c>
      <c r="B47" s="137">
        <f t="shared" si="6"/>
        <v>14.33948229783387</v>
      </c>
      <c r="C47" s="153">
        <f t="shared" si="3"/>
        <v>35.58</v>
      </c>
      <c r="D47" s="132">
        <v>22061</v>
      </c>
      <c r="E47" s="133">
        <v>9954</v>
      </c>
      <c r="F47" s="132">
        <f t="shared" si="5"/>
        <v>30693</v>
      </c>
      <c r="G47" s="182">
        <f t="shared" si="2"/>
        <v>21819</v>
      </c>
      <c r="H47" s="133">
        <v>801</v>
      </c>
    </row>
    <row r="48" spans="1:8" ht="12.75">
      <c r="A48" s="134">
        <v>41</v>
      </c>
      <c r="B48" s="137">
        <f t="shared" si="6"/>
        <v>14.441647982426533</v>
      </c>
      <c r="C48" s="153">
        <f t="shared" si="3"/>
        <v>35.95</v>
      </c>
      <c r="D48" s="132">
        <v>22061</v>
      </c>
      <c r="E48" s="133">
        <v>9954</v>
      </c>
      <c r="F48" s="132">
        <f t="shared" si="5"/>
        <v>30467</v>
      </c>
      <c r="G48" s="182">
        <f t="shared" si="2"/>
        <v>21654</v>
      </c>
      <c r="H48" s="133">
        <v>801</v>
      </c>
    </row>
    <row r="49" spans="1:8" ht="12.75">
      <c r="A49" s="134">
        <v>42</v>
      </c>
      <c r="B49" s="137">
        <f t="shared" si="6"/>
        <v>14.541351602084895</v>
      </c>
      <c r="C49" s="153">
        <f t="shared" si="3"/>
        <v>36.31</v>
      </c>
      <c r="D49" s="132">
        <v>22061</v>
      </c>
      <c r="E49" s="133">
        <v>9954</v>
      </c>
      <c r="F49" s="132">
        <f t="shared" si="5"/>
        <v>30249</v>
      </c>
      <c r="G49" s="182">
        <f t="shared" si="2"/>
        <v>21495</v>
      </c>
      <c r="H49" s="133">
        <v>801</v>
      </c>
    </row>
    <row r="50" spans="1:8" ht="12.75">
      <c r="A50" s="134">
        <v>43</v>
      </c>
      <c r="B50" s="137">
        <f>14.3+0.0088*A50</f>
        <v>14.6784</v>
      </c>
      <c r="C50" s="153">
        <f t="shared" si="3"/>
        <v>36.67</v>
      </c>
      <c r="D50" s="132">
        <v>22061</v>
      </c>
      <c r="E50" s="133">
        <v>9954</v>
      </c>
      <c r="F50" s="132">
        <f t="shared" si="5"/>
        <v>29957</v>
      </c>
      <c r="G50" s="182">
        <f t="shared" si="2"/>
        <v>21293</v>
      </c>
      <c r="H50" s="133">
        <v>786</v>
      </c>
    </row>
    <row r="51" spans="1:8" ht="12.75">
      <c r="A51" s="134">
        <v>44</v>
      </c>
      <c r="B51" s="137">
        <f aca="true" t="shared" si="7" ref="B51:B106">14.3+0.0088*A51</f>
        <v>14.6872</v>
      </c>
      <c r="C51" s="153">
        <f t="shared" si="3"/>
        <v>37.02</v>
      </c>
      <c r="D51" s="132">
        <v>22061</v>
      </c>
      <c r="E51" s="133">
        <v>9954</v>
      </c>
      <c r="F51" s="132">
        <f t="shared" si="5"/>
        <v>29900</v>
      </c>
      <c r="G51" s="182">
        <f t="shared" si="2"/>
        <v>21251</v>
      </c>
      <c r="H51" s="133">
        <v>786</v>
      </c>
    </row>
    <row r="52" spans="1:8" ht="12.75">
      <c r="A52" s="134">
        <v>45</v>
      </c>
      <c r="B52" s="137">
        <f t="shared" si="7"/>
        <v>14.696000000000002</v>
      </c>
      <c r="C52" s="153">
        <f t="shared" si="3"/>
        <v>37.37</v>
      </c>
      <c r="D52" s="132">
        <v>22061</v>
      </c>
      <c r="E52" s="133">
        <v>9954</v>
      </c>
      <c r="F52" s="132">
        <f aca="true" t="shared" si="8" ref="F52:F83">ROUND(12*1.37*(1/B52*D52+1/C52*E52)+H52,0)</f>
        <v>29844</v>
      </c>
      <c r="G52" s="182">
        <f t="shared" si="2"/>
        <v>21210</v>
      </c>
      <c r="H52" s="133">
        <v>786</v>
      </c>
    </row>
    <row r="53" spans="1:8" ht="12.75">
      <c r="A53" s="134">
        <v>46</v>
      </c>
      <c r="B53" s="137">
        <f t="shared" si="7"/>
        <v>14.7048</v>
      </c>
      <c r="C53" s="153">
        <f t="shared" si="3"/>
        <v>37.71</v>
      </c>
      <c r="D53" s="132">
        <v>22061</v>
      </c>
      <c r="E53" s="133">
        <v>9954</v>
      </c>
      <c r="F53" s="132">
        <f t="shared" si="8"/>
        <v>29790</v>
      </c>
      <c r="G53" s="182">
        <f t="shared" si="2"/>
        <v>21171</v>
      </c>
      <c r="H53" s="133">
        <v>786</v>
      </c>
    </row>
    <row r="54" spans="1:8" ht="12.75">
      <c r="A54" s="134">
        <v>47</v>
      </c>
      <c r="B54" s="137">
        <f t="shared" si="7"/>
        <v>14.713600000000001</v>
      </c>
      <c r="C54" s="153">
        <f t="shared" si="3"/>
        <v>38.05</v>
      </c>
      <c r="D54" s="132">
        <v>22061</v>
      </c>
      <c r="E54" s="133">
        <v>9954</v>
      </c>
      <c r="F54" s="132">
        <f t="shared" si="8"/>
        <v>29736</v>
      </c>
      <c r="G54" s="182">
        <f t="shared" si="2"/>
        <v>21132</v>
      </c>
      <c r="H54" s="133">
        <v>786</v>
      </c>
    </row>
    <row r="55" spans="1:8" ht="12.75">
      <c r="A55" s="134">
        <v>48</v>
      </c>
      <c r="B55" s="137">
        <f t="shared" si="7"/>
        <v>14.7224</v>
      </c>
      <c r="C55" s="153">
        <f t="shared" si="3"/>
        <v>38.38</v>
      </c>
      <c r="D55" s="132">
        <v>22061</v>
      </c>
      <c r="E55" s="133">
        <v>9954</v>
      </c>
      <c r="F55" s="132">
        <f t="shared" si="8"/>
        <v>29685</v>
      </c>
      <c r="G55" s="182">
        <f t="shared" si="2"/>
        <v>21094</v>
      </c>
      <c r="H55" s="133">
        <v>786</v>
      </c>
    </row>
    <row r="56" spans="1:8" ht="12.75">
      <c r="A56" s="134">
        <v>49</v>
      </c>
      <c r="B56" s="137">
        <f t="shared" si="7"/>
        <v>14.731200000000001</v>
      </c>
      <c r="C56" s="153">
        <f t="shared" si="3"/>
        <v>38.7</v>
      </c>
      <c r="D56" s="132">
        <v>22061</v>
      </c>
      <c r="E56" s="133">
        <v>9954</v>
      </c>
      <c r="F56" s="132">
        <f t="shared" si="8"/>
        <v>29635</v>
      </c>
      <c r="G56" s="182">
        <f t="shared" si="2"/>
        <v>21057</v>
      </c>
      <c r="H56" s="133">
        <v>786</v>
      </c>
    </row>
    <row r="57" spans="1:8" ht="12.75">
      <c r="A57" s="134">
        <v>50</v>
      </c>
      <c r="B57" s="137">
        <f t="shared" si="7"/>
        <v>14.74</v>
      </c>
      <c r="C57" s="153">
        <f t="shared" si="3"/>
        <v>39.02</v>
      </c>
      <c r="D57" s="132">
        <v>22061</v>
      </c>
      <c r="E57" s="133">
        <v>9954</v>
      </c>
      <c r="F57" s="132">
        <f t="shared" si="8"/>
        <v>29585</v>
      </c>
      <c r="G57" s="182">
        <f t="shared" si="2"/>
        <v>21021</v>
      </c>
      <c r="H57" s="133">
        <v>786</v>
      </c>
    </row>
    <row r="58" spans="1:8" ht="12.75">
      <c r="A58" s="134">
        <v>51</v>
      </c>
      <c r="B58" s="137">
        <f t="shared" si="7"/>
        <v>14.748800000000001</v>
      </c>
      <c r="C58" s="153">
        <f t="shared" si="3"/>
        <v>39.34</v>
      </c>
      <c r="D58" s="132">
        <v>22061</v>
      </c>
      <c r="E58" s="133">
        <v>9954</v>
      </c>
      <c r="F58" s="132">
        <f t="shared" si="8"/>
        <v>29536</v>
      </c>
      <c r="G58" s="182">
        <f t="shared" si="2"/>
        <v>20986</v>
      </c>
      <c r="H58" s="133">
        <v>786</v>
      </c>
    </row>
    <row r="59" spans="1:8" ht="12.75">
      <c r="A59" s="134">
        <v>52</v>
      </c>
      <c r="B59" s="137">
        <f t="shared" si="7"/>
        <v>14.7576</v>
      </c>
      <c r="C59" s="153">
        <f t="shared" si="3"/>
        <v>39.65</v>
      </c>
      <c r="D59" s="132">
        <v>22061</v>
      </c>
      <c r="E59" s="133">
        <v>9954</v>
      </c>
      <c r="F59" s="132">
        <f t="shared" si="8"/>
        <v>29489</v>
      </c>
      <c r="G59" s="182">
        <f t="shared" si="2"/>
        <v>20951</v>
      </c>
      <c r="H59" s="133">
        <v>786</v>
      </c>
    </row>
    <row r="60" spans="1:8" ht="12.75">
      <c r="A60" s="134">
        <v>53</v>
      </c>
      <c r="B60" s="137">
        <f t="shared" si="7"/>
        <v>14.7664</v>
      </c>
      <c r="C60" s="153">
        <f t="shared" si="3"/>
        <v>39.95</v>
      </c>
      <c r="D60" s="132">
        <v>22061</v>
      </c>
      <c r="E60" s="133">
        <v>9954</v>
      </c>
      <c r="F60" s="132">
        <f t="shared" si="8"/>
        <v>29444</v>
      </c>
      <c r="G60" s="182">
        <f t="shared" si="2"/>
        <v>20918</v>
      </c>
      <c r="H60" s="133">
        <v>786</v>
      </c>
    </row>
    <row r="61" spans="1:8" ht="12.75">
      <c r="A61" s="134">
        <v>54</v>
      </c>
      <c r="B61" s="137">
        <f t="shared" si="7"/>
        <v>14.7752</v>
      </c>
      <c r="C61" s="153">
        <f t="shared" si="3"/>
        <v>40.25</v>
      </c>
      <c r="D61" s="132">
        <v>22061</v>
      </c>
      <c r="E61" s="133">
        <v>9954</v>
      </c>
      <c r="F61" s="132">
        <f t="shared" si="8"/>
        <v>29398</v>
      </c>
      <c r="G61" s="182">
        <f t="shared" si="2"/>
        <v>20885</v>
      </c>
      <c r="H61" s="133">
        <v>786</v>
      </c>
    </row>
    <row r="62" spans="1:8" ht="12.75">
      <c r="A62" s="134">
        <v>55</v>
      </c>
      <c r="B62" s="137">
        <f t="shared" si="7"/>
        <v>14.784</v>
      </c>
      <c r="C62" s="153">
        <f t="shared" si="3"/>
        <v>40.54</v>
      </c>
      <c r="D62" s="132">
        <v>22061</v>
      </c>
      <c r="E62" s="133">
        <v>9954</v>
      </c>
      <c r="F62" s="132">
        <f t="shared" si="8"/>
        <v>29355</v>
      </c>
      <c r="G62" s="182">
        <f t="shared" si="2"/>
        <v>20853</v>
      </c>
      <c r="H62" s="133">
        <v>786</v>
      </c>
    </row>
    <row r="63" spans="1:8" ht="12.75">
      <c r="A63" s="134">
        <v>56</v>
      </c>
      <c r="B63" s="137">
        <f t="shared" si="7"/>
        <v>14.792800000000002</v>
      </c>
      <c r="C63" s="153">
        <f t="shared" si="3"/>
        <v>40.83</v>
      </c>
      <c r="D63" s="132">
        <v>22061</v>
      </c>
      <c r="E63" s="133">
        <v>9954</v>
      </c>
      <c r="F63" s="132">
        <f t="shared" si="8"/>
        <v>29311</v>
      </c>
      <c r="G63" s="182">
        <f t="shared" si="2"/>
        <v>20821</v>
      </c>
      <c r="H63" s="133">
        <v>786</v>
      </c>
    </row>
    <row r="64" spans="1:8" ht="12.75">
      <c r="A64" s="134">
        <v>57</v>
      </c>
      <c r="B64" s="137">
        <f t="shared" si="7"/>
        <v>14.8016</v>
      </c>
      <c r="C64" s="153">
        <f t="shared" si="3"/>
        <v>41.12</v>
      </c>
      <c r="D64" s="132">
        <v>22061</v>
      </c>
      <c r="E64" s="133">
        <v>9954</v>
      </c>
      <c r="F64" s="132">
        <f t="shared" si="8"/>
        <v>29269</v>
      </c>
      <c r="G64" s="182">
        <f t="shared" si="2"/>
        <v>20790</v>
      </c>
      <c r="H64" s="133">
        <v>786</v>
      </c>
    </row>
    <row r="65" spans="1:8" ht="12.75">
      <c r="A65" s="134">
        <v>58</v>
      </c>
      <c r="B65" s="137">
        <f t="shared" si="7"/>
        <v>14.810400000000001</v>
      </c>
      <c r="C65" s="153">
        <f t="shared" si="3"/>
        <v>41.39</v>
      </c>
      <c r="D65" s="132">
        <v>22061</v>
      </c>
      <c r="E65" s="133">
        <v>9954</v>
      </c>
      <c r="F65" s="132">
        <f t="shared" si="8"/>
        <v>29228</v>
      </c>
      <c r="G65" s="182">
        <f t="shared" si="2"/>
        <v>20761</v>
      </c>
      <c r="H65" s="133">
        <v>786</v>
      </c>
    </row>
    <row r="66" spans="1:8" ht="12.75">
      <c r="A66" s="134">
        <v>59</v>
      </c>
      <c r="B66" s="137">
        <f t="shared" si="7"/>
        <v>14.8192</v>
      </c>
      <c r="C66" s="153">
        <f t="shared" si="3"/>
        <v>41.66</v>
      </c>
      <c r="D66" s="132">
        <v>22061</v>
      </c>
      <c r="E66" s="133">
        <v>9954</v>
      </c>
      <c r="F66" s="132">
        <f t="shared" si="8"/>
        <v>29188</v>
      </c>
      <c r="G66" s="182">
        <f t="shared" si="2"/>
        <v>20731</v>
      </c>
      <c r="H66" s="133">
        <v>786</v>
      </c>
    </row>
    <row r="67" spans="1:8" ht="12.75">
      <c r="A67" s="134">
        <v>60</v>
      </c>
      <c r="B67" s="137">
        <f t="shared" si="7"/>
        <v>14.828000000000001</v>
      </c>
      <c r="C67" s="153">
        <f t="shared" si="3"/>
        <v>41.93</v>
      </c>
      <c r="D67" s="132">
        <v>22061</v>
      </c>
      <c r="E67" s="133">
        <v>9954</v>
      </c>
      <c r="F67" s="132">
        <f t="shared" si="8"/>
        <v>29148</v>
      </c>
      <c r="G67" s="182">
        <f t="shared" si="2"/>
        <v>20702</v>
      </c>
      <c r="H67" s="133">
        <v>786</v>
      </c>
    </row>
    <row r="68" spans="1:8" ht="12.75">
      <c r="A68" s="134">
        <v>61</v>
      </c>
      <c r="B68" s="137">
        <f t="shared" si="7"/>
        <v>14.8368</v>
      </c>
      <c r="C68" s="153">
        <f t="shared" si="3"/>
        <v>42.19</v>
      </c>
      <c r="D68" s="132">
        <v>22061</v>
      </c>
      <c r="E68" s="133">
        <v>9954</v>
      </c>
      <c r="F68" s="132">
        <f t="shared" si="8"/>
        <v>29110</v>
      </c>
      <c r="G68" s="182">
        <f t="shared" si="2"/>
        <v>20674</v>
      </c>
      <c r="H68" s="133">
        <v>786</v>
      </c>
    </row>
    <row r="69" spans="1:8" ht="12.75">
      <c r="A69" s="134">
        <v>62</v>
      </c>
      <c r="B69" s="137">
        <f t="shared" si="7"/>
        <v>14.845600000000001</v>
      </c>
      <c r="C69" s="153">
        <f t="shared" si="3"/>
        <v>42.45</v>
      </c>
      <c r="D69" s="132">
        <v>22061</v>
      </c>
      <c r="E69" s="133">
        <v>9954</v>
      </c>
      <c r="F69" s="132">
        <f t="shared" si="8"/>
        <v>29071</v>
      </c>
      <c r="G69" s="182">
        <f t="shared" si="2"/>
        <v>20646</v>
      </c>
      <c r="H69" s="133">
        <v>786</v>
      </c>
    </row>
    <row r="70" spans="1:8" ht="12.75">
      <c r="A70" s="134">
        <v>63</v>
      </c>
      <c r="B70" s="137">
        <f t="shared" si="7"/>
        <v>14.8544</v>
      </c>
      <c r="C70" s="153">
        <f t="shared" si="3"/>
        <v>42.7</v>
      </c>
      <c r="D70" s="132">
        <v>22061</v>
      </c>
      <c r="E70" s="133">
        <v>9954</v>
      </c>
      <c r="F70" s="132">
        <f t="shared" si="8"/>
        <v>29034</v>
      </c>
      <c r="G70" s="182">
        <f t="shared" si="2"/>
        <v>20619</v>
      </c>
      <c r="H70" s="133">
        <v>786</v>
      </c>
    </row>
    <row r="71" spans="1:8" ht="12.75">
      <c r="A71" s="134">
        <v>64</v>
      </c>
      <c r="B71" s="137">
        <f t="shared" si="7"/>
        <v>14.8632</v>
      </c>
      <c r="C71" s="153">
        <f t="shared" si="3"/>
        <v>42.94</v>
      </c>
      <c r="D71" s="132">
        <v>22061</v>
      </c>
      <c r="E71" s="133">
        <v>9954</v>
      </c>
      <c r="F71" s="132">
        <f t="shared" si="8"/>
        <v>28998</v>
      </c>
      <c r="G71" s="182">
        <f t="shared" si="2"/>
        <v>20593</v>
      </c>
      <c r="H71" s="133">
        <v>786</v>
      </c>
    </row>
    <row r="72" spans="1:8" ht="12.75">
      <c r="A72" s="134">
        <v>65</v>
      </c>
      <c r="B72" s="137">
        <f t="shared" si="7"/>
        <v>14.872</v>
      </c>
      <c r="C72" s="153">
        <f t="shared" si="3"/>
        <v>43.18</v>
      </c>
      <c r="D72" s="132">
        <v>22061</v>
      </c>
      <c r="E72" s="133">
        <v>9954</v>
      </c>
      <c r="F72" s="132">
        <f t="shared" si="8"/>
        <v>28963</v>
      </c>
      <c r="G72" s="182">
        <f t="shared" si="2"/>
        <v>20567</v>
      </c>
      <c r="H72" s="133">
        <v>786</v>
      </c>
    </row>
    <row r="73" spans="1:8" ht="12.75">
      <c r="A73" s="134">
        <v>66</v>
      </c>
      <c r="B73" s="137">
        <f t="shared" si="7"/>
        <v>14.8808</v>
      </c>
      <c r="C73" s="153">
        <f t="shared" si="3"/>
        <v>43.42</v>
      </c>
      <c r="D73" s="132">
        <v>22061</v>
      </c>
      <c r="E73" s="133">
        <v>9954</v>
      </c>
      <c r="F73" s="132">
        <f t="shared" si="8"/>
        <v>28927</v>
      </c>
      <c r="G73" s="182">
        <f t="shared" si="2"/>
        <v>20541</v>
      </c>
      <c r="H73" s="133">
        <v>786</v>
      </c>
    </row>
    <row r="74" spans="1:8" ht="12.75">
      <c r="A74" s="134">
        <v>67</v>
      </c>
      <c r="B74" s="137">
        <f t="shared" si="7"/>
        <v>14.889600000000002</v>
      </c>
      <c r="C74" s="153">
        <f t="shared" si="3"/>
        <v>43.65</v>
      </c>
      <c r="D74" s="132">
        <v>22061</v>
      </c>
      <c r="E74" s="133">
        <v>9954</v>
      </c>
      <c r="F74" s="132">
        <f t="shared" si="8"/>
        <v>28893</v>
      </c>
      <c r="G74" s="182">
        <f t="shared" si="2"/>
        <v>20516</v>
      </c>
      <c r="H74" s="133">
        <v>786</v>
      </c>
    </row>
    <row r="75" spans="1:8" ht="12.75">
      <c r="A75" s="134">
        <v>68</v>
      </c>
      <c r="B75" s="137">
        <f t="shared" si="7"/>
        <v>14.8984</v>
      </c>
      <c r="C75" s="153">
        <f t="shared" si="3"/>
        <v>43.87</v>
      </c>
      <c r="D75" s="132">
        <v>22061</v>
      </c>
      <c r="E75" s="133">
        <v>9954</v>
      </c>
      <c r="F75" s="132">
        <f t="shared" si="8"/>
        <v>28860</v>
      </c>
      <c r="G75" s="182">
        <f t="shared" si="2"/>
        <v>20492</v>
      </c>
      <c r="H75" s="133">
        <v>786</v>
      </c>
    </row>
    <row r="76" spans="1:8" ht="12.75">
      <c r="A76" s="134">
        <v>69</v>
      </c>
      <c r="B76" s="137">
        <f t="shared" si="7"/>
        <v>14.907200000000001</v>
      </c>
      <c r="C76" s="153">
        <f t="shared" si="3"/>
        <v>44.09</v>
      </c>
      <c r="D76" s="132">
        <v>22061</v>
      </c>
      <c r="E76" s="133">
        <v>9954</v>
      </c>
      <c r="F76" s="132">
        <f t="shared" si="8"/>
        <v>28827</v>
      </c>
      <c r="G76" s="182">
        <f t="shared" si="2"/>
        <v>20468</v>
      </c>
      <c r="H76" s="133">
        <v>786</v>
      </c>
    </row>
    <row r="77" spans="1:8" ht="12.75">
      <c r="A77" s="134">
        <v>70</v>
      </c>
      <c r="B77" s="137">
        <f t="shared" si="7"/>
        <v>14.916</v>
      </c>
      <c r="C77" s="153">
        <f t="shared" si="3"/>
        <v>44.3</v>
      </c>
      <c r="D77" s="132">
        <v>22061</v>
      </c>
      <c r="E77" s="133">
        <v>9954</v>
      </c>
      <c r="F77" s="132">
        <f t="shared" si="8"/>
        <v>28795</v>
      </c>
      <c r="G77" s="182">
        <f t="shared" si="2"/>
        <v>20445</v>
      </c>
      <c r="H77" s="133">
        <v>786</v>
      </c>
    </row>
    <row r="78" spans="1:8" ht="12.75">
      <c r="A78" s="134">
        <v>71</v>
      </c>
      <c r="B78" s="137">
        <f t="shared" si="7"/>
        <v>14.924800000000001</v>
      </c>
      <c r="C78" s="153">
        <f t="shared" si="3"/>
        <v>44.51</v>
      </c>
      <c r="D78" s="132">
        <v>22061</v>
      </c>
      <c r="E78" s="133">
        <v>9954</v>
      </c>
      <c r="F78" s="132">
        <f t="shared" si="8"/>
        <v>28763</v>
      </c>
      <c r="G78" s="182">
        <f t="shared" si="2"/>
        <v>20421</v>
      </c>
      <c r="H78" s="133">
        <v>786</v>
      </c>
    </row>
    <row r="79" spans="1:8" ht="12.75">
      <c r="A79" s="134">
        <v>72</v>
      </c>
      <c r="B79" s="137">
        <f t="shared" si="7"/>
        <v>14.9336</v>
      </c>
      <c r="C79" s="153">
        <f t="shared" si="3"/>
        <v>44.71</v>
      </c>
      <c r="D79" s="132">
        <v>22061</v>
      </c>
      <c r="E79" s="133">
        <v>9954</v>
      </c>
      <c r="F79" s="132">
        <f t="shared" si="8"/>
        <v>28732</v>
      </c>
      <c r="G79" s="182">
        <f t="shared" si="2"/>
        <v>20399</v>
      </c>
      <c r="H79" s="133">
        <v>786</v>
      </c>
    </row>
    <row r="80" spans="1:8" ht="12.75">
      <c r="A80" s="134">
        <v>73</v>
      </c>
      <c r="B80" s="137">
        <f t="shared" si="7"/>
        <v>14.942400000000001</v>
      </c>
      <c r="C80" s="153">
        <f t="shared" si="3"/>
        <v>44.91</v>
      </c>
      <c r="D80" s="132">
        <v>22061</v>
      </c>
      <c r="E80" s="133">
        <v>9954</v>
      </c>
      <c r="F80" s="132">
        <f t="shared" si="8"/>
        <v>28702</v>
      </c>
      <c r="G80" s="182">
        <f t="shared" si="2"/>
        <v>20377</v>
      </c>
      <c r="H80" s="133">
        <v>786</v>
      </c>
    </row>
    <row r="81" spans="1:8" ht="12.75">
      <c r="A81" s="134">
        <v>74</v>
      </c>
      <c r="B81" s="137">
        <f t="shared" si="7"/>
        <v>14.9512</v>
      </c>
      <c r="C81" s="153">
        <f t="shared" si="3"/>
        <v>45.1</v>
      </c>
      <c r="D81" s="132">
        <v>22061</v>
      </c>
      <c r="E81" s="133">
        <v>9954</v>
      </c>
      <c r="F81" s="132">
        <f t="shared" si="8"/>
        <v>28672</v>
      </c>
      <c r="G81" s="182">
        <f aca="true" t="shared" si="9" ref="G81:G137">ROUND(12*(1/B81*D81+1/C81*E81),0)</f>
        <v>20355</v>
      </c>
      <c r="H81" s="133">
        <v>786</v>
      </c>
    </row>
    <row r="82" spans="1:8" ht="12.75">
      <c r="A82" s="134">
        <v>75</v>
      </c>
      <c r="B82" s="137">
        <f t="shared" si="7"/>
        <v>14.96</v>
      </c>
      <c r="C82" s="153">
        <f aca="true" t="shared" si="10" ref="C82:C106">ROUND((-0.00285*POWER(A82,2)+0.62285*A82+17.497)*0.94,2)</f>
        <v>45.29</v>
      </c>
      <c r="D82" s="132">
        <v>22061</v>
      </c>
      <c r="E82" s="133">
        <v>9954</v>
      </c>
      <c r="F82" s="132">
        <f t="shared" si="8"/>
        <v>28643</v>
      </c>
      <c r="G82" s="182">
        <f t="shared" si="9"/>
        <v>20333</v>
      </c>
      <c r="H82" s="133">
        <v>786</v>
      </c>
    </row>
    <row r="83" spans="1:8" ht="12.75">
      <c r="A83" s="134">
        <v>76</v>
      </c>
      <c r="B83" s="137">
        <f t="shared" si="7"/>
        <v>14.968800000000002</v>
      </c>
      <c r="C83" s="153">
        <f t="shared" si="10"/>
        <v>45.47</v>
      </c>
      <c r="D83" s="132">
        <v>22061</v>
      </c>
      <c r="E83" s="133">
        <v>9954</v>
      </c>
      <c r="F83" s="132">
        <f t="shared" si="8"/>
        <v>28614</v>
      </c>
      <c r="G83" s="182">
        <f t="shared" si="9"/>
        <v>20313</v>
      </c>
      <c r="H83" s="133">
        <v>786</v>
      </c>
    </row>
    <row r="84" spans="1:8" ht="12.75">
      <c r="A84" s="134">
        <v>77</v>
      </c>
      <c r="B84" s="137">
        <f t="shared" si="7"/>
        <v>14.9776</v>
      </c>
      <c r="C84" s="153">
        <f t="shared" si="10"/>
        <v>45.65</v>
      </c>
      <c r="D84" s="132">
        <v>22061</v>
      </c>
      <c r="E84" s="133">
        <v>9954</v>
      </c>
      <c r="F84" s="132">
        <f aca="true" t="shared" si="11" ref="F84:F115">ROUND(12*1.37*(1/B84*D84+1/C84*E84)+H84,0)</f>
        <v>28586</v>
      </c>
      <c r="G84" s="182">
        <f t="shared" si="9"/>
        <v>20292</v>
      </c>
      <c r="H84" s="133">
        <v>786</v>
      </c>
    </row>
    <row r="85" spans="1:8" ht="12.75">
      <c r="A85" s="134">
        <v>78</v>
      </c>
      <c r="B85" s="137">
        <f t="shared" si="7"/>
        <v>14.986400000000001</v>
      </c>
      <c r="C85" s="153">
        <f t="shared" si="10"/>
        <v>45.82</v>
      </c>
      <c r="D85" s="132">
        <v>22061</v>
      </c>
      <c r="E85" s="133">
        <v>9954</v>
      </c>
      <c r="F85" s="132">
        <f t="shared" si="11"/>
        <v>28558</v>
      </c>
      <c r="G85" s="182">
        <f t="shared" si="9"/>
        <v>20272</v>
      </c>
      <c r="H85" s="133">
        <v>786</v>
      </c>
    </row>
    <row r="86" spans="1:8" ht="12.75">
      <c r="A86" s="134">
        <v>79</v>
      </c>
      <c r="B86" s="137">
        <f t="shared" si="7"/>
        <v>14.9952</v>
      </c>
      <c r="C86" s="153">
        <f t="shared" si="10"/>
        <v>45.98</v>
      </c>
      <c r="D86" s="132">
        <v>22061</v>
      </c>
      <c r="E86" s="133">
        <v>9954</v>
      </c>
      <c r="F86" s="132">
        <f t="shared" si="11"/>
        <v>28532</v>
      </c>
      <c r="G86" s="182">
        <f t="shared" si="9"/>
        <v>20252</v>
      </c>
      <c r="H86" s="133">
        <v>786</v>
      </c>
    </row>
    <row r="87" spans="1:8" ht="12.75">
      <c r="A87" s="134">
        <v>80</v>
      </c>
      <c r="B87" s="137">
        <f t="shared" si="7"/>
        <v>15.004000000000001</v>
      </c>
      <c r="C87" s="153">
        <f t="shared" si="10"/>
        <v>46.14</v>
      </c>
      <c r="D87" s="132">
        <v>22061</v>
      </c>
      <c r="E87" s="133">
        <v>9954</v>
      </c>
      <c r="F87" s="132">
        <f t="shared" si="11"/>
        <v>28505</v>
      </c>
      <c r="G87" s="182">
        <f t="shared" si="9"/>
        <v>20233</v>
      </c>
      <c r="H87" s="133">
        <v>786</v>
      </c>
    </row>
    <row r="88" spans="1:8" ht="12.75">
      <c r="A88" s="134">
        <v>81</v>
      </c>
      <c r="B88" s="137">
        <f t="shared" si="7"/>
        <v>15.0128</v>
      </c>
      <c r="C88" s="153">
        <f t="shared" si="10"/>
        <v>46.29</v>
      </c>
      <c r="D88" s="132">
        <v>22061</v>
      </c>
      <c r="E88" s="133">
        <v>9954</v>
      </c>
      <c r="F88" s="132">
        <f t="shared" si="11"/>
        <v>28479</v>
      </c>
      <c r="G88" s="182">
        <f t="shared" si="9"/>
        <v>20214</v>
      </c>
      <c r="H88" s="133">
        <v>786</v>
      </c>
    </row>
    <row r="89" spans="1:8" ht="12.75">
      <c r="A89" s="134">
        <v>82</v>
      </c>
      <c r="B89" s="137">
        <f t="shared" si="7"/>
        <v>15.021600000000001</v>
      </c>
      <c r="C89" s="153">
        <f t="shared" si="10"/>
        <v>46.44</v>
      </c>
      <c r="D89" s="132">
        <v>22061</v>
      </c>
      <c r="E89" s="133">
        <v>9954</v>
      </c>
      <c r="F89" s="132">
        <f t="shared" si="11"/>
        <v>28454</v>
      </c>
      <c r="G89" s="182">
        <f t="shared" si="9"/>
        <v>20196</v>
      </c>
      <c r="H89" s="133">
        <v>786</v>
      </c>
    </row>
    <row r="90" spans="1:8" ht="12.75">
      <c r="A90" s="134">
        <v>83</v>
      </c>
      <c r="B90" s="137">
        <f t="shared" si="7"/>
        <v>15.0304</v>
      </c>
      <c r="C90" s="153">
        <f t="shared" si="10"/>
        <v>46.59</v>
      </c>
      <c r="D90" s="132">
        <v>22061</v>
      </c>
      <c r="E90" s="133">
        <v>9954</v>
      </c>
      <c r="F90" s="132">
        <f t="shared" si="11"/>
        <v>28428</v>
      </c>
      <c r="G90" s="182">
        <f t="shared" si="9"/>
        <v>20177</v>
      </c>
      <c r="H90" s="133">
        <v>786</v>
      </c>
    </row>
    <row r="91" spans="1:8" ht="12.75">
      <c r="A91" s="134">
        <v>84</v>
      </c>
      <c r="B91" s="137">
        <f t="shared" si="7"/>
        <v>15.039200000000001</v>
      </c>
      <c r="C91" s="153">
        <f t="shared" si="10"/>
        <v>46.72</v>
      </c>
      <c r="D91" s="132">
        <v>22061</v>
      </c>
      <c r="E91" s="133">
        <v>9954</v>
      </c>
      <c r="F91" s="132">
        <f t="shared" si="11"/>
        <v>28404</v>
      </c>
      <c r="G91" s="182">
        <f t="shared" si="9"/>
        <v>20159</v>
      </c>
      <c r="H91" s="133">
        <v>786</v>
      </c>
    </row>
    <row r="92" spans="1:8" ht="12.75">
      <c r="A92" s="134">
        <v>85</v>
      </c>
      <c r="B92" s="137">
        <f t="shared" si="7"/>
        <v>15.048</v>
      </c>
      <c r="C92" s="153">
        <f t="shared" si="10"/>
        <v>46.86</v>
      </c>
      <c r="D92" s="132">
        <v>22061</v>
      </c>
      <c r="E92" s="133">
        <v>9954</v>
      </c>
      <c r="F92" s="132">
        <f t="shared" si="11"/>
        <v>28380</v>
      </c>
      <c r="G92" s="182">
        <f t="shared" si="9"/>
        <v>20142</v>
      </c>
      <c r="H92" s="133">
        <v>786</v>
      </c>
    </row>
    <row r="93" spans="1:8" ht="12.75">
      <c r="A93" s="134">
        <v>86</v>
      </c>
      <c r="B93" s="137">
        <f t="shared" si="7"/>
        <v>15.0568</v>
      </c>
      <c r="C93" s="153">
        <f t="shared" si="10"/>
        <v>46.98</v>
      </c>
      <c r="D93" s="132">
        <v>22061</v>
      </c>
      <c r="E93" s="133">
        <v>9954</v>
      </c>
      <c r="F93" s="132">
        <f t="shared" si="11"/>
        <v>28357</v>
      </c>
      <c r="G93" s="182">
        <f t="shared" si="9"/>
        <v>20125</v>
      </c>
      <c r="H93" s="133">
        <v>786</v>
      </c>
    </row>
    <row r="94" spans="1:8" ht="12.75">
      <c r="A94" s="134">
        <v>87</v>
      </c>
      <c r="B94" s="137">
        <f t="shared" si="7"/>
        <v>15.0656</v>
      </c>
      <c r="C94" s="153">
        <f t="shared" si="10"/>
        <v>47.11</v>
      </c>
      <c r="D94" s="132">
        <v>22061</v>
      </c>
      <c r="E94" s="133">
        <v>9954</v>
      </c>
      <c r="F94" s="132">
        <f t="shared" si="11"/>
        <v>28333</v>
      </c>
      <c r="G94" s="182">
        <f t="shared" si="9"/>
        <v>20107</v>
      </c>
      <c r="H94" s="133">
        <v>786</v>
      </c>
    </row>
    <row r="95" spans="1:8" ht="12.75">
      <c r="A95" s="134">
        <v>88</v>
      </c>
      <c r="B95" s="137">
        <f t="shared" si="7"/>
        <v>15.0744</v>
      </c>
      <c r="C95" s="153">
        <f t="shared" si="10"/>
        <v>47.22</v>
      </c>
      <c r="D95" s="132">
        <v>22061</v>
      </c>
      <c r="E95" s="133">
        <v>9954</v>
      </c>
      <c r="F95" s="132">
        <f t="shared" si="11"/>
        <v>28311</v>
      </c>
      <c r="G95" s="182">
        <f t="shared" si="9"/>
        <v>20091</v>
      </c>
      <c r="H95" s="133">
        <v>786</v>
      </c>
    </row>
    <row r="96" spans="1:8" ht="12.75">
      <c r="A96" s="134">
        <v>89</v>
      </c>
      <c r="B96" s="137">
        <f t="shared" si="7"/>
        <v>15.083200000000001</v>
      </c>
      <c r="C96" s="153">
        <f t="shared" si="10"/>
        <v>47.33</v>
      </c>
      <c r="D96" s="132">
        <v>22061</v>
      </c>
      <c r="E96" s="133">
        <v>9954</v>
      </c>
      <c r="F96" s="132">
        <f t="shared" si="11"/>
        <v>28289</v>
      </c>
      <c r="G96" s="182">
        <f t="shared" si="9"/>
        <v>20075</v>
      </c>
      <c r="H96" s="133">
        <v>786</v>
      </c>
    </row>
    <row r="97" spans="1:8" ht="12.75">
      <c r="A97" s="134">
        <v>90</v>
      </c>
      <c r="B97" s="137">
        <f t="shared" si="7"/>
        <v>15.092</v>
      </c>
      <c r="C97" s="153">
        <f t="shared" si="10"/>
        <v>47.44</v>
      </c>
      <c r="D97" s="132">
        <v>22061</v>
      </c>
      <c r="E97" s="133">
        <v>9954</v>
      </c>
      <c r="F97" s="132">
        <f t="shared" si="11"/>
        <v>28267</v>
      </c>
      <c r="G97" s="182">
        <f t="shared" si="9"/>
        <v>20059</v>
      </c>
      <c r="H97" s="133">
        <v>786</v>
      </c>
    </row>
    <row r="98" spans="1:8" ht="12.75">
      <c r="A98" s="134">
        <v>91</v>
      </c>
      <c r="B98" s="137">
        <f t="shared" si="7"/>
        <v>15.100800000000001</v>
      </c>
      <c r="C98" s="153">
        <f t="shared" si="10"/>
        <v>47.54</v>
      </c>
      <c r="D98" s="132">
        <v>22061</v>
      </c>
      <c r="E98" s="133">
        <v>9954</v>
      </c>
      <c r="F98" s="132">
        <f t="shared" si="11"/>
        <v>28246</v>
      </c>
      <c r="G98" s="182">
        <f t="shared" si="9"/>
        <v>20044</v>
      </c>
      <c r="H98" s="133">
        <v>786</v>
      </c>
    </row>
    <row r="99" spans="1:8" ht="12.75">
      <c r="A99" s="134">
        <v>92</v>
      </c>
      <c r="B99" s="137">
        <f t="shared" si="7"/>
        <v>15.1096</v>
      </c>
      <c r="C99" s="153">
        <f t="shared" si="10"/>
        <v>47.64</v>
      </c>
      <c r="D99" s="132">
        <v>22061</v>
      </c>
      <c r="E99" s="133">
        <v>9954</v>
      </c>
      <c r="F99" s="132">
        <f t="shared" si="11"/>
        <v>28224</v>
      </c>
      <c r="G99" s="182">
        <f t="shared" si="9"/>
        <v>20028</v>
      </c>
      <c r="H99" s="133">
        <v>786</v>
      </c>
    </row>
    <row r="100" spans="1:8" ht="12.75">
      <c r="A100" s="134">
        <v>93</v>
      </c>
      <c r="B100" s="137">
        <f t="shared" si="7"/>
        <v>15.118400000000001</v>
      </c>
      <c r="C100" s="153">
        <f t="shared" si="10"/>
        <v>47.73</v>
      </c>
      <c r="D100" s="132">
        <v>22061</v>
      </c>
      <c r="E100" s="133">
        <v>9954</v>
      </c>
      <c r="F100" s="132">
        <f t="shared" si="11"/>
        <v>28204</v>
      </c>
      <c r="G100" s="182">
        <f t="shared" si="9"/>
        <v>20013</v>
      </c>
      <c r="H100" s="133">
        <v>786</v>
      </c>
    </row>
    <row r="101" spans="1:8" ht="12.75">
      <c r="A101" s="134">
        <v>94</v>
      </c>
      <c r="B101" s="137">
        <f t="shared" si="7"/>
        <v>15.1272</v>
      </c>
      <c r="C101" s="153">
        <f t="shared" si="10"/>
        <v>47.81</v>
      </c>
      <c r="D101" s="132">
        <v>22061</v>
      </c>
      <c r="E101" s="133">
        <v>9954</v>
      </c>
      <c r="F101" s="132">
        <f t="shared" si="11"/>
        <v>28184</v>
      </c>
      <c r="G101" s="182">
        <f t="shared" si="9"/>
        <v>19999</v>
      </c>
      <c r="H101" s="133">
        <v>786</v>
      </c>
    </row>
    <row r="102" spans="1:8" ht="12.75">
      <c r="A102" s="134">
        <v>95</v>
      </c>
      <c r="B102" s="137">
        <f t="shared" si="7"/>
        <v>15.136000000000001</v>
      </c>
      <c r="C102" s="153">
        <f t="shared" si="10"/>
        <v>47.89</v>
      </c>
      <c r="D102" s="132">
        <v>22061</v>
      </c>
      <c r="E102" s="133">
        <v>9954</v>
      </c>
      <c r="F102" s="132">
        <f t="shared" si="11"/>
        <v>28165</v>
      </c>
      <c r="G102" s="182">
        <f t="shared" si="9"/>
        <v>19984</v>
      </c>
      <c r="H102" s="133">
        <v>786</v>
      </c>
    </row>
    <row r="103" spans="1:8" ht="12.75">
      <c r="A103" s="134">
        <v>96</v>
      </c>
      <c r="B103" s="137">
        <f t="shared" si="7"/>
        <v>15.1448</v>
      </c>
      <c r="C103" s="153">
        <f t="shared" si="10"/>
        <v>47.96</v>
      </c>
      <c r="D103" s="132">
        <v>22061</v>
      </c>
      <c r="E103" s="133">
        <v>9954</v>
      </c>
      <c r="F103" s="132">
        <f t="shared" si="11"/>
        <v>28146</v>
      </c>
      <c r="G103" s="182">
        <f t="shared" si="9"/>
        <v>19971</v>
      </c>
      <c r="H103" s="133">
        <v>786</v>
      </c>
    </row>
    <row r="104" spans="1:8" ht="12.75">
      <c r="A104" s="134">
        <v>97</v>
      </c>
      <c r="B104" s="137">
        <f t="shared" si="7"/>
        <v>15.1536</v>
      </c>
      <c r="C104" s="153">
        <f t="shared" si="10"/>
        <v>48.03</v>
      </c>
      <c r="D104" s="132">
        <v>22061</v>
      </c>
      <c r="E104" s="133">
        <v>9954</v>
      </c>
      <c r="F104" s="132">
        <f t="shared" si="11"/>
        <v>28127</v>
      </c>
      <c r="G104" s="182">
        <f t="shared" si="9"/>
        <v>19957</v>
      </c>
      <c r="H104" s="133">
        <v>786</v>
      </c>
    </row>
    <row r="105" spans="1:8" ht="12.75">
      <c r="A105" s="134">
        <v>98</v>
      </c>
      <c r="B105" s="137">
        <f t="shared" si="7"/>
        <v>15.162400000000002</v>
      </c>
      <c r="C105" s="153">
        <f t="shared" si="10"/>
        <v>48.1</v>
      </c>
      <c r="D105" s="132">
        <v>22061</v>
      </c>
      <c r="E105" s="133">
        <v>9954</v>
      </c>
      <c r="F105" s="132">
        <f t="shared" si="11"/>
        <v>28108</v>
      </c>
      <c r="G105" s="182">
        <f t="shared" si="9"/>
        <v>19943</v>
      </c>
      <c r="H105" s="133">
        <v>786</v>
      </c>
    </row>
    <row r="106" spans="1:8" ht="12.75">
      <c r="A106" s="134">
        <v>99</v>
      </c>
      <c r="B106" s="137">
        <f t="shared" si="7"/>
        <v>15.1712</v>
      </c>
      <c r="C106" s="153">
        <f t="shared" si="10"/>
        <v>48.15</v>
      </c>
      <c r="D106" s="132">
        <v>22061</v>
      </c>
      <c r="E106" s="133">
        <v>9954</v>
      </c>
      <c r="F106" s="132">
        <f t="shared" si="11"/>
        <v>28091</v>
      </c>
      <c r="G106" s="182">
        <f t="shared" si="9"/>
        <v>19930</v>
      </c>
      <c r="H106" s="133">
        <v>786</v>
      </c>
    </row>
    <row r="107" spans="1:8" ht="12.75">
      <c r="A107" s="134">
        <v>100</v>
      </c>
      <c r="B107" s="137">
        <v>15.2</v>
      </c>
      <c r="C107" s="138">
        <v>48.2</v>
      </c>
      <c r="D107" s="132">
        <v>22061</v>
      </c>
      <c r="E107" s="133">
        <v>9954</v>
      </c>
      <c r="F107" s="132">
        <f t="shared" si="11"/>
        <v>28042</v>
      </c>
      <c r="G107" s="182">
        <f t="shared" si="9"/>
        <v>19895</v>
      </c>
      <c r="H107" s="133">
        <v>786</v>
      </c>
    </row>
    <row r="108" spans="1:8" ht="12.75">
      <c r="A108" s="134">
        <v>101</v>
      </c>
      <c r="B108" s="137">
        <v>15.2</v>
      </c>
      <c r="C108" s="138">
        <v>48.2</v>
      </c>
      <c r="D108" s="132">
        <v>22061</v>
      </c>
      <c r="E108" s="133">
        <v>9954</v>
      </c>
      <c r="F108" s="132">
        <f t="shared" si="11"/>
        <v>28042</v>
      </c>
      <c r="G108" s="182">
        <f t="shared" si="9"/>
        <v>19895</v>
      </c>
      <c r="H108" s="133">
        <v>786</v>
      </c>
    </row>
    <row r="109" spans="1:8" ht="12.75">
      <c r="A109" s="134">
        <v>102</v>
      </c>
      <c r="B109" s="137">
        <v>15.2</v>
      </c>
      <c r="C109" s="138">
        <v>48.2</v>
      </c>
      <c r="D109" s="132">
        <v>22061</v>
      </c>
      <c r="E109" s="133">
        <v>9954</v>
      </c>
      <c r="F109" s="132">
        <f t="shared" si="11"/>
        <v>28042</v>
      </c>
      <c r="G109" s="182">
        <f t="shared" si="9"/>
        <v>19895</v>
      </c>
      <c r="H109" s="133">
        <v>786</v>
      </c>
    </row>
    <row r="110" spans="1:8" ht="12.75">
      <c r="A110" s="134">
        <v>103</v>
      </c>
      <c r="B110" s="137">
        <v>15.2</v>
      </c>
      <c r="C110" s="138">
        <v>48.2</v>
      </c>
      <c r="D110" s="132">
        <v>22061</v>
      </c>
      <c r="E110" s="133">
        <v>9954</v>
      </c>
      <c r="F110" s="132">
        <f t="shared" si="11"/>
        <v>28042</v>
      </c>
      <c r="G110" s="182">
        <f t="shared" si="9"/>
        <v>19895</v>
      </c>
      <c r="H110" s="133">
        <v>786</v>
      </c>
    </row>
    <row r="111" spans="1:8" ht="12.75">
      <c r="A111" s="134">
        <v>104</v>
      </c>
      <c r="B111" s="137">
        <v>15.2</v>
      </c>
      <c r="C111" s="138">
        <v>48.2</v>
      </c>
      <c r="D111" s="132">
        <v>22061</v>
      </c>
      <c r="E111" s="133">
        <v>9954</v>
      </c>
      <c r="F111" s="132">
        <f t="shared" si="11"/>
        <v>28042</v>
      </c>
      <c r="G111" s="182">
        <f t="shared" si="9"/>
        <v>19895</v>
      </c>
      <c r="H111" s="133">
        <v>786</v>
      </c>
    </row>
    <row r="112" spans="1:8" ht="12.75">
      <c r="A112" s="134">
        <v>105</v>
      </c>
      <c r="B112" s="137">
        <v>15.2</v>
      </c>
      <c r="C112" s="138">
        <v>48.2</v>
      </c>
      <c r="D112" s="132">
        <v>22061</v>
      </c>
      <c r="E112" s="133">
        <v>9954</v>
      </c>
      <c r="F112" s="132">
        <f t="shared" si="11"/>
        <v>28042</v>
      </c>
      <c r="G112" s="182">
        <f t="shared" si="9"/>
        <v>19895</v>
      </c>
      <c r="H112" s="133">
        <v>786</v>
      </c>
    </row>
    <row r="113" spans="1:8" ht="12.75">
      <c r="A113" s="134">
        <v>106</v>
      </c>
      <c r="B113" s="137">
        <v>15.2</v>
      </c>
      <c r="C113" s="138">
        <v>48.2</v>
      </c>
      <c r="D113" s="132">
        <v>22061</v>
      </c>
      <c r="E113" s="133">
        <v>9954</v>
      </c>
      <c r="F113" s="132">
        <f t="shared" si="11"/>
        <v>28042</v>
      </c>
      <c r="G113" s="182">
        <f t="shared" si="9"/>
        <v>19895</v>
      </c>
      <c r="H113" s="133">
        <v>786</v>
      </c>
    </row>
    <row r="114" spans="1:8" ht="12.75">
      <c r="A114" s="134">
        <v>107</v>
      </c>
      <c r="B114" s="137">
        <v>15.2</v>
      </c>
      <c r="C114" s="138">
        <v>48.2</v>
      </c>
      <c r="D114" s="132">
        <v>22061</v>
      </c>
      <c r="E114" s="133">
        <v>9954</v>
      </c>
      <c r="F114" s="132">
        <f t="shared" si="11"/>
        <v>28042</v>
      </c>
      <c r="G114" s="182">
        <f t="shared" si="9"/>
        <v>19895</v>
      </c>
      <c r="H114" s="133">
        <v>786</v>
      </c>
    </row>
    <row r="115" spans="1:8" ht="12.75">
      <c r="A115" s="134">
        <v>108</v>
      </c>
      <c r="B115" s="137">
        <v>15.2</v>
      </c>
      <c r="C115" s="138">
        <v>48.2</v>
      </c>
      <c r="D115" s="132">
        <v>22061</v>
      </c>
      <c r="E115" s="133">
        <v>9954</v>
      </c>
      <c r="F115" s="132">
        <f t="shared" si="11"/>
        <v>28042</v>
      </c>
      <c r="G115" s="182">
        <f t="shared" si="9"/>
        <v>19895</v>
      </c>
      <c r="H115" s="133">
        <v>786</v>
      </c>
    </row>
    <row r="116" spans="1:8" ht="12.75">
      <c r="A116" s="134">
        <v>109</v>
      </c>
      <c r="B116" s="137">
        <v>15.2</v>
      </c>
      <c r="C116" s="138">
        <v>48.2</v>
      </c>
      <c r="D116" s="132">
        <v>22061</v>
      </c>
      <c r="E116" s="133">
        <v>9954</v>
      </c>
      <c r="F116" s="132">
        <f aca="true" t="shared" si="12" ref="F116:F137">ROUND(12*1.37*(1/B116*D116+1/C116*E116)+H116,0)</f>
        <v>28042</v>
      </c>
      <c r="G116" s="182">
        <f t="shared" si="9"/>
        <v>19895</v>
      </c>
      <c r="H116" s="133">
        <v>786</v>
      </c>
    </row>
    <row r="117" spans="1:8" ht="12.75">
      <c r="A117" s="134">
        <v>110</v>
      </c>
      <c r="B117" s="137">
        <v>15.2</v>
      </c>
      <c r="C117" s="138">
        <v>48.2</v>
      </c>
      <c r="D117" s="132">
        <v>22061</v>
      </c>
      <c r="E117" s="133">
        <v>9954</v>
      </c>
      <c r="F117" s="132">
        <f t="shared" si="12"/>
        <v>28042</v>
      </c>
      <c r="G117" s="182">
        <f t="shared" si="9"/>
        <v>19895</v>
      </c>
      <c r="H117" s="133">
        <v>786</v>
      </c>
    </row>
    <row r="118" spans="1:8" ht="12.75">
      <c r="A118" s="134">
        <v>111</v>
      </c>
      <c r="B118" s="137">
        <v>15.2</v>
      </c>
      <c r="C118" s="138">
        <v>48.2</v>
      </c>
      <c r="D118" s="132">
        <v>22061</v>
      </c>
      <c r="E118" s="133">
        <v>9954</v>
      </c>
      <c r="F118" s="132">
        <f t="shared" si="12"/>
        <v>28042</v>
      </c>
      <c r="G118" s="182">
        <f t="shared" si="9"/>
        <v>19895</v>
      </c>
      <c r="H118" s="133">
        <v>786</v>
      </c>
    </row>
    <row r="119" spans="1:8" ht="12.75">
      <c r="A119" s="134">
        <v>112</v>
      </c>
      <c r="B119" s="137">
        <v>15.2</v>
      </c>
      <c r="C119" s="138">
        <v>48.2</v>
      </c>
      <c r="D119" s="132">
        <v>22061</v>
      </c>
      <c r="E119" s="133">
        <v>9954</v>
      </c>
      <c r="F119" s="132">
        <f t="shared" si="12"/>
        <v>28042</v>
      </c>
      <c r="G119" s="182">
        <f t="shared" si="9"/>
        <v>19895</v>
      </c>
      <c r="H119" s="133">
        <v>786</v>
      </c>
    </row>
    <row r="120" spans="1:8" ht="12.75">
      <c r="A120" s="134">
        <v>113</v>
      </c>
      <c r="B120" s="137">
        <v>15.2</v>
      </c>
      <c r="C120" s="138">
        <v>48.2</v>
      </c>
      <c r="D120" s="132">
        <v>22061</v>
      </c>
      <c r="E120" s="133">
        <v>9954</v>
      </c>
      <c r="F120" s="132">
        <f t="shared" si="12"/>
        <v>28042</v>
      </c>
      <c r="G120" s="182">
        <f t="shared" si="9"/>
        <v>19895</v>
      </c>
      <c r="H120" s="133">
        <v>786</v>
      </c>
    </row>
    <row r="121" spans="1:8" ht="12.75">
      <c r="A121" s="134">
        <v>114</v>
      </c>
      <c r="B121" s="137">
        <v>15.2</v>
      </c>
      <c r="C121" s="138">
        <v>48.2</v>
      </c>
      <c r="D121" s="132">
        <v>22061</v>
      </c>
      <c r="E121" s="133">
        <v>9954</v>
      </c>
      <c r="F121" s="132">
        <f t="shared" si="12"/>
        <v>28042</v>
      </c>
      <c r="G121" s="182">
        <f t="shared" si="9"/>
        <v>19895</v>
      </c>
      <c r="H121" s="133">
        <v>786</v>
      </c>
    </row>
    <row r="122" spans="1:8" ht="12.75">
      <c r="A122" s="134">
        <v>115</v>
      </c>
      <c r="B122" s="137">
        <v>15.2</v>
      </c>
      <c r="C122" s="138">
        <v>48.2</v>
      </c>
      <c r="D122" s="132">
        <v>22061</v>
      </c>
      <c r="E122" s="133">
        <v>9954</v>
      </c>
      <c r="F122" s="132">
        <f t="shared" si="12"/>
        <v>28042</v>
      </c>
      <c r="G122" s="182">
        <f t="shared" si="9"/>
        <v>19895</v>
      </c>
      <c r="H122" s="133">
        <v>786</v>
      </c>
    </row>
    <row r="123" spans="1:8" ht="12.75">
      <c r="A123" s="134">
        <v>116</v>
      </c>
      <c r="B123" s="137">
        <v>15.2</v>
      </c>
      <c r="C123" s="138">
        <v>48.2</v>
      </c>
      <c r="D123" s="132">
        <v>22061</v>
      </c>
      <c r="E123" s="133">
        <v>9954</v>
      </c>
      <c r="F123" s="132">
        <f t="shared" si="12"/>
        <v>28042</v>
      </c>
      <c r="G123" s="182">
        <f t="shared" si="9"/>
        <v>19895</v>
      </c>
      <c r="H123" s="133">
        <v>786</v>
      </c>
    </row>
    <row r="124" spans="1:8" ht="12.75">
      <c r="A124" s="134">
        <v>117</v>
      </c>
      <c r="B124" s="137">
        <v>15.2</v>
      </c>
      <c r="C124" s="138">
        <v>48.2</v>
      </c>
      <c r="D124" s="132">
        <v>22061</v>
      </c>
      <c r="E124" s="133">
        <v>9954</v>
      </c>
      <c r="F124" s="132">
        <f t="shared" si="12"/>
        <v>28042</v>
      </c>
      <c r="G124" s="182">
        <f t="shared" si="9"/>
        <v>19895</v>
      </c>
      <c r="H124" s="133">
        <v>786</v>
      </c>
    </row>
    <row r="125" spans="1:8" ht="12.75">
      <c r="A125" s="134">
        <v>118</v>
      </c>
      <c r="B125" s="137">
        <v>15.2</v>
      </c>
      <c r="C125" s="138">
        <v>48.2</v>
      </c>
      <c r="D125" s="132">
        <v>22061</v>
      </c>
      <c r="E125" s="133">
        <v>9954</v>
      </c>
      <c r="F125" s="132">
        <f t="shared" si="12"/>
        <v>28042</v>
      </c>
      <c r="G125" s="182">
        <f t="shared" si="9"/>
        <v>19895</v>
      </c>
      <c r="H125" s="133">
        <v>786</v>
      </c>
    </row>
    <row r="126" spans="1:8" ht="12.75">
      <c r="A126" s="134">
        <v>119</v>
      </c>
      <c r="B126" s="137">
        <v>15.2</v>
      </c>
      <c r="C126" s="138">
        <v>48.2</v>
      </c>
      <c r="D126" s="132">
        <v>22061</v>
      </c>
      <c r="E126" s="133">
        <v>9954</v>
      </c>
      <c r="F126" s="132">
        <f t="shared" si="12"/>
        <v>28042</v>
      </c>
      <c r="G126" s="182">
        <f t="shared" si="9"/>
        <v>19895</v>
      </c>
      <c r="H126" s="133">
        <v>786</v>
      </c>
    </row>
    <row r="127" spans="1:8" ht="12.75">
      <c r="A127" s="134">
        <v>120</v>
      </c>
      <c r="B127" s="137">
        <v>15.2</v>
      </c>
      <c r="C127" s="138">
        <v>48.2</v>
      </c>
      <c r="D127" s="132">
        <v>22061</v>
      </c>
      <c r="E127" s="133">
        <v>9954</v>
      </c>
      <c r="F127" s="132">
        <f t="shared" si="12"/>
        <v>28042</v>
      </c>
      <c r="G127" s="182">
        <f t="shared" si="9"/>
        <v>19895</v>
      </c>
      <c r="H127" s="133">
        <v>786</v>
      </c>
    </row>
    <row r="128" spans="1:8" ht="12.75">
      <c r="A128" s="134">
        <v>121</v>
      </c>
      <c r="B128" s="137">
        <v>15.2</v>
      </c>
      <c r="C128" s="138">
        <v>48.2</v>
      </c>
      <c r="D128" s="132">
        <v>22061</v>
      </c>
      <c r="E128" s="133">
        <v>9954</v>
      </c>
      <c r="F128" s="132">
        <f t="shared" si="12"/>
        <v>28042</v>
      </c>
      <c r="G128" s="182">
        <f t="shared" si="9"/>
        <v>19895</v>
      </c>
      <c r="H128" s="133">
        <v>786</v>
      </c>
    </row>
    <row r="129" spans="1:8" ht="12.75">
      <c r="A129" s="134">
        <v>122</v>
      </c>
      <c r="B129" s="137">
        <v>15.2</v>
      </c>
      <c r="C129" s="138">
        <v>48.2</v>
      </c>
      <c r="D129" s="132">
        <v>22061</v>
      </c>
      <c r="E129" s="133">
        <v>9954</v>
      </c>
      <c r="F129" s="132">
        <f t="shared" si="12"/>
        <v>28042</v>
      </c>
      <c r="G129" s="182">
        <f t="shared" si="9"/>
        <v>19895</v>
      </c>
      <c r="H129" s="133">
        <v>786</v>
      </c>
    </row>
    <row r="130" spans="1:8" ht="12.75">
      <c r="A130" s="134">
        <v>123</v>
      </c>
      <c r="B130" s="137">
        <v>15.2</v>
      </c>
      <c r="C130" s="138">
        <v>48.2</v>
      </c>
      <c r="D130" s="132">
        <v>22061</v>
      </c>
      <c r="E130" s="133">
        <v>9954</v>
      </c>
      <c r="F130" s="132">
        <f t="shared" si="12"/>
        <v>28042</v>
      </c>
      <c r="G130" s="182">
        <f t="shared" si="9"/>
        <v>19895</v>
      </c>
      <c r="H130" s="133">
        <v>786</v>
      </c>
    </row>
    <row r="131" spans="1:8" ht="12.75">
      <c r="A131" s="134">
        <v>124</v>
      </c>
      <c r="B131" s="137">
        <v>15.2</v>
      </c>
      <c r="C131" s="138">
        <v>48.2</v>
      </c>
      <c r="D131" s="132">
        <v>22061</v>
      </c>
      <c r="E131" s="133">
        <v>9954</v>
      </c>
      <c r="F131" s="132">
        <f t="shared" si="12"/>
        <v>28042</v>
      </c>
      <c r="G131" s="182">
        <f t="shared" si="9"/>
        <v>19895</v>
      </c>
      <c r="H131" s="133">
        <v>786</v>
      </c>
    </row>
    <row r="132" spans="1:8" ht="12.75">
      <c r="A132" s="134">
        <v>125</v>
      </c>
      <c r="B132" s="137">
        <v>15.2</v>
      </c>
      <c r="C132" s="138">
        <v>48.2</v>
      </c>
      <c r="D132" s="132">
        <v>22061</v>
      </c>
      <c r="E132" s="133">
        <v>9954</v>
      </c>
      <c r="F132" s="132">
        <f t="shared" si="12"/>
        <v>28042</v>
      </c>
      <c r="G132" s="182">
        <f t="shared" si="9"/>
        <v>19895</v>
      </c>
      <c r="H132" s="133">
        <v>786</v>
      </c>
    </row>
    <row r="133" spans="1:8" ht="12.75">
      <c r="A133" s="134">
        <v>126</v>
      </c>
      <c r="B133" s="137">
        <v>15.2</v>
      </c>
      <c r="C133" s="138">
        <v>48.2</v>
      </c>
      <c r="D133" s="132">
        <v>22061</v>
      </c>
      <c r="E133" s="133">
        <v>9954</v>
      </c>
      <c r="F133" s="132">
        <f t="shared" si="12"/>
        <v>28042</v>
      </c>
      <c r="G133" s="182">
        <f t="shared" si="9"/>
        <v>19895</v>
      </c>
      <c r="H133" s="133">
        <v>786</v>
      </c>
    </row>
    <row r="134" spans="1:8" ht="12.75">
      <c r="A134" s="134">
        <v>127</v>
      </c>
      <c r="B134" s="137">
        <v>15.2</v>
      </c>
      <c r="C134" s="138">
        <v>48.2</v>
      </c>
      <c r="D134" s="132">
        <v>22061</v>
      </c>
      <c r="E134" s="133">
        <v>9954</v>
      </c>
      <c r="F134" s="132">
        <f t="shared" si="12"/>
        <v>28042</v>
      </c>
      <c r="G134" s="182">
        <f t="shared" si="9"/>
        <v>19895</v>
      </c>
      <c r="H134" s="133">
        <v>786</v>
      </c>
    </row>
    <row r="135" spans="1:8" ht="12.75">
      <c r="A135" s="134">
        <v>128</v>
      </c>
      <c r="B135" s="137">
        <v>15.2</v>
      </c>
      <c r="C135" s="138">
        <v>48.2</v>
      </c>
      <c r="D135" s="132">
        <v>22061</v>
      </c>
      <c r="E135" s="133">
        <v>9954</v>
      </c>
      <c r="F135" s="132">
        <f t="shared" si="12"/>
        <v>28042</v>
      </c>
      <c r="G135" s="182">
        <f t="shared" si="9"/>
        <v>19895</v>
      </c>
      <c r="H135" s="133">
        <v>786</v>
      </c>
    </row>
    <row r="136" spans="1:8" ht="12.75">
      <c r="A136" s="134">
        <v>129</v>
      </c>
      <c r="B136" s="137">
        <v>15.2</v>
      </c>
      <c r="C136" s="138">
        <v>48.2</v>
      </c>
      <c r="D136" s="132">
        <v>22061</v>
      </c>
      <c r="E136" s="133">
        <v>9954</v>
      </c>
      <c r="F136" s="132">
        <f t="shared" si="12"/>
        <v>28042</v>
      </c>
      <c r="G136" s="182">
        <f t="shared" si="9"/>
        <v>19895</v>
      </c>
      <c r="H136" s="133">
        <v>786</v>
      </c>
    </row>
    <row r="137" spans="1:8" ht="13.5" thickBot="1">
      <c r="A137" s="154">
        <v>130</v>
      </c>
      <c r="B137" s="158">
        <v>15.2</v>
      </c>
      <c r="C137" s="155">
        <v>48.2</v>
      </c>
      <c r="D137" s="156">
        <v>22061</v>
      </c>
      <c r="E137" s="157">
        <v>9954</v>
      </c>
      <c r="F137" s="156">
        <f t="shared" si="12"/>
        <v>28042</v>
      </c>
      <c r="G137" s="182">
        <f t="shared" si="9"/>
        <v>19895</v>
      </c>
      <c r="H137" s="157">
        <v>786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7"/>
  <sheetViews>
    <sheetView workbookViewId="0" topLeftCell="A1">
      <selection activeCell="G14" sqref="G14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414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401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390</v>
      </c>
      <c r="E6" s="112" t="s">
        <v>4</v>
      </c>
      <c r="I6" s="4"/>
    </row>
    <row r="7" spans="1:9" ht="15.75">
      <c r="A7" s="113" t="s">
        <v>383</v>
      </c>
      <c r="B7" s="110"/>
      <c r="C7" s="149">
        <v>13.08</v>
      </c>
      <c r="D7" s="119"/>
      <c r="E7" s="149"/>
      <c r="I7" s="4"/>
    </row>
    <row r="8" spans="1:9" ht="15.75">
      <c r="A8" s="113" t="s">
        <v>384</v>
      </c>
      <c r="B8" s="110"/>
      <c r="C8" s="149" t="s">
        <v>316</v>
      </c>
      <c r="D8" s="119"/>
      <c r="E8" s="149"/>
      <c r="I8" s="4"/>
    </row>
    <row r="9" spans="1:9" ht="15.75">
      <c r="A9" s="113" t="s">
        <v>385</v>
      </c>
      <c r="B9" s="110"/>
      <c r="C9" s="149" t="s">
        <v>317</v>
      </c>
      <c r="D9" s="119"/>
      <c r="E9" s="149"/>
      <c r="I9" s="4"/>
    </row>
    <row r="10" spans="1:9" ht="15.75">
      <c r="A10" s="113" t="s">
        <v>386</v>
      </c>
      <c r="B10" s="110"/>
      <c r="C10" s="149" t="s">
        <v>318</v>
      </c>
      <c r="D10" s="119"/>
      <c r="E10" s="149"/>
      <c r="I10" s="4"/>
    </row>
    <row r="11" spans="1:9" ht="15.75">
      <c r="A11" s="113" t="s">
        <v>387</v>
      </c>
      <c r="B11" s="110"/>
      <c r="C11" s="149" t="s">
        <v>319</v>
      </c>
      <c r="D11" s="119"/>
      <c r="E11" s="149"/>
      <c r="I11" s="4"/>
    </row>
    <row r="12" spans="1:9" ht="15.75">
      <c r="A12" s="113" t="s">
        <v>388</v>
      </c>
      <c r="B12" s="110"/>
      <c r="C12" s="149" t="s">
        <v>320</v>
      </c>
      <c r="D12" s="119"/>
      <c r="E12" s="149"/>
      <c r="I12" s="4"/>
    </row>
    <row r="13" spans="1:9" ht="6" customHeight="1" thickBot="1">
      <c r="A13" s="166"/>
      <c r="B13" s="166"/>
      <c r="C13" s="114"/>
      <c r="D13" s="115"/>
      <c r="E13" s="116"/>
      <c r="F13" s="116"/>
      <c r="G13" s="116"/>
      <c r="I13" s="4"/>
    </row>
    <row r="14" spans="1:8" ht="15.75">
      <c r="A14" s="5"/>
      <c r="B14" s="129" t="s">
        <v>349</v>
      </c>
      <c r="C14" s="130"/>
      <c r="D14" s="129" t="s">
        <v>350</v>
      </c>
      <c r="E14" s="130"/>
      <c r="F14" s="131" t="s">
        <v>351</v>
      </c>
      <c r="G14" s="183" t="s">
        <v>442</v>
      </c>
      <c r="H14" s="130"/>
    </row>
    <row r="15" spans="1:8" ht="45.75" thickBot="1">
      <c r="A15" s="144" t="s">
        <v>366</v>
      </c>
      <c r="B15" s="145" t="s">
        <v>3</v>
      </c>
      <c r="C15" s="146" t="s">
        <v>4</v>
      </c>
      <c r="D15" s="147" t="s">
        <v>5</v>
      </c>
      <c r="E15" s="148" t="s">
        <v>6</v>
      </c>
      <c r="F15" s="147" t="s">
        <v>351</v>
      </c>
      <c r="G15" s="184" t="s">
        <v>443</v>
      </c>
      <c r="H15" s="148" t="s">
        <v>7</v>
      </c>
    </row>
    <row r="16" spans="1:8" ht="12.75">
      <c r="A16" s="139" t="s">
        <v>389</v>
      </c>
      <c r="B16" s="140">
        <v>13.078</v>
      </c>
      <c r="C16" s="141"/>
      <c r="D16" s="142">
        <v>22061</v>
      </c>
      <c r="E16" s="143"/>
      <c r="F16" s="132">
        <v>28267</v>
      </c>
      <c r="G16" s="182">
        <f>ROUND(12*(1/B16*D16),0)</f>
        <v>20243</v>
      </c>
      <c r="H16" s="143">
        <v>535</v>
      </c>
    </row>
    <row r="17" spans="1:8" ht="12.75">
      <c r="A17" s="139">
        <v>81</v>
      </c>
      <c r="B17" s="137">
        <f>8.2+0.06*A17</f>
        <v>13.059999999999999</v>
      </c>
      <c r="C17" s="141"/>
      <c r="D17" s="142">
        <v>22061</v>
      </c>
      <c r="E17" s="143"/>
      <c r="F17" s="132">
        <f>ROUND(12*1.37*(1/B17*D17)+H17,0)</f>
        <v>28296</v>
      </c>
      <c r="G17" s="182">
        <f aca="true" t="shared" si="0" ref="G17:G80">ROUND(12*(1/B17*D17),0)</f>
        <v>20270</v>
      </c>
      <c r="H17" s="143">
        <v>525</v>
      </c>
    </row>
    <row r="18" spans="1:8" ht="12.75">
      <c r="A18" s="139">
        <v>82</v>
      </c>
      <c r="B18" s="137">
        <f aca="true" t="shared" si="1" ref="B18:B81">8.2+0.06*A18</f>
        <v>13.12</v>
      </c>
      <c r="C18" s="141"/>
      <c r="D18" s="142">
        <v>22061</v>
      </c>
      <c r="E18" s="143"/>
      <c r="F18" s="132">
        <f aca="true" t="shared" si="2" ref="F18:F81">ROUND(12*1.37*(1/B18*D18)+H18,0)</f>
        <v>28169</v>
      </c>
      <c r="G18" s="182">
        <f t="shared" si="0"/>
        <v>20178</v>
      </c>
      <c r="H18" s="143">
        <v>525</v>
      </c>
    </row>
    <row r="19" spans="1:8" ht="12.75">
      <c r="A19" s="139">
        <v>83</v>
      </c>
      <c r="B19" s="137">
        <f t="shared" si="1"/>
        <v>13.18</v>
      </c>
      <c r="C19" s="141"/>
      <c r="D19" s="142">
        <v>22061</v>
      </c>
      <c r="E19" s="143"/>
      <c r="F19" s="132">
        <f t="shared" si="2"/>
        <v>28043</v>
      </c>
      <c r="G19" s="182">
        <f t="shared" si="0"/>
        <v>20086</v>
      </c>
      <c r="H19" s="143">
        <v>525</v>
      </c>
    </row>
    <row r="20" spans="1:8" ht="12.75">
      <c r="A20" s="139">
        <v>84</v>
      </c>
      <c r="B20" s="137">
        <f t="shared" si="1"/>
        <v>13.239999999999998</v>
      </c>
      <c r="C20" s="141"/>
      <c r="D20" s="142">
        <v>22061</v>
      </c>
      <c r="E20" s="143"/>
      <c r="F20" s="132">
        <f t="shared" si="2"/>
        <v>27918</v>
      </c>
      <c r="G20" s="182">
        <f t="shared" si="0"/>
        <v>19995</v>
      </c>
      <c r="H20" s="143">
        <v>525</v>
      </c>
    </row>
    <row r="21" spans="1:8" ht="12.75">
      <c r="A21" s="139">
        <v>85</v>
      </c>
      <c r="B21" s="137">
        <f t="shared" si="1"/>
        <v>13.299999999999999</v>
      </c>
      <c r="C21" s="141"/>
      <c r="D21" s="142">
        <v>22061</v>
      </c>
      <c r="E21" s="143"/>
      <c r="F21" s="132">
        <f t="shared" si="2"/>
        <v>27794</v>
      </c>
      <c r="G21" s="182">
        <f t="shared" si="0"/>
        <v>19905</v>
      </c>
      <c r="H21" s="143">
        <v>525</v>
      </c>
    </row>
    <row r="22" spans="1:8" ht="12.75">
      <c r="A22" s="139">
        <v>86</v>
      </c>
      <c r="B22" s="137">
        <f t="shared" si="1"/>
        <v>13.36</v>
      </c>
      <c r="C22" s="141"/>
      <c r="D22" s="142">
        <v>22061</v>
      </c>
      <c r="E22" s="143"/>
      <c r="F22" s="132">
        <f t="shared" si="2"/>
        <v>27672</v>
      </c>
      <c r="G22" s="182">
        <f t="shared" si="0"/>
        <v>19815</v>
      </c>
      <c r="H22" s="143">
        <v>525</v>
      </c>
    </row>
    <row r="23" spans="1:8" ht="12.75">
      <c r="A23" s="139">
        <v>87</v>
      </c>
      <c r="B23" s="137">
        <f t="shared" si="1"/>
        <v>13.419999999999998</v>
      </c>
      <c r="C23" s="141"/>
      <c r="D23" s="142">
        <v>22061</v>
      </c>
      <c r="E23" s="143"/>
      <c r="F23" s="132">
        <f t="shared" si="2"/>
        <v>27551</v>
      </c>
      <c r="G23" s="182">
        <f t="shared" si="0"/>
        <v>19727</v>
      </c>
      <c r="H23" s="143">
        <v>525</v>
      </c>
    </row>
    <row r="24" spans="1:8" ht="12.75">
      <c r="A24" s="139">
        <v>88</v>
      </c>
      <c r="B24" s="137">
        <f t="shared" si="1"/>
        <v>13.479999999999999</v>
      </c>
      <c r="C24" s="141"/>
      <c r="D24" s="142">
        <v>22061</v>
      </c>
      <c r="E24" s="143"/>
      <c r="F24" s="132">
        <f t="shared" si="2"/>
        <v>27430</v>
      </c>
      <c r="G24" s="182">
        <f t="shared" si="0"/>
        <v>19639</v>
      </c>
      <c r="H24" s="143">
        <v>525</v>
      </c>
    </row>
    <row r="25" spans="1:8" ht="12.75">
      <c r="A25" s="139">
        <v>89</v>
      </c>
      <c r="B25" s="137">
        <f t="shared" si="1"/>
        <v>13.54</v>
      </c>
      <c r="C25" s="141"/>
      <c r="D25" s="142">
        <v>22061</v>
      </c>
      <c r="E25" s="143"/>
      <c r="F25" s="132">
        <f t="shared" si="2"/>
        <v>27311</v>
      </c>
      <c r="G25" s="182">
        <f t="shared" si="0"/>
        <v>19552</v>
      </c>
      <c r="H25" s="143">
        <v>525</v>
      </c>
    </row>
    <row r="26" spans="1:8" ht="12.75">
      <c r="A26" s="139">
        <v>90</v>
      </c>
      <c r="B26" s="137">
        <f t="shared" si="1"/>
        <v>13.599999999999998</v>
      </c>
      <c r="C26" s="141"/>
      <c r="D26" s="142">
        <v>22061</v>
      </c>
      <c r="E26" s="143"/>
      <c r="F26" s="132">
        <f t="shared" si="2"/>
        <v>27193</v>
      </c>
      <c r="G26" s="182">
        <f t="shared" si="0"/>
        <v>19466</v>
      </c>
      <c r="H26" s="143">
        <v>525</v>
      </c>
    </row>
    <row r="27" spans="1:8" ht="12.75">
      <c r="A27" s="139">
        <v>91</v>
      </c>
      <c r="B27" s="137">
        <f t="shared" si="1"/>
        <v>13.66</v>
      </c>
      <c r="C27" s="141"/>
      <c r="D27" s="142">
        <v>22061</v>
      </c>
      <c r="E27" s="143"/>
      <c r="F27" s="132">
        <f t="shared" si="2"/>
        <v>27076</v>
      </c>
      <c r="G27" s="182">
        <f t="shared" si="0"/>
        <v>19380</v>
      </c>
      <c r="H27" s="143">
        <v>525</v>
      </c>
    </row>
    <row r="28" spans="1:8" ht="12.75">
      <c r="A28" s="139">
        <v>92</v>
      </c>
      <c r="B28" s="137">
        <f t="shared" si="1"/>
        <v>13.719999999999999</v>
      </c>
      <c r="C28" s="141"/>
      <c r="D28" s="142">
        <v>22061</v>
      </c>
      <c r="E28" s="143"/>
      <c r="F28" s="132">
        <f t="shared" si="2"/>
        <v>26960</v>
      </c>
      <c r="G28" s="182">
        <f t="shared" si="0"/>
        <v>19295</v>
      </c>
      <c r="H28" s="143">
        <v>525</v>
      </c>
    </row>
    <row r="29" spans="1:8" ht="12.75">
      <c r="A29" s="139">
        <v>93</v>
      </c>
      <c r="B29" s="137">
        <f t="shared" si="1"/>
        <v>13.78</v>
      </c>
      <c r="C29" s="141"/>
      <c r="D29" s="142">
        <v>22061</v>
      </c>
      <c r="E29" s="143"/>
      <c r="F29" s="132">
        <f t="shared" si="2"/>
        <v>26845</v>
      </c>
      <c r="G29" s="182">
        <f t="shared" si="0"/>
        <v>19211</v>
      </c>
      <c r="H29" s="143">
        <v>525</v>
      </c>
    </row>
    <row r="30" spans="1:8" ht="12.75">
      <c r="A30" s="139">
        <v>94</v>
      </c>
      <c r="B30" s="137">
        <f t="shared" si="1"/>
        <v>13.84</v>
      </c>
      <c r="C30" s="141"/>
      <c r="D30" s="142">
        <v>22061</v>
      </c>
      <c r="E30" s="143"/>
      <c r="F30" s="132">
        <f t="shared" si="2"/>
        <v>26730</v>
      </c>
      <c r="G30" s="182">
        <f t="shared" si="0"/>
        <v>19128</v>
      </c>
      <c r="H30" s="143">
        <v>525</v>
      </c>
    </row>
    <row r="31" spans="1:8" ht="12.75">
      <c r="A31" s="139">
        <v>95</v>
      </c>
      <c r="B31" s="137">
        <f t="shared" si="1"/>
        <v>13.899999999999999</v>
      </c>
      <c r="C31" s="141"/>
      <c r="D31" s="142">
        <v>22061</v>
      </c>
      <c r="E31" s="143"/>
      <c r="F31" s="132">
        <f t="shared" si="2"/>
        <v>26617</v>
      </c>
      <c r="G31" s="182">
        <f t="shared" si="0"/>
        <v>19045</v>
      </c>
      <c r="H31" s="143">
        <v>525</v>
      </c>
    </row>
    <row r="32" spans="1:8" ht="12.75">
      <c r="A32" s="139">
        <v>96</v>
      </c>
      <c r="B32" s="137">
        <f t="shared" si="1"/>
        <v>13.959999999999999</v>
      </c>
      <c r="C32" s="141"/>
      <c r="D32" s="142">
        <v>22061</v>
      </c>
      <c r="E32" s="143"/>
      <c r="F32" s="132">
        <f t="shared" si="2"/>
        <v>26505</v>
      </c>
      <c r="G32" s="182">
        <f t="shared" si="0"/>
        <v>18964</v>
      </c>
      <c r="H32" s="143">
        <v>525</v>
      </c>
    </row>
    <row r="33" spans="1:8" ht="12.75">
      <c r="A33" s="139">
        <v>97</v>
      </c>
      <c r="B33" s="137">
        <f t="shared" si="1"/>
        <v>14.02</v>
      </c>
      <c r="C33" s="141"/>
      <c r="D33" s="142">
        <v>22061</v>
      </c>
      <c r="E33" s="143"/>
      <c r="F33" s="132">
        <f t="shared" si="2"/>
        <v>26394</v>
      </c>
      <c r="G33" s="182">
        <f t="shared" si="0"/>
        <v>18882</v>
      </c>
      <c r="H33" s="143">
        <v>525</v>
      </c>
    </row>
    <row r="34" spans="1:8" ht="12.75">
      <c r="A34" s="139">
        <v>98</v>
      </c>
      <c r="B34" s="137">
        <f t="shared" si="1"/>
        <v>14.079999999999998</v>
      </c>
      <c r="C34" s="141"/>
      <c r="D34" s="142">
        <v>22061</v>
      </c>
      <c r="E34" s="143"/>
      <c r="F34" s="132">
        <f t="shared" si="2"/>
        <v>26284</v>
      </c>
      <c r="G34" s="182">
        <f t="shared" si="0"/>
        <v>18802</v>
      </c>
      <c r="H34" s="143">
        <v>525</v>
      </c>
    </row>
    <row r="35" spans="1:8" ht="12.75">
      <c r="A35" s="139">
        <v>99</v>
      </c>
      <c r="B35" s="137">
        <f t="shared" si="1"/>
        <v>14.139999999999999</v>
      </c>
      <c r="C35" s="141"/>
      <c r="D35" s="142">
        <v>22061</v>
      </c>
      <c r="E35" s="143"/>
      <c r="F35" s="132">
        <f t="shared" si="2"/>
        <v>26174</v>
      </c>
      <c r="G35" s="182">
        <f t="shared" si="0"/>
        <v>18722</v>
      </c>
      <c r="H35" s="143">
        <v>525</v>
      </c>
    </row>
    <row r="36" spans="1:8" ht="12.75">
      <c r="A36" s="139">
        <v>100</v>
      </c>
      <c r="B36" s="137">
        <f t="shared" si="1"/>
        <v>14.2</v>
      </c>
      <c r="C36" s="141"/>
      <c r="D36" s="142">
        <v>22061</v>
      </c>
      <c r="E36" s="143"/>
      <c r="F36" s="132">
        <f t="shared" si="2"/>
        <v>26066</v>
      </c>
      <c r="G36" s="182">
        <f t="shared" si="0"/>
        <v>18643</v>
      </c>
      <c r="H36" s="143">
        <v>525</v>
      </c>
    </row>
    <row r="37" spans="1:8" ht="12.75">
      <c r="A37" s="139">
        <v>101</v>
      </c>
      <c r="B37" s="137">
        <f t="shared" si="1"/>
        <v>14.259999999999998</v>
      </c>
      <c r="C37" s="141"/>
      <c r="D37" s="142">
        <v>22061</v>
      </c>
      <c r="E37" s="143"/>
      <c r="F37" s="132">
        <f t="shared" si="2"/>
        <v>25959</v>
      </c>
      <c r="G37" s="182">
        <f t="shared" si="0"/>
        <v>18565</v>
      </c>
      <c r="H37" s="143">
        <v>525</v>
      </c>
    </row>
    <row r="38" spans="1:8" ht="12.75">
      <c r="A38" s="139">
        <v>102</v>
      </c>
      <c r="B38" s="137">
        <f t="shared" si="1"/>
        <v>14.32</v>
      </c>
      <c r="C38" s="141"/>
      <c r="D38" s="142">
        <v>22061</v>
      </c>
      <c r="E38" s="143"/>
      <c r="F38" s="132">
        <f t="shared" si="2"/>
        <v>25852</v>
      </c>
      <c r="G38" s="182">
        <f t="shared" si="0"/>
        <v>18487</v>
      </c>
      <c r="H38" s="143">
        <v>525</v>
      </c>
    </row>
    <row r="39" spans="1:8" ht="12.75">
      <c r="A39" s="139">
        <v>103</v>
      </c>
      <c r="B39" s="137">
        <f t="shared" si="1"/>
        <v>14.379999999999999</v>
      </c>
      <c r="C39" s="141"/>
      <c r="D39" s="142">
        <v>22061</v>
      </c>
      <c r="E39" s="143"/>
      <c r="F39" s="132">
        <f t="shared" si="2"/>
        <v>25746</v>
      </c>
      <c r="G39" s="182">
        <f t="shared" si="0"/>
        <v>18410</v>
      </c>
      <c r="H39" s="143">
        <v>525</v>
      </c>
    </row>
    <row r="40" spans="1:8" ht="12.75">
      <c r="A40" s="139">
        <v>104</v>
      </c>
      <c r="B40" s="137">
        <f t="shared" si="1"/>
        <v>14.44</v>
      </c>
      <c r="C40" s="141"/>
      <c r="D40" s="142">
        <v>22061</v>
      </c>
      <c r="E40" s="143"/>
      <c r="F40" s="132">
        <f t="shared" si="2"/>
        <v>25642</v>
      </c>
      <c r="G40" s="182">
        <f t="shared" si="0"/>
        <v>18333</v>
      </c>
      <c r="H40" s="143">
        <v>525</v>
      </c>
    </row>
    <row r="41" spans="1:8" ht="12.75">
      <c r="A41" s="139">
        <v>105</v>
      </c>
      <c r="B41" s="137">
        <f t="shared" si="1"/>
        <v>14.5</v>
      </c>
      <c r="C41" s="141"/>
      <c r="D41" s="142">
        <v>22061</v>
      </c>
      <c r="E41" s="143"/>
      <c r="F41" s="132">
        <f t="shared" si="2"/>
        <v>25538</v>
      </c>
      <c r="G41" s="182">
        <f t="shared" si="0"/>
        <v>18257</v>
      </c>
      <c r="H41" s="143">
        <v>525</v>
      </c>
    </row>
    <row r="42" spans="1:8" ht="12.75">
      <c r="A42" s="139">
        <v>106</v>
      </c>
      <c r="B42" s="137">
        <f t="shared" si="1"/>
        <v>14.559999999999999</v>
      </c>
      <c r="C42" s="141"/>
      <c r="D42" s="142">
        <v>22061</v>
      </c>
      <c r="E42" s="143"/>
      <c r="F42" s="132">
        <f t="shared" si="2"/>
        <v>25435</v>
      </c>
      <c r="G42" s="182">
        <f t="shared" si="0"/>
        <v>18182</v>
      </c>
      <c r="H42" s="143">
        <v>525</v>
      </c>
    </row>
    <row r="43" spans="1:8" ht="12.75">
      <c r="A43" s="139">
        <v>107</v>
      </c>
      <c r="B43" s="137">
        <f t="shared" si="1"/>
        <v>14.62</v>
      </c>
      <c r="C43" s="141"/>
      <c r="D43" s="142">
        <v>22061</v>
      </c>
      <c r="E43" s="143"/>
      <c r="F43" s="132">
        <f t="shared" si="2"/>
        <v>25332</v>
      </c>
      <c r="G43" s="182">
        <f t="shared" si="0"/>
        <v>18108</v>
      </c>
      <c r="H43" s="143">
        <v>525</v>
      </c>
    </row>
    <row r="44" spans="1:8" ht="12.75">
      <c r="A44" s="139">
        <v>108</v>
      </c>
      <c r="B44" s="137">
        <f t="shared" si="1"/>
        <v>14.68</v>
      </c>
      <c r="C44" s="141"/>
      <c r="D44" s="142">
        <v>22061</v>
      </c>
      <c r="E44" s="143"/>
      <c r="F44" s="132">
        <f t="shared" si="2"/>
        <v>25231</v>
      </c>
      <c r="G44" s="182">
        <f t="shared" si="0"/>
        <v>18034</v>
      </c>
      <c r="H44" s="143">
        <v>525</v>
      </c>
    </row>
    <row r="45" spans="1:8" ht="12.75">
      <c r="A45" s="139">
        <v>109</v>
      </c>
      <c r="B45" s="137">
        <f t="shared" si="1"/>
        <v>14.739999999999998</v>
      </c>
      <c r="C45" s="141"/>
      <c r="D45" s="142">
        <v>22061</v>
      </c>
      <c r="E45" s="143"/>
      <c r="F45" s="132">
        <f t="shared" si="2"/>
        <v>25130</v>
      </c>
      <c r="G45" s="182">
        <f t="shared" si="0"/>
        <v>17960</v>
      </c>
      <c r="H45" s="143">
        <v>525</v>
      </c>
    </row>
    <row r="46" spans="1:8" ht="12.75">
      <c r="A46" s="139">
        <v>110</v>
      </c>
      <c r="B46" s="137">
        <f t="shared" si="1"/>
        <v>14.799999999999999</v>
      </c>
      <c r="C46" s="141"/>
      <c r="D46" s="142">
        <v>22061</v>
      </c>
      <c r="E46" s="143"/>
      <c r="F46" s="132">
        <f t="shared" si="2"/>
        <v>25031</v>
      </c>
      <c r="G46" s="182">
        <f t="shared" si="0"/>
        <v>17887</v>
      </c>
      <c r="H46" s="143">
        <v>525</v>
      </c>
    </row>
    <row r="47" spans="1:8" ht="12.75">
      <c r="A47" s="139">
        <v>111</v>
      </c>
      <c r="B47" s="137">
        <f t="shared" si="1"/>
        <v>14.86</v>
      </c>
      <c r="C47" s="141"/>
      <c r="D47" s="142">
        <v>22061</v>
      </c>
      <c r="E47" s="143"/>
      <c r="F47" s="132">
        <f t="shared" si="2"/>
        <v>24932</v>
      </c>
      <c r="G47" s="182">
        <f t="shared" si="0"/>
        <v>17815</v>
      </c>
      <c r="H47" s="143">
        <v>525</v>
      </c>
    </row>
    <row r="48" spans="1:8" ht="12.75">
      <c r="A48" s="139">
        <v>112</v>
      </c>
      <c r="B48" s="137">
        <f t="shared" si="1"/>
        <v>14.919999999999998</v>
      </c>
      <c r="C48" s="141"/>
      <c r="D48" s="142">
        <v>22061</v>
      </c>
      <c r="E48" s="143"/>
      <c r="F48" s="132">
        <f t="shared" si="2"/>
        <v>24834</v>
      </c>
      <c r="G48" s="182">
        <f t="shared" si="0"/>
        <v>17743</v>
      </c>
      <c r="H48" s="143">
        <v>525</v>
      </c>
    </row>
    <row r="49" spans="1:8" ht="12.75">
      <c r="A49" s="139">
        <v>113</v>
      </c>
      <c r="B49" s="137">
        <f t="shared" si="1"/>
        <v>14.979999999999999</v>
      </c>
      <c r="C49" s="141"/>
      <c r="D49" s="142">
        <v>22061</v>
      </c>
      <c r="E49" s="143"/>
      <c r="F49" s="132">
        <f t="shared" si="2"/>
        <v>24736</v>
      </c>
      <c r="G49" s="182">
        <f t="shared" si="0"/>
        <v>17672</v>
      </c>
      <c r="H49" s="143">
        <v>525</v>
      </c>
    </row>
    <row r="50" spans="1:8" ht="12.75">
      <c r="A50" s="139">
        <v>114</v>
      </c>
      <c r="B50" s="137">
        <f t="shared" si="1"/>
        <v>15.04</v>
      </c>
      <c r="C50" s="141"/>
      <c r="D50" s="142">
        <v>22061</v>
      </c>
      <c r="E50" s="143"/>
      <c r="F50" s="132">
        <f t="shared" si="2"/>
        <v>24640</v>
      </c>
      <c r="G50" s="182">
        <f t="shared" si="0"/>
        <v>17602</v>
      </c>
      <c r="H50" s="143">
        <v>525</v>
      </c>
    </row>
    <row r="51" spans="1:8" ht="12.75">
      <c r="A51" s="139">
        <v>115</v>
      </c>
      <c r="B51" s="137">
        <f t="shared" si="1"/>
        <v>15.099999999999998</v>
      </c>
      <c r="C51" s="141"/>
      <c r="D51" s="142">
        <v>22061</v>
      </c>
      <c r="E51" s="143"/>
      <c r="F51" s="132">
        <f t="shared" si="2"/>
        <v>24544</v>
      </c>
      <c r="G51" s="182">
        <f t="shared" si="0"/>
        <v>17532</v>
      </c>
      <c r="H51" s="143">
        <v>525</v>
      </c>
    </row>
    <row r="52" spans="1:8" ht="12.75">
      <c r="A52" s="139">
        <v>116</v>
      </c>
      <c r="B52" s="137">
        <f t="shared" si="1"/>
        <v>15.16</v>
      </c>
      <c r="C52" s="141"/>
      <c r="D52" s="142">
        <v>22061</v>
      </c>
      <c r="E52" s="143"/>
      <c r="F52" s="132">
        <f t="shared" si="2"/>
        <v>24449</v>
      </c>
      <c r="G52" s="182">
        <f t="shared" si="0"/>
        <v>17463</v>
      </c>
      <c r="H52" s="143">
        <v>525</v>
      </c>
    </row>
    <row r="53" spans="1:8" ht="12.75">
      <c r="A53" s="139">
        <v>117</v>
      </c>
      <c r="B53" s="137">
        <f t="shared" si="1"/>
        <v>15.219999999999999</v>
      </c>
      <c r="C53" s="141"/>
      <c r="D53" s="142">
        <v>22061</v>
      </c>
      <c r="E53" s="143"/>
      <c r="F53" s="132">
        <f t="shared" si="2"/>
        <v>24354</v>
      </c>
      <c r="G53" s="182">
        <f t="shared" si="0"/>
        <v>17394</v>
      </c>
      <c r="H53" s="143">
        <v>525</v>
      </c>
    </row>
    <row r="54" spans="1:8" ht="12.75">
      <c r="A54" s="139">
        <v>118</v>
      </c>
      <c r="B54" s="137">
        <f t="shared" si="1"/>
        <v>15.28</v>
      </c>
      <c r="C54" s="141"/>
      <c r="D54" s="142">
        <v>22061</v>
      </c>
      <c r="E54" s="143"/>
      <c r="F54" s="132">
        <f t="shared" si="2"/>
        <v>24261</v>
      </c>
      <c r="G54" s="182">
        <f t="shared" si="0"/>
        <v>17325</v>
      </c>
      <c r="H54" s="143">
        <v>525</v>
      </c>
    </row>
    <row r="55" spans="1:8" ht="12.75">
      <c r="A55" s="139">
        <v>119</v>
      </c>
      <c r="B55" s="137">
        <f t="shared" si="1"/>
        <v>15.34</v>
      </c>
      <c r="C55" s="141"/>
      <c r="D55" s="142">
        <v>22061</v>
      </c>
      <c r="E55" s="143"/>
      <c r="F55" s="132">
        <f t="shared" si="2"/>
        <v>24168</v>
      </c>
      <c r="G55" s="182">
        <f t="shared" si="0"/>
        <v>17258</v>
      </c>
      <c r="H55" s="143">
        <v>525</v>
      </c>
    </row>
    <row r="56" spans="1:8" ht="12.75">
      <c r="A56" s="139">
        <v>120</v>
      </c>
      <c r="B56" s="137">
        <f t="shared" si="1"/>
        <v>15.399999999999999</v>
      </c>
      <c r="C56" s="141"/>
      <c r="D56" s="142">
        <v>22061</v>
      </c>
      <c r="E56" s="143"/>
      <c r="F56" s="132">
        <f t="shared" si="2"/>
        <v>24076</v>
      </c>
      <c r="G56" s="182">
        <f t="shared" si="0"/>
        <v>17190</v>
      </c>
      <c r="H56" s="143">
        <v>525</v>
      </c>
    </row>
    <row r="57" spans="1:8" ht="12.75">
      <c r="A57" s="139">
        <v>121</v>
      </c>
      <c r="B57" s="137">
        <f t="shared" si="1"/>
        <v>15.459999999999999</v>
      </c>
      <c r="C57" s="141"/>
      <c r="D57" s="142">
        <v>22061</v>
      </c>
      <c r="E57" s="143"/>
      <c r="F57" s="132">
        <f t="shared" si="2"/>
        <v>23984</v>
      </c>
      <c r="G57" s="182">
        <f t="shared" si="0"/>
        <v>17124</v>
      </c>
      <c r="H57" s="143">
        <v>525</v>
      </c>
    </row>
    <row r="58" spans="1:8" ht="12.75">
      <c r="A58" s="139">
        <v>122</v>
      </c>
      <c r="B58" s="137">
        <f t="shared" si="1"/>
        <v>15.52</v>
      </c>
      <c r="C58" s="141"/>
      <c r="D58" s="142">
        <v>22061</v>
      </c>
      <c r="E58" s="143"/>
      <c r="F58" s="132">
        <f t="shared" si="2"/>
        <v>23894</v>
      </c>
      <c r="G58" s="182">
        <f t="shared" si="0"/>
        <v>17057</v>
      </c>
      <c r="H58" s="143">
        <v>525</v>
      </c>
    </row>
    <row r="59" spans="1:8" ht="12.75">
      <c r="A59" s="139">
        <v>123</v>
      </c>
      <c r="B59" s="137">
        <f t="shared" si="1"/>
        <v>15.579999999999998</v>
      </c>
      <c r="C59" s="141"/>
      <c r="D59" s="142">
        <v>22061</v>
      </c>
      <c r="E59" s="143"/>
      <c r="F59" s="132">
        <f t="shared" si="2"/>
        <v>23804</v>
      </c>
      <c r="G59" s="182">
        <f t="shared" si="0"/>
        <v>16992</v>
      </c>
      <c r="H59" s="143">
        <v>525</v>
      </c>
    </row>
    <row r="60" spans="1:8" ht="12.75">
      <c r="A60" s="139">
        <v>124</v>
      </c>
      <c r="B60" s="137">
        <f t="shared" si="1"/>
        <v>15.639999999999999</v>
      </c>
      <c r="C60" s="141"/>
      <c r="D60" s="142">
        <v>22061</v>
      </c>
      <c r="E60" s="143"/>
      <c r="F60" s="132">
        <f t="shared" si="2"/>
        <v>23714</v>
      </c>
      <c r="G60" s="182">
        <f t="shared" si="0"/>
        <v>16927</v>
      </c>
      <c r="H60" s="143">
        <v>525</v>
      </c>
    </row>
    <row r="61" spans="1:8" ht="12.75">
      <c r="A61" s="139">
        <v>125</v>
      </c>
      <c r="B61" s="137">
        <f t="shared" si="1"/>
        <v>15.7</v>
      </c>
      <c r="C61" s="141"/>
      <c r="D61" s="142">
        <v>22061</v>
      </c>
      <c r="E61" s="143"/>
      <c r="F61" s="132">
        <f t="shared" si="2"/>
        <v>23626</v>
      </c>
      <c r="G61" s="182">
        <f t="shared" si="0"/>
        <v>16862</v>
      </c>
      <c r="H61" s="143">
        <v>525</v>
      </c>
    </row>
    <row r="62" spans="1:8" ht="12.75">
      <c r="A62" s="139">
        <v>126</v>
      </c>
      <c r="B62" s="137">
        <f t="shared" si="1"/>
        <v>15.759999999999998</v>
      </c>
      <c r="C62" s="141"/>
      <c r="D62" s="142">
        <v>22061</v>
      </c>
      <c r="E62" s="143"/>
      <c r="F62" s="132">
        <f t="shared" si="2"/>
        <v>23538</v>
      </c>
      <c r="G62" s="182">
        <f t="shared" si="0"/>
        <v>16798</v>
      </c>
      <c r="H62" s="143">
        <v>525</v>
      </c>
    </row>
    <row r="63" spans="1:8" ht="12.75">
      <c r="A63" s="139">
        <v>127</v>
      </c>
      <c r="B63" s="137">
        <f t="shared" si="1"/>
        <v>15.82</v>
      </c>
      <c r="C63" s="141"/>
      <c r="D63" s="142">
        <v>22061</v>
      </c>
      <c r="E63" s="143"/>
      <c r="F63" s="132">
        <f t="shared" si="2"/>
        <v>23451</v>
      </c>
      <c r="G63" s="182">
        <f t="shared" si="0"/>
        <v>16734</v>
      </c>
      <c r="H63" s="143">
        <v>525</v>
      </c>
    </row>
    <row r="64" spans="1:8" ht="12.75">
      <c r="A64" s="139">
        <v>128</v>
      </c>
      <c r="B64" s="137">
        <f t="shared" si="1"/>
        <v>15.879999999999999</v>
      </c>
      <c r="C64" s="141"/>
      <c r="D64" s="142">
        <v>22061</v>
      </c>
      <c r="E64" s="143"/>
      <c r="F64" s="132">
        <f t="shared" si="2"/>
        <v>23364</v>
      </c>
      <c r="G64" s="182">
        <f t="shared" si="0"/>
        <v>16671</v>
      </c>
      <c r="H64" s="143">
        <v>525</v>
      </c>
    </row>
    <row r="65" spans="1:8" ht="12.75">
      <c r="A65" s="139">
        <v>129</v>
      </c>
      <c r="B65" s="137">
        <f t="shared" si="1"/>
        <v>15.939999999999998</v>
      </c>
      <c r="C65" s="141"/>
      <c r="D65" s="142">
        <v>22061</v>
      </c>
      <c r="E65" s="143"/>
      <c r="F65" s="132">
        <f t="shared" si="2"/>
        <v>23278</v>
      </c>
      <c r="G65" s="182">
        <f t="shared" si="0"/>
        <v>16608</v>
      </c>
      <c r="H65" s="143">
        <v>525</v>
      </c>
    </row>
    <row r="66" spans="1:8" ht="12.75">
      <c r="A66" s="139">
        <v>130</v>
      </c>
      <c r="B66" s="137">
        <f t="shared" si="1"/>
        <v>16</v>
      </c>
      <c r="C66" s="141"/>
      <c r="D66" s="142">
        <v>22061</v>
      </c>
      <c r="E66" s="143"/>
      <c r="F66" s="132">
        <f t="shared" si="2"/>
        <v>23193</v>
      </c>
      <c r="G66" s="182">
        <f t="shared" si="0"/>
        <v>16546</v>
      </c>
      <c r="H66" s="143">
        <v>525</v>
      </c>
    </row>
    <row r="67" spans="1:8" ht="12.75">
      <c r="A67" s="139">
        <v>131</v>
      </c>
      <c r="B67" s="137">
        <f t="shared" si="1"/>
        <v>16.06</v>
      </c>
      <c r="C67" s="141"/>
      <c r="D67" s="142">
        <v>22061</v>
      </c>
      <c r="E67" s="143"/>
      <c r="F67" s="132">
        <f t="shared" si="2"/>
        <v>23108</v>
      </c>
      <c r="G67" s="182">
        <f t="shared" si="0"/>
        <v>16484</v>
      </c>
      <c r="H67" s="143">
        <v>525</v>
      </c>
    </row>
    <row r="68" spans="1:8" ht="12.75">
      <c r="A68" s="139">
        <v>132</v>
      </c>
      <c r="B68" s="137">
        <f t="shared" si="1"/>
        <v>16.119999999999997</v>
      </c>
      <c r="C68" s="141"/>
      <c r="D68" s="142">
        <v>22061</v>
      </c>
      <c r="E68" s="143"/>
      <c r="F68" s="132">
        <f t="shared" si="2"/>
        <v>23024</v>
      </c>
      <c r="G68" s="182">
        <f t="shared" si="0"/>
        <v>16423</v>
      </c>
      <c r="H68" s="143">
        <v>525</v>
      </c>
    </row>
    <row r="69" spans="1:8" ht="12.75">
      <c r="A69" s="139">
        <v>133</v>
      </c>
      <c r="B69" s="137">
        <f t="shared" si="1"/>
        <v>16.18</v>
      </c>
      <c r="C69" s="141"/>
      <c r="D69" s="142">
        <v>22061</v>
      </c>
      <c r="E69" s="143"/>
      <c r="F69" s="132">
        <f t="shared" si="2"/>
        <v>22941</v>
      </c>
      <c r="G69" s="182">
        <f t="shared" si="0"/>
        <v>16362</v>
      </c>
      <c r="H69" s="143">
        <v>525</v>
      </c>
    </row>
    <row r="70" spans="1:8" ht="12.75">
      <c r="A70" s="139">
        <v>134</v>
      </c>
      <c r="B70" s="137">
        <f t="shared" si="1"/>
        <v>16.24</v>
      </c>
      <c r="C70" s="141"/>
      <c r="D70" s="142">
        <v>22061</v>
      </c>
      <c r="E70" s="143"/>
      <c r="F70" s="132">
        <f t="shared" si="2"/>
        <v>22858</v>
      </c>
      <c r="G70" s="182">
        <f t="shared" si="0"/>
        <v>16301</v>
      </c>
      <c r="H70" s="143">
        <v>525</v>
      </c>
    </row>
    <row r="71" spans="1:8" ht="12.75">
      <c r="A71" s="139">
        <v>135</v>
      </c>
      <c r="B71" s="137">
        <f t="shared" si="1"/>
        <v>16.299999999999997</v>
      </c>
      <c r="C71" s="141"/>
      <c r="D71" s="142">
        <v>22061</v>
      </c>
      <c r="E71" s="143"/>
      <c r="F71" s="132">
        <f t="shared" si="2"/>
        <v>22775</v>
      </c>
      <c r="G71" s="182">
        <f t="shared" si="0"/>
        <v>16241</v>
      </c>
      <c r="H71" s="143">
        <v>525</v>
      </c>
    </row>
    <row r="72" spans="1:8" ht="12.75">
      <c r="A72" s="139">
        <v>136</v>
      </c>
      <c r="B72" s="137">
        <f t="shared" si="1"/>
        <v>16.36</v>
      </c>
      <c r="C72" s="141"/>
      <c r="D72" s="142">
        <v>22061</v>
      </c>
      <c r="E72" s="143"/>
      <c r="F72" s="132">
        <f t="shared" si="2"/>
        <v>22694</v>
      </c>
      <c r="G72" s="182">
        <f t="shared" si="0"/>
        <v>16182</v>
      </c>
      <c r="H72" s="143">
        <v>525</v>
      </c>
    </row>
    <row r="73" spans="1:8" ht="12.75">
      <c r="A73" s="139">
        <v>137</v>
      </c>
      <c r="B73" s="137">
        <f t="shared" si="1"/>
        <v>16.419999999999998</v>
      </c>
      <c r="C73" s="141"/>
      <c r="D73" s="142">
        <v>22061</v>
      </c>
      <c r="E73" s="143"/>
      <c r="F73" s="132">
        <f t="shared" si="2"/>
        <v>22613</v>
      </c>
      <c r="G73" s="182">
        <f t="shared" si="0"/>
        <v>16123</v>
      </c>
      <c r="H73" s="143">
        <v>525</v>
      </c>
    </row>
    <row r="74" spans="1:8" ht="12.75">
      <c r="A74" s="139">
        <v>138</v>
      </c>
      <c r="B74" s="137">
        <f t="shared" si="1"/>
        <v>16.479999999999997</v>
      </c>
      <c r="C74" s="141"/>
      <c r="D74" s="142">
        <v>22061</v>
      </c>
      <c r="E74" s="143"/>
      <c r="F74" s="132">
        <f t="shared" si="2"/>
        <v>22532</v>
      </c>
      <c r="G74" s="182">
        <f t="shared" si="0"/>
        <v>16064</v>
      </c>
      <c r="H74" s="143">
        <v>525</v>
      </c>
    </row>
    <row r="75" spans="1:8" ht="12.75">
      <c r="A75" s="139">
        <v>139</v>
      </c>
      <c r="B75" s="137">
        <f t="shared" si="1"/>
        <v>16.54</v>
      </c>
      <c r="C75" s="141"/>
      <c r="D75" s="142">
        <v>22061</v>
      </c>
      <c r="E75" s="143"/>
      <c r="F75" s="132">
        <f t="shared" si="2"/>
        <v>22453</v>
      </c>
      <c r="G75" s="182">
        <f t="shared" si="0"/>
        <v>16006</v>
      </c>
      <c r="H75" s="143">
        <v>525</v>
      </c>
    </row>
    <row r="76" spans="1:8" ht="12.75">
      <c r="A76" s="139">
        <v>140</v>
      </c>
      <c r="B76" s="137">
        <f t="shared" si="1"/>
        <v>16.6</v>
      </c>
      <c r="C76" s="141"/>
      <c r="D76" s="142">
        <v>22061</v>
      </c>
      <c r="E76" s="143"/>
      <c r="F76" s="132">
        <f t="shared" si="2"/>
        <v>22373</v>
      </c>
      <c r="G76" s="182">
        <f t="shared" si="0"/>
        <v>15948</v>
      </c>
      <c r="H76" s="143">
        <v>525</v>
      </c>
    </row>
    <row r="77" spans="1:8" ht="12.75">
      <c r="A77" s="139">
        <v>141</v>
      </c>
      <c r="B77" s="137">
        <f t="shared" si="1"/>
        <v>16.659999999999997</v>
      </c>
      <c r="C77" s="141"/>
      <c r="D77" s="142">
        <v>22061</v>
      </c>
      <c r="E77" s="143"/>
      <c r="F77" s="132">
        <f t="shared" si="2"/>
        <v>22295</v>
      </c>
      <c r="G77" s="182">
        <f t="shared" si="0"/>
        <v>15890</v>
      </c>
      <c r="H77" s="143">
        <v>525</v>
      </c>
    </row>
    <row r="78" spans="1:8" ht="12.75">
      <c r="A78" s="139">
        <v>142</v>
      </c>
      <c r="B78" s="137">
        <f t="shared" si="1"/>
        <v>16.72</v>
      </c>
      <c r="C78" s="141"/>
      <c r="D78" s="142">
        <v>22061</v>
      </c>
      <c r="E78" s="143"/>
      <c r="F78" s="132">
        <f t="shared" si="2"/>
        <v>22217</v>
      </c>
      <c r="G78" s="182">
        <f t="shared" si="0"/>
        <v>15833</v>
      </c>
      <c r="H78" s="143">
        <v>525</v>
      </c>
    </row>
    <row r="79" spans="1:8" ht="12.75">
      <c r="A79" s="139">
        <v>143</v>
      </c>
      <c r="B79" s="137">
        <f t="shared" si="1"/>
        <v>16.78</v>
      </c>
      <c r="C79" s="141"/>
      <c r="D79" s="142">
        <v>22061</v>
      </c>
      <c r="E79" s="143"/>
      <c r="F79" s="132">
        <f t="shared" si="2"/>
        <v>22139</v>
      </c>
      <c r="G79" s="182">
        <f t="shared" si="0"/>
        <v>15777</v>
      </c>
      <c r="H79" s="143">
        <v>525</v>
      </c>
    </row>
    <row r="80" spans="1:8" ht="12.75">
      <c r="A80" s="139">
        <v>144</v>
      </c>
      <c r="B80" s="137">
        <f t="shared" si="1"/>
        <v>16.84</v>
      </c>
      <c r="C80" s="141"/>
      <c r="D80" s="142">
        <v>22061</v>
      </c>
      <c r="E80" s="143"/>
      <c r="F80" s="132">
        <f t="shared" si="2"/>
        <v>22062</v>
      </c>
      <c r="G80" s="182">
        <f t="shared" si="0"/>
        <v>15720</v>
      </c>
      <c r="H80" s="143">
        <v>525</v>
      </c>
    </row>
    <row r="81" spans="1:8" ht="12.75">
      <c r="A81" s="139">
        <v>145</v>
      </c>
      <c r="B81" s="137">
        <f t="shared" si="1"/>
        <v>16.9</v>
      </c>
      <c r="C81" s="141"/>
      <c r="D81" s="142">
        <v>22061</v>
      </c>
      <c r="E81" s="143"/>
      <c r="F81" s="132">
        <f t="shared" si="2"/>
        <v>21986</v>
      </c>
      <c r="G81" s="182">
        <f aca="true" t="shared" si="3" ref="G81:G144">ROUND(12*(1/B81*D81),0)</f>
        <v>15665</v>
      </c>
      <c r="H81" s="143">
        <v>525</v>
      </c>
    </row>
    <row r="82" spans="1:8" ht="12.75">
      <c r="A82" s="139">
        <v>146</v>
      </c>
      <c r="B82" s="137">
        <f>8.2+0.06*A82</f>
        <v>16.96</v>
      </c>
      <c r="C82" s="141"/>
      <c r="D82" s="142">
        <v>22061</v>
      </c>
      <c r="E82" s="143"/>
      <c r="F82" s="132">
        <f aca="true" t="shared" si="4" ref="F82:F145">ROUND(12*1.37*(1/B82*D82)+H82,0)</f>
        <v>21910</v>
      </c>
      <c r="G82" s="182">
        <f t="shared" si="3"/>
        <v>15609</v>
      </c>
      <c r="H82" s="143">
        <v>525</v>
      </c>
    </row>
    <row r="83" spans="1:8" ht="12.75">
      <c r="A83" s="139">
        <v>147</v>
      </c>
      <c r="B83" s="137">
        <f>8.2+0.06*A83</f>
        <v>17.02</v>
      </c>
      <c r="C83" s="141"/>
      <c r="D83" s="142">
        <v>22061</v>
      </c>
      <c r="E83" s="143"/>
      <c r="F83" s="132">
        <f t="shared" si="4"/>
        <v>21834</v>
      </c>
      <c r="G83" s="182">
        <f t="shared" si="3"/>
        <v>15554</v>
      </c>
      <c r="H83" s="143">
        <v>525</v>
      </c>
    </row>
    <row r="84" spans="1:8" ht="12.75">
      <c r="A84" s="139">
        <v>148</v>
      </c>
      <c r="B84" s="137">
        <f>8.2+0.06*A84</f>
        <v>17.08</v>
      </c>
      <c r="C84" s="141"/>
      <c r="D84" s="142">
        <v>22061</v>
      </c>
      <c r="E84" s="143"/>
      <c r="F84" s="132">
        <f t="shared" si="4"/>
        <v>21759</v>
      </c>
      <c r="G84" s="182">
        <f t="shared" si="3"/>
        <v>15500</v>
      </c>
      <c r="H84" s="143">
        <v>525</v>
      </c>
    </row>
    <row r="85" spans="1:8" ht="12.75">
      <c r="A85" s="139">
        <v>149</v>
      </c>
      <c r="B85" s="137">
        <f>8.2+0.06*A85</f>
        <v>17.14</v>
      </c>
      <c r="C85" s="141"/>
      <c r="D85" s="142">
        <v>22061</v>
      </c>
      <c r="E85" s="143"/>
      <c r="F85" s="132">
        <f t="shared" si="4"/>
        <v>21685</v>
      </c>
      <c r="G85" s="182">
        <f t="shared" si="3"/>
        <v>15445</v>
      </c>
      <c r="H85" s="143">
        <v>525</v>
      </c>
    </row>
    <row r="86" spans="1:8" ht="12.75">
      <c r="A86" s="139">
        <v>150</v>
      </c>
      <c r="B86" s="137">
        <f>0.03*A86+12.475</f>
        <v>16.975</v>
      </c>
      <c r="C86" s="141"/>
      <c r="D86" s="142">
        <v>22061</v>
      </c>
      <c r="E86" s="143"/>
      <c r="F86" s="132">
        <f t="shared" si="4"/>
        <v>21877</v>
      </c>
      <c r="G86" s="182">
        <f t="shared" si="3"/>
        <v>15595</v>
      </c>
      <c r="H86" s="143">
        <v>511</v>
      </c>
    </row>
    <row r="87" spans="1:8" ht="12.75">
      <c r="A87" s="139">
        <v>151</v>
      </c>
      <c r="B87" s="137">
        <f aca="true" t="shared" si="5" ref="B87:B150">0.03*A87+12.475</f>
        <v>17.005</v>
      </c>
      <c r="C87" s="141"/>
      <c r="D87" s="142">
        <v>22061</v>
      </c>
      <c r="E87" s="143"/>
      <c r="F87" s="132">
        <f t="shared" si="4"/>
        <v>21839</v>
      </c>
      <c r="G87" s="182">
        <f t="shared" si="3"/>
        <v>15568</v>
      </c>
      <c r="H87" s="143">
        <v>511</v>
      </c>
    </row>
    <row r="88" spans="1:8" ht="12.75">
      <c r="A88" s="139">
        <v>152</v>
      </c>
      <c r="B88" s="137">
        <f t="shared" si="5"/>
        <v>17.035</v>
      </c>
      <c r="C88" s="141"/>
      <c r="D88" s="142">
        <v>22061</v>
      </c>
      <c r="E88" s="143"/>
      <c r="F88" s="132">
        <f t="shared" si="4"/>
        <v>21801</v>
      </c>
      <c r="G88" s="182">
        <f t="shared" si="3"/>
        <v>15540</v>
      </c>
      <c r="H88" s="143">
        <v>511</v>
      </c>
    </row>
    <row r="89" spans="1:8" ht="12.75">
      <c r="A89" s="139">
        <v>153</v>
      </c>
      <c r="B89" s="137">
        <f t="shared" si="5"/>
        <v>17.064999999999998</v>
      </c>
      <c r="C89" s="141"/>
      <c r="D89" s="142">
        <v>22061</v>
      </c>
      <c r="E89" s="143"/>
      <c r="F89" s="132">
        <f t="shared" si="4"/>
        <v>21764</v>
      </c>
      <c r="G89" s="182">
        <f t="shared" si="3"/>
        <v>15513</v>
      </c>
      <c r="H89" s="143">
        <v>511</v>
      </c>
    </row>
    <row r="90" spans="1:8" ht="12.75">
      <c r="A90" s="139">
        <v>154</v>
      </c>
      <c r="B90" s="137">
        <f t="shared" si="5"/>
        <v>17.095</v>
      </c>
      <c r="C90" s="141"/>
      <c r="D90" s="142">
        <v>22061</v>
      </c>
      <c r="E90" s="143"/>
      <c r="F90" s="132">
        <f t="shared" si="4"/>
        <v>21727</v>
      </c>
      <c r="G90" s="182">
        <f t="shared" si="3"/>
        <v>15486</v>
      </c>
      <c r="H90" s="143">
        <v>511</v>
      </c>
    </row>
    <row r="91" spans="1:8" ht="12.75">
      <c r="A91" s="139">
        <v>155</v>
      </c>
      <c r="B91" s="137">
        <f t="shared" si="5"/>
        <v>17.125</v>
      </c>
      <c r="C91" s="141"/>
      <c r="D91" s="142">
        <v>22061</v>
      </c>
      <c r="E91" s="143"/>
      <c r="F91" s="132">
        <f t="shared" si="4"/>
        <v>21690</v>
      </c>
      <c r="G91" s="182">
        <f t="shared" si="3"/>
        <v>15459</v>
      </c>
      <c r="H91" s="143">
        <v>511</v>
      </c>
    </row>
    <row r="92" spans="1:8" ht="12.75">
      <c r="A92" s="139">
        <v>156</v>
      </c>
      <c r="B92" s="137">
        <f t="shared" si="5"/>
        <v>17.155</v>
      </c>
      <c r="C92" s="141"/>
      <c r="D92" s="142">
        <v>22061</v>
      </c>
      <c r="E92" s="143"/>
      <c r="F92" s="132">
        <f t="shared" si="4"/>
        <v>21653</v>
      </c>
      <c r="G92" s="182">
        <f t="shared" si="3"/>
        <v>15432</v>
      </c>
      <c r="H92" s="143">
        <v>511</v>
      </c>
    </row>
    <row r="93" spans="1:8" ht="12.75">
      <c r="A93" s="139">
        <v>157</v>
      </c>
      <c r="B93" s="137">
        <f t="shared" si="5"/>
        <v>17.185</v>
      </c>
      <c r="C93" s="141"/>
      <c r="D93" s="142">
        <v>22061</v>
      </c>
      <c r="E93" s="143"/>
      <c r="F93" s="132">
        <f t="shared" si="4"/>
        <v>21616</v>
      </c>
      <c r="G93" s="182">
        <f t="shared" si="3"/>
        <v>15405</v>
      </c>
      <c r="H93" s="143">
        <v>511</v>
      </c>
    </row>
    <row r="94" spans="1:8" ht="12.75">
      <c r="A94" s="139">
        <v>158</v>
      </c>
      <c r="B94" s="137">
        <f t="shared" si="5"/>
        <v>17.215</v>
      </c>
      <c r="C94" s="141"/>
      <c r="D94" s="142">
        <v>22061</v>
      </c>
      <c r="E94" s="143"/>
      <c r="F94" s="132">
        <f t="shared" si="4"/>
        <v>21579</v>
      </c>
      <c r="G94" s="182">
        <f t="shared" si="3"/>
        <v>15378</v>
      </c>
      <c r="H94" s="143">
        <v>511</v>
      </c>
    </row>
    <row r="95" spans="1:8" ht="12.75">
      <c r="A95" s="139">
        <v>159</v>
      </c>
      <c r="B95" s="137">
        <f t="shared" si="5"/>
        <v>17.244999999999997</v>
      </c>
      <c r="C95" s="141"/>
      <c r="D95" s="142">
        <v>22061</v>
      </c>
      <c r="E95" s="143"/>
      <c r="F95" s="132">
        <f t="shared" si="4"/>
        <v>21542</v>
      </c>
      <c r="G95" s="182">
        <f t="shared" si="3"/>
        <v>15351</v>
      </c>
      <c r="H95" s="143">
        <v>511</v>
      </c>
    </row>
    <row r="96" spans="1:8" ht="12.75">
      <c r="A96" s="139">
        <v>160</v>
      </c>
      <c r="B96" s="137">
        <f t="shared" si="5"/>
        <v>17.275</v>
      </c>
      <c r="C96" s="141"/>
      <c r="D96" s="142">
        <v>22061</v>
      </c>
      <c r="E96" s="143"/>
      <c r="F96" s="132">
        <f t="shared" si="4"/>
        <v>21506</v>
      </c>
      <c r="G96" s="182">
        <f t="shared" si="3"/>
        <v>15325</v>
      </c>
      <c r="H96" s="143">
        <v>511</v>
      </c>
    </row>
    <row r="97" spans="1:8" ht="12.75">
      <c r="A97" s="139">
        <v>161</v>
      </c>
      <c r="B97" s="137">
        <f t="shared" si="5"/>
        <v>17.305</v>
      </c>
      <c r="C97" s="141"/>
      <c r="D97" s="142">
        <v>22061</v>
      </c>
      <c r="E97" s="143"/>
      <c r="F97" s="132">
        <f t="shared" si="4"/>
        <v>21469</v>
      </c>
      <c r="G97" s="182">
        <f t="shared" si="3"/>
        <v>15298</v>
      </c>
      <c r="H97" s="143">
        <v>511</v>
      </c>
    </row>
    <row r="98" spans="1:8" ht="12.75">
      <c r="A98" s="139">
        <v>162</v>
      </c>
      <c r="B98" s="137">
        <f t="shared" si="5"/>
        <v>17.335</v>
      </c>
      <c r="C98" s="141"/>
      <c r="D98" s="142">
        <v>22061</v>
      </c>
      <c r="E98" s="143"/>
      <c r="F98" s="132">
        <f t="shared" si="4"/>
        <v>21433</v>
      </c>
      <c r="G98" s="182">
        <f t="shared" si="3"/>
        <v>15272</v>
      </c>
      <c r="H98" s="143">
        <v>511</v>
      </c>
    </row>
    <row r="99" spans="1:8" ht="12.75">
      <c r="A99" s="139">
        <v>163</v>
      </c>
      <c r="B99" s="137">
        <f t="shared" si="5"/>
        <v>17.365</v>
      </c>
      <c r="C99" s="141"/>
      <c r="D99" s="142">
        <v>22061</v>
      </c>
      <c r="E99" s="143"/>
      <c r="F99" s="132">
        <f t="shared" si="4"/>
        <v>21397</v>
      </c>
      <c r="G99" s="182">
        <f t="shared" si="3"/>
        <v>15245</v>
      </c>
      <c r="H99" s="143">
        <v>511</v>
      </c>
    </row>
    <row r="100" spans="1:8" ht="12.75">
      <c r="A100" s="139">
        <v>164</v>
      </c>
      <c r="B100" s="137">
        <f t="shared" si="5"/>
        <v>17.395</v>
      </c>
      <c r="C100" s="141"/>
      <c r="D100" s="142">
        <v>22061</v>
      </c>
      <c r="E100" s="143"/>
      <c r="F100" s="132">
        <f t="shared" si="4"/>
        <v>21361</v>
      </c>
      <c r="G100" s="182">
        <f t="shared" si="3"/>
        <v>15219</v>
      </c>
      <c r="H100" s="143">
        <v>511</v>
      </c>
    </row>
    <row r="101" spans="1:8" ht="12.75">
      <c r="A101" s="139">
        <v>165</v>
      </c>
      <c r="B101" s="137">
        <f t="shared" si="5"/>
        <v>17.425</v>
      </c>
      <c r="C101" s="141"/>
      <c r="D101" s="142">
        <v>22061</v>
      </c>
      <c r="E101" s="143"/>
      <c r="F101" s="132">
        <f t="shared" si="4"/>
        <v>21325</v>
      </c>
      <c r="G101" s="182">
        <f t="shared" si="3"/>
        <v>15193</v>
      </c>
      <c r="H101" s="143">
        <v>511</v>
      </c>
    </row>
    <row r="102" spans="1:8" ht="12.75">
      <c r="A102" s="139">
        <v>166</v>
      </c>
      <c r="B102" s="137">
        <f t="shared" si="5"/>
        <v>17.455</v>
      </c>
      <c r="C102" s="141"/>
      <c r="D102" s="142">
        <v>22061</v>
      </c>
      <c r="E102" s="143"/>
      <c r="F102" s="132">
        <f t="shared" si="4"/>
        <v>21289</v>
      </c>
      <c r="G102" s="182">
        <f t="shared" si="3"/>
        <v>15167</v>
      </c>
      <c r="H102" s="143">
        <v>511</v>
      </c>
    </row>
    <row r="103" spans="1:8" ht="12.75">
      <c r="A103" s="139">
        <v>167</v>
      </c>
      <c r="B103" s="137">
        <f t="shared" si="5"/>
        <v>17.485</v>
      </c>
      <c r="C103" s="141"/>
      <c r="D103" s="142">
        <v>22061</v>
      </c>
      <c r="E103" s="143"/>
      <c r="F103" s="132">
        <f t="shared" si="4"/>
        <v>21254</v>
      </c>
      <c r="G103" s="182">
        <f t="shared" si="3"/>
        <v>15141</v>
      </c>
      <c r="H103" s="143">
        <v>511</v>
      </c>
    </row>
    <row r="104" spans="1:8" ht="12.75">
      <c r="A104" s="139">
        <v>168</v>
      </c>
      <c r="B104" s="137">
        <f t="shared" si="5"/>
        <v>17.515</v>
      </c>
      <c r="C104" s="141"/>
      <c r="D104" s="142">
        <v>22061</v>
      </c>
      <c r="E104" s="143"/>
      <c r="F104" s="132">
        <f t="shared" si="4"/>
        <v>21218</v>
      </c>
      <c r="G104" s="182">
        <f t="shared" si="3"/>
        <v>15115</v>
      </c>
      <c r="H104" s="143">
        <v>511</v>
      </c>
    </row>
    <row r="105" spans="1:8" ht="12.75">
      <c r="A105" s="139">
        <v>169</v>
      </c>
      <c r="B105" s="137">
        <f t="shared" si="5"/>
        <v>17.544999999999998</v>
      </c>
      <c r="C105" s="141"/>
      <c r="D105" s="142">
        <v>22061</v>
      </c>
      <c r="E105" s="143"/>
      <c r="F105" s="132">
        <f t="shared" si="4"/>
        <v>21183</v>
      </c>
      <c r="G105" s="182">
        <f t="shared" si="3"/>
        <v>15089</v>
      </c>
      <c r="H105" s="143">
        <v>511</v>
      </c>
    </row>
    <row r="106" spans="1:8" ht="12.75">
      <c r="A106" s="139">
        <v>170</v>
      </c>
      <c r="B106" s="137">
        <f t="shared" si="5"/>
        <v>17.575</v>
      </c>
      <c r="C106" s="141"/>
      <c r="D106" s="142">
        <v>22061</v>
      </c>
      <c r="E106" s="143"/>
      <c r="F106" s="132">
        <f t="shared" si="4"/>
        <v>21147</v>
      </c>
      <c r="G106" s="182">
        <f t="shared" si="3"/>
        <v>15063</v>
      </c>
      <c r="H106" s="143">
        <v>511</v>
      </c>
    </row>
    <row r="107" spans="1:8" ht="12.75">
      <c r="A107" s="139">
        <v>171</v>
      </c>
      <c r="B107" s="137">
        <f t="shared" si="5"/>
        <v>17.605</v>
      </c>
      <c r="C107" s="141"/>
      <c r="D107" s="142">
        <v>22061</v>
      </c>
      <c r="E107" s="143"/>
      <c r="F107" s="132">
        <f t="shared" si="4"/>
        <v>21112</v>
      </c>
      <c r="G107" s="182">
        <f t="shared" si="3"/>
        <v>15037</v>
      </c>
      <c r="H107" s="143">
        <v>511</v>
      </c>
    </row>
    <row r="108" spans="1:8" ht="12.75">
      <c r="A108" s="139">
        <v>172</v>
      </c>
      <c r="B108" s="137">
        <f t="shared" si="5"/>
        <v>17.634999999999998</v>
      </c>
      <c r="C108" s="141"/>
      <c r="D108" s="142">
        <v>22061</v>
      </c>
      <c r="E108" s="143"/>
      <c r="F108" s="132">
        <f t="shared" si="4"/>
        <v>21077</v>
      </c>
      <c r="G108" s="182">
        <f t="shared" si="3"/>
        <v>15012</v>
      </c>
      <c r="H108" s="143">
        <v>511</v>
      </c>
    </row>
    <row r="109" spans="1:8" ht="12.75">
      <c r="A109" s="139">
        <v>173</v>
      </c>
      <c r="B109" s="137">
        <f t="shared" si="5"/>
        <v>17.665</v>
      </c>
      <c r="C109" s="141"/>
      <c r="D109" s="142">
        <v>22061</v>
      </c>
      <c r="E109" s="143"/>
      <c r="F109" s="132">
        <f t="shared" si="4"/>
        <v>21042</v>
      </c>
      <c r="G109" s="182">
        <f t="shared" si="3"/>
        <v>14986</v>
      </c>
      <c r="H109" s="143">
        <v>511</v>
      </c>
    </row>
    <row r="110" spans="1:8" ht="12.75">
      <c r="A110" s="139">
        <v>174</v>
      </c>
      <c r="B110" s="137">
        <f t="shared" si="5"/>
        <v>17.695</v>
      </c>
      <c r="C110" s="141"/>
      <c r="D110" s="142">
        <v>22061</v>
      </c>
      <c r="E110" s="143"/>
      <c r="F110" s="132">
        <f t="shared" si="4"/>
        <v>21007</v>
      </c>
      <c r="G110" s="182">
        <f t="shared" si="3"/>
        <v>14961</v>
      </c>
      <c r="H110" s="143">
        <v>511</v>
      </c>
    </row>
    <row r="111" spans="1:8" ht="12.75">
      <c r="A111" s="139">
        <v>175</v>
      </c>
      <c r="B111" s="137">
        <f t="shared" si="5"/>
        <v>17.725</v>
      </c>
      <c r="C111" s="141"/>
      <c r="D111" s="142">
        <v>22061</v>
      </c>
      <c r="E111" s="143"/>
      <c r="F111" s="132">
        <f t="shared" si="4"/>
        <v>20973</v>
      </c>
      <c r="G111" s="182">
        <f t="shared" si="3"/>
        <v>14936</v>
      </c>
      <c r="H111" s="143">
        <v>511</v>
      </c>
    </row>
    <row r="112" spans="1:8" ht="12.75">
      <c r="A112" s="139">
        <v>176</v>
      </c>
      <c r="B112" s="137">
        <f t="shared" si="5"/>
        <v>17.755</v>
      </c>
      <c r="C112" s="141"/>
      <c r="D112" s="142">
        <v>22061</v>
      </c>
      <c r="E112" s="143"/>
      <c r="F112" s="132">
        <f t="shared" si="4"/>
        <v>20938</v>
      </c>
      <c r="G112" s="182">
        <f t="shared" si="3"/>
        <v>14910</v>
      </c>
      <c r="H112" s="143">
        <v>511</v>
      </c>
    </row>
    <row r="113" spans="1:8" ht="12.75">
      <c r="A113" s="139">
        <v>177</v>
      </c>
      <c r="B113" s="137">
        <f t="shared" si="5"/>
        <v>17.785</v>
      </c>
      <c r="C113" s="141"/>
      <c r="D113" s="142">
        <v>22061</v>
      </c>
      <c r="E113" s="143"/>
      <c r="F113" s="132">
        <f t="shared" si="4"/>
        <v>20904</v>
      </c>
      <c r="G113" s="182">
        <f t="shared" si="3"/>
        <v>14885</v>
      </c>
      <c r="H113" s="143">
        <v>511</v>
      </c>
    </row>
    <row r="114" spans="1:8" ht="12.75">
      <c r="A114" s="139">
        <v>178</v>
      </c>
      <c r="B114" s="137">
        <f t="shared" si="5"/>
        <v>17.814999999999998</v>
      </c>
      <c r="C114" s="141"/>
      <c r="D114" s="142">
        <v>22061</v>
      </c>
      <c r="E114" s="143"/>
      <c r="F114" s="132">
        <f t="shared" si="4"/>
        <v>20869</v>
      </c>
      <c r="G114" s="182">
        <f t="shared" si="3"/>
        <v>14860</v>
      </c>
      <c r="H114" s="143">
        <v>511</v>
      </c>
    </row>
    <row r="115" spans="1:8" ht="12.75">
      <c r="A115" s="139">
        <v>179</v>
      </c>
      <c r="B115" s="137">
        <f t="shared" si="5"/>
        <v>17.845</v>
      </c>
      <c r="C115" s="141"/>
      <c r="D115" s="142">
        <v>22061</v>
      </c>
      <c r="E115" s="143"/>
      <c r="F115" s="132">
        <f t="shared" si="4"/>
        <v>20835</v>
      </c>
      <c r="G115" s="182">
        <f t="shared" si="3"/>
        <v>14835</v>
      </c>
      <c r="H115" s="143">
        <v>511</v>
      </c>
    </row>
    <row r="116" spans="1:8" ht="12.75">
      <c r="A116" s="139">
        <v>180</v>
      </c>
      <c r="B116" s="137">
        <f t="shared" si="5"/>
        <v>17.875</v>
      </c>
      <c r="C116" s="141"/>
      <c r="D116" s="142">
        <v>22061</v>
      </c>
      <c r="E116" s="143"/>
      <c r="F116" s="132">
        <f t="shared" si="4"/>
        <v>20801</v>
      </c>
      <c r="G116" s="182">
        <f t="shared" si="3"/>
        <v>14810</v>
      </c>
      <c r="H116" s="143">
        <v>511</v>
      </c>
    </row>
    <row r="117" spans="1:8" ht="12.75">
      <c r="A117" s="139">
        <v>181</v>
      </c>
      <c r="B117" s="137">
        <f t="shared" si="5"/>
        <v>17.905</v>
      </c>
      <c r="C117" s="141"/>
      <c r="D117" s="142">
        <v>22061</v>
      </c>
      <c r="E117" s="143"/>
      <c r="F117" s="132">
        <f t="shared" si="4"/>
        <v>20767</v>
      </c>
      <c r="G117" s="182">
        <f t="shared" si="3"/>
        <v>14785</v>
      </c>
      <c r="H117" s="143">
        <v>511</v>
      </c>
    </row>
    <row r="118" spans="1:8" ht="12.75">
      <c r="A118" s="139">
        <v>182</v>
      </c>
      <c r="B118" s="137">
        <f t="shared" si="5"/>
        <v>17.935</v>
      </c>
      <c r="C118" s="141"/>
      <c r="D118" s="142">
        <v>22061</v>
      </c>
      <c r="E118" s="143"/>
      <c r="F118" s="132">
        <f t="shared" si="4"/>
        <v>20733</v>
      </c>
      <c r="G118" s="182">
        <f t="shared" si="3"/>
        <v>14761</v>
      </c>
      <c r="H118" s="143">
        <v>511</v>
      </c>
    </row>
    <row r="119" spans="1:8" ht="12.75">
      <c r="A119" s="139">
        <v>183</v>
      </c>
      <c r="B119" s="137">
        <f t="shared" si="5"/>
        <v>17.965</v>
      </c>
      <c r="C119" s="141"/>
      <c r="D119" s="142">
        <v>22061</v>
      </c>
      <c r="E119" s="143"/>
      <c r="F119" s="132">
        <f t="shared" si="4"/>
        <v>20699</v>
      </c>
      <c r="G119" s="182">
        <f t="shared" si="3"/>
        <v>14736</v>
      </c>
      <c r="H119" s="143">
        <v>511</v>
      </c>
    </row>
    <row r="120" spans="1:8" ht="12.75">
      <c r="A120" s="139">
        <v>184</v>
      </c>
      <c r="B120" s="137">
        <f t="shared" si="5"/>
        <v>17.994999999999997</v>
      </c>
      <c r="C120" s="141"/>
      <c r="D120" s="142">
        <v>22061</v>
      </c>
      <c r="E120" s="143"/>
      <c r="F120" s="132">
        <f t="shared" si="4"/>
        <v>20666</v>
      </c>
      <c r="G120" s="182">
        <f t="shared" si="3"/>
        <v>14711</v>
      </c>
      <c r="H120" s="143">
        <v>511</v>
      </c>
    </row>
    <row r="121" spans="1:8" ht="12.75">
      <c r="A121" s="139">
        <v>185</v>
      </c>
      <c r="B121" s="137">
        <f t="shared" si="5"/>
        <v>18.025</v>
      </c>
      <c r="C121" s="141"/>
      <c r="D121" s="142">
        <v>22061</v>
      </c>
      <c r="E121" s="143"/>
      <c r="F121" s="132">
        <f t="shared" si="4"/>
        <v>20632</v>
      </c>
      <c r="G121" s="182">
        <f t="shared" si="3"/>
        <v>14687</v>
      </c>
      <c r="H121" s="143">
        <v>511</v>
      </c>
    </row>
    <row r="122" spans="1:8" ht="12.75">
      <c r="A122" s="139">
        <v>186</v>
      </c>
      <c r="B122" s="137">
        <f t="shared" si="5"/>
        <v>18.055</v>
      </c>
      <c r="C122" s="141"/>
      <c r="D122" s="142">
        <v>22061</v>
      </c>
      <c r="E122" s="143"/>
      <c r="F122" s="132">
        <f t="shared" si="4"/>
        <v>20599</v>
      </c>
      <c r="G122" s="182">
        <f t="shared" si="3"/>
        <v>14663</v>
      </c>
      <c r="H122" s="143">
        <v>511</v>
      </c>
    </row>
    <row r="123" spans="1:8" ht="12.75">
      <c r="A123" s="139">
        <v>187</v>
      </c>
      <c r="B123" s="137">
        <f t="shared" si="5"/>
        <v>18.085</v>
      </c>
      <c r="C123" s="141"/>
      <c r="D123" s="142">
        <v>22061</v>
      </c>
      <c r="E123" s="143"/>
      <c r="F123" s="132">
        <f t="shared" si="4"/>
        <v>20565</v>
      </c>
      <c r="G123" s="182">
        <f t="shared" si="3"/>
        <v>14638</v>
      </c>
      <c r="H123" s="143">
        <v>511</v>
      </c>
    </row>
    <row r="124" spans="1:8" ht="12.75">
      <c r="A124" s="139">
        <v>188</v>
      </c>
      <c r="B124" s="137">
        <f t="shared" si="5"/>
        <v>18.115</v>
      </c>
      <c r="C124" s="141"/>
      <c r="D124" s="142">
        <v>22061</v>
      </c>
      <c r="E124" s="143"/>
      <c r="F124" s="132">
        <f t="shared" si="4"/>
        <v>20532</v>
      </c>
      <c r="G124" s="182">
        <f t="shared" si="3"/>
        <v>14614</v>
      </c>
      <c r="H124" s="143">
        <v>511</v>
      </c>
    </row>
    <row r="125" spans="1:8" ht="12.75">
      <c r="A125" s="139">
        <v>189</v>
      </c>
      <c r="B125" s="137">
        <f t="shared" si="5"/>
        <v>18.145</v>
      </c>
      <c r="C125" s="141"/>
      <c r="D125" s="142">
        <v>22061</v>
      </c>
      <c r="E125" s="143"/>
      <c r="F125" s="132">
        <f t="shared" si="4"/>
        <v>20499</v>
      </c>
      <c r="G125" s="182">
        <f t="shared" si="3"/>
        <v>14590</v>
      </c>
      <c r="H125" s="143">
        <v>511</v>
      </c>
    </row>
    <row r="126" spans="1:8" ht="12.75">
      <c r="A126" s="139">
        <v>190</v>
      </c>
      <c r="B126" s="137">
        <f t="shared" si="5"/>
        <v>18.175</v>
      </c>
      <c r="C126" s="141"/>
      <c r="D126" s="142">
        <v>22061</v>
      </c>
      <c r="E126" s="143"/>
      <c r="F126" s="132">
        <f t="shared" si="4"/>
        <v>20466</v>
      </c>
      <c r="G126" s="182">
        <f t="shared" si="3"/>
        <v>14566</v>
      </c>
      <c r="H126" s="143">
        <v>511</v>
      </c>
    </row>
    <row r="127" spans="1:8" ht="12.75">
      <c r="A127" s="139">
        <v>191</v>
      </c>
      <c r="B127" s="137">
        <f t="shared" si="5"/>
        <v>18.205</v>
      </c>
      <c r="C127" s="141"/>
      <c r="D127" s="142">
        <v>22061</v>
      </c>
      <c r="E127" s="143"/>
      <c r="F127" s="132">
        <f t="shared" si="4"/>
        <v>20433</v>
      </c>
      <c r="G127" s="182">
        <f t="shared" si="3"/>
        <v>14542</v>
      </c>
      <c r="H127" s="143">
        <v>511</v>
      </c>
    </row>
    <row r="128" spans="1:8" ht="12.75">
      <c r="A128" s="139">
        <v>192</v>
      </c>
      <c r="B128" s="137">
        <f t="shared" si="5"/>
        <v>18.235</v>
      </c>
      <c r="C128" s="141"/>
      <c r="D128" s="142">
        <v>22061</v>
      </c>
      <c r="E128" s="143"/>
      <c r="F128" s="132">
        <f t="shared" si="4"/>
        <v>20400</v>
      </c>
      <c r="G128" s="182">
        <f t="shared" si="3"/>
        <v>14518</v>
      </c>
      <c r="H128" s="143">
        <v>511</v>
      </c>
    </row>
    <row r="129" spans="1:8" ht="12.75">
      <c r="A129" s="139">
        <v>193</v>
      </c>
      <c r="B129" s="137">
        <f t="shared" si="5"/>
        <v>18.265</v>
      </c>
      <c r="C129" s="141"/>
      <c r="D129" s="142">
        <v>22061</v>
      </c>
      <c r="E129" s="143"/>
      <c r="F129" s="132">
        <f t="shared" si="4"/>
        <v>20368</v>
      </c>
      <c r="G129" s="182">
        <f t="shared" si="3"/>
        <v>14494</v>
      </c>
      <c r="H129" s="143">
        <v>511</v>
      </c>
    </row>
    <row r="130" spans="1:8" ht="12.75">
      <c r="A130" s="139">
        <v>194</v>
      </c>
      <c r="B130" s="137">
        <f t="shared" si="5"/>
        <v>18.294999999999998</v>
      </c>
      <c r="C130" s="141"/>
      <c r="D130" s="142">
        <v>22061</v>
      </c>
      <c r="E130" s="143"/>
      <c r="F130" s="132">
        <f t="shared" si="4"/>
        <v>20335</v>
      </c>
      <c r="G130" s="182">
        <f t="shared" si="3"/>
        <v>14470</v>
      </c>
      <c r="H130" s="143">
        <v>511</v>
      </c>
    </row>
    <row r="131" spans="1:8" ht="12.75">
      <c r="A131" s="139">
        <v>195</v>
      </c>
      <c r="B131" s="137">
        <f t="shared" si="5"/>
        <v>18.325</v>
      </c>
      <c r="C131" s="141"/>
      <c r="D131" s="142">
        <v>22061</v>
      </c>
      <c r="E131" s="143"/>
      <c r="F131" s="132">
        <f t="shared" si="4"/>
        <v>20303</v>
      </c>
      <c r="G131" s="182">
        <f t="shared" si="3"/>
        <v>14446</v>
      </c>
      <c r="H131" s="143">
        <v>511</v>
      </c>
    </row>
    <row r="132" spans="1:8" ht="12.75">
      <c r="A132" s="139">
        <v>196</v>
      </c>
      <c r="B132" s="137">
        <f t="shared" si="5"/>
        <v>18.355</v>
      </c>
      <c r="C132" s="141"/>
      <c r="D132" s="142">
        <v>22061</v>
      </c>
      <c r="E132" s="143"/>
      <c r="F132" s="132">
        <f t="shared" si="4"/>
        <v>20270</v>
      </c>
      <c r="G132" s="182">
        <f t="shared" si="3"/>
        <v>14423</v>
      </c>
      <c r="H132" s="143">
        <v>511</v>
      </c>
    </row>
    <row r="133" spans="1:8" ht="12.75">
      <c r="A133" s="139">
        <v>197</v>
      </c>
      <c r="B133" s="137">
        <f t="shared" si="5"/>
        <v>18.384999999999998</v>
      </c>
      <c r="C133" s="141"/>
      <c r="D133" s="142">
        <v>22061</v>
      </c>
      <c r="E133" s="143"/>
      <c r="F133" s="132">
        <f t="shared" si="4"/>
        <v>20238</v>
      </c>
      <c r="G133" s="182">
        <f t="shared" si="3"/>
        <v>14399</v>
      </c>
      <c r="H133" s="143">
        <v>511</v>
      </c>
    </row>
    <row r="134" spans="1:8" ht="12.75">
      <c r="A134" s="139">
        <v>198</v>
      </c>
      <c r="B134" s="137">
        <f t="shared" si="5"/>
        <v>18.415</v>
      </c>
      <c r="C134" s="141"/>
      <c r="D134" s="142">
        <v>22061</v>
      </c>
      <c r="E134" s="143"/>
      <c r="F134" s="132">
        <f t="shared" si="4"/>
        <v>20206</v>
      </c>
      <c r="G134" s="182">
        <f t="shared" si="3"/>
        <v>14376</v>
      </c>
      <c r="H134" s="143">
        <v>511</v>
      </c>
    </row>
    <row r="135" spans="1:8" ht="12.75">
      <c r="A135" s="139">
        <v>199</v>
      </c>
      <c r="B135" s="137">
        <f t="shared" si="5"/>
        <v>18.445</v>
      </c>
      <c r="C135" s="141"/>
      <c r="D135" s="142">
        <v>22061</v>
      </c>
      <c r="E135" s="143"/>
      <c r="F135" s="132">
        <f t="shared" si="4"/>
        <v>20174</v>
      </c>
      <c r="G135" s="182">
        <f t="shared" si="3"/>
        <v>14353</v>
      </c>
      <c r="H135" s="143">
        <v>511</v>
      </c>
    </row>
    <row r="136" spans="1:8" ht="12.75">
      <c r="A136" s="139">
        <v>200</v>
      </c>
      <c r="B136" s="137">
        <f t="shared" si="5"/>
        <v>18.475</v>
      </c>
      <c r="C136" s="141"/>
      <c r="D136" s="142">
        <v>22061</v>
      </c>
      <c r="E136" s="143"/>
      <c r="F136" s="132">
        <f t="shared" si="4"/>
        <v>20142</v>
      </c>
      <c r="G136" s="182">
        <f t="shared" si="3"/>
        <v>14329</v>
      </c>
      <c r="H136" s="143">
        <v>511</v>
      </c>
    </row>
    <row r="137" spans="1:8" ht="12.75">
      <c r="A137" s="139">
        <v>201</v>
      </c>
      <c r="B137" s="137">
        <f t="shared" si="5"/>
        <v>18.505</v>
      </c>
      <c r="C137" s="141"/>
      <c r="D137" s="142">
        <v>22061</v>
      </c>
      <c r="E137" s="143"/>
      <c r="F137" s="132">
        <f t="shared" si="4"/>
        <v>20110</v>
      </c>
      <c r="G137" s="182">
        <f t="shared" si="3"/>
        <v>14306</v>
      </c>
      <c r="H137" s="143">
        <v>511</v>
      </c>
    </row>
    <row r="138" spans="1:8" ht="12.75">
      <c r="A138" s="139">
        <v>202</v>
      </c>
      <c r="B138" s="137">
        <f t="shared" si="5"/>
        <v>18.535</v>
      </c>
      <c r="C138" s="141"/>
      <c r="D138" s="142">
        <v>22061</v>
      </c>
      <c r="E138" s="143"/>
      <c r="F138" s="132">
        <f t="shared" si="4"/>
        <v>20078</v>
      </c>
      <c r="G138" s="182">
        <f t="shared" si="3"/>
        <v>14283</v>
      </c>
      <c r="H138" s="143">
        <v>511</v>
      </c>
    </row>
    <row r="139" spans="1:8" ht="12.75">
      <c r="A139" s="139">
        <v>203</v>
      </c>
      <c r="B139" s="137">
        <f t="shared" si="5"/>
        <v>18.564999999999998</v>
      </c>
      <c r="C139" s="141"/>
      <c r="D139" s="142">
        <v>22061</v>
      </c>
      <c r="E139" s="143"/>
      <c r="F139" s="132">
        <f t="shared" si="4"/>
        <v>20047</v>
      </c>
      <c r="G139" s="182">
        <f t="shared" si="3"/>
        <v>14260</v>
      </c>
      <c r="H139" s="143">
        <v>511</v>
      </c>
    </row>
    <row r="140" spans="1:8" ht="12.75">
      <c r="A140" s="139">
        <v>204</v>
      </c>
      <c r="B140" s="137">
        <f t="shared" si="5"/>
        <v>18.595</v>
      </c>
      <c r="C140" s="141"/>
      <c r="D140" s="142">
        <v>22061</v>
      </c>
      <c r="E140" s="143"/>
      <c r="F140" s="132">
        <f t="shared" si="4"/>
        <v>20015</v>
      </c>
      <c r="G140" s="182">
        <f t="shared" si="3"/>
        <v>14237</v>
      </c>
      <c r="H140" s="143">
        <v>511</v>
      </c>
    </row>
    <row r="141" spans="1:8" ht="12.75">
      <c r="A141" s="139">
        <v>205</v>
      </c>
      <c r="B141" s="137">
        <f t="shared" si="5"/>
        <v>18.625</v>
      </c>
      <c r="C141" s="141"/>
      <c r="D141" s="142">
        <v>22061</v>
      </c>
      <c r="E141" s="143"/>
      <c r="F141" s="132">
        <f t="shared" si="4"/>
        <v>19984</v>
      </c>
      <c r="G141" s="182">
        <f t="shared" si="3"/>
        <v>14214</v>
      </c>
      <c r="H141" s="143">
        <v>511</v>
      </c>
    </row>
    <row r="142" spans="1:8" ht="12.75">
      <c r="A142" s="139">
        <v>206</v>
      </c>
      <c r="B142" s="137">
        <f t="shared" si="5"/>
        <v>18.655</v>
      </c>
      <c r="C142" s="141"/>
      <c r="D142" s="142">
        <v>22061</v>
      </c>
      <c r="E142" s="143"/>
      <c r="F142" s="132">
        <f t="shared" si="4"/>
        <v>19953</v>
      </c>
      <c r="G142" s="182">
        <f t="shared" si="3"/>
        <v>14191</v>
      </c>
      <c r="H142" s="143">
        <v>511</v>
      </c>
    </row>
    <row r="143" spans="1:8" ht="12.75">
      <c r="A143" s="139">
        <v>207</v>
      </c>
      <c r="B143" s="137">
        <f t="shared" si="5"/>
        <v>18.685</v>
      </c>
      <c r="C143" s="141"/>
      <c r="D143" s="142">
        <v>22061</v>
      </c>
      <c r="E143" s="143"/>
      <c r="F143" s="132">
        <f t="shared" si="4"/>
        <v>19921</v>
      </c>
      <c r="G143" s="182">
        <f t="shared" si="3"/>
        <v>14168</v>
      </c>
      <c r="H143" s="143">
        <v>511</v>
      </c>
    </row>
    <row r="144" spans="1:8" ht="12.75">
      <c r="A144" s="139">
        <v>208</v>
      </c>
      <c r="B144" s="137">
        <f t="shared" si="5"/>
        <v>18.715</v>
      </c>
      <c r="C144" s="141"/>
      <c r="D144" s="142">
        <v>22061</v>
      </c>
      <c r="E144" s="143"/>
      <c r="F144" s="132">
        <f t="shared" si="4"/>
        <v>19890</v>
      </c>
      <c r="G144" s="182">
        <f t="shared" si="3"/>
        <v>14145</v>
      </c>
      <c r="H144" s="143">
        <v>511</v>
      </c>
    </row>
    <row r="145" spans="1:8" ht="12.75">
      <c r="A145" s="139">
        <v>209</v>
      </c>
      <c r="B145" s="137">
        <f t="shared" si="5"/>
        <v>18.744999999999997</v>
      </c>
      <c r="C145" s="141"/>
      <c r="D145" s="142">
        <v>22061</v>
      </c>
      <c r="E145" s="143"/>
      <c r="F145" s="132">
        <f t="shared" si="4"/>
        <v>19859</v>
      </c>
      <c r="G145" s="182">
        <f aca="true" t="shared" si="6" ref="G145:G208">ROUND(12*(1/B145*D145),0)</f>
        <v>14123</v>
      </c>
      <c r="H145" s="143">
        <v>511</v>
      </c>
    </row>
    <row r="146" spans="1:8" ht="12.75">
      <c r="A146" s="139">
        <v>210</v>
      </c>
      <c r="B146" s="137">
        <f t="shared" si="5"/>
        <v>18.775</v>
      </c>
      <c r="C146" s="141"/>
      <c r="D146" s="142">
        <v>22061</v>
      </c>
      <c r="E146" s="143"/>
      <c r="F146" s="132">
        <f aca="true" t="shared" si="7" ref="F146:F209">ROUND(12*1.37*(1/B146*D146)+H146,0)</f>
        <v>19828</v>
      </c>
      <c r="G146" s="182">
        <f t="shared" si="6"/>
        <v>14100</v>
      </c>
      <c r="H146" s="143">
        <v>511</v>
      </c>
    </row>
    <row r="147" spans="1:8" ht="12.75">
      <c r="A147" s="139">
        <v>211</v>
      </c>
      <c r="B147" s="137">
        <f t="shared" si="5"/>
        <v>18.805</v>
      </c>
      <c r="C147" s="141"/>
      <c r="D147" s="142">
        <v>22061</v>
      </c>
      <c r="E147" s="143"/>
      <c r="F147" s="132">
        <f t="shared" si="7"/>
        <v>19798</v>
      </c>
      <c r="G147" s="182">
        <f t="shared" si="6"/>
        <v>14078</v>
      </c>
      <c r="H147" s="143">
        <v>511</v>
      </c>
    </row>
    <row r="148" spans="1:8" ht="12.75">
      <c r="A148" s="139">
        <v>212</v>
      </c>
      <c r="B148" s="137">
        <f t="shared" si="5"/>
        <v>18.835</v>
      </c>
      <c r="C148" s="141"/>
      <c r="D148" s="142">
        <v>22061</v>
      </c>
      <c r="E148" s="143"/>
      <c r="F148" s="132">
        <f t="shared" si="7"/>
        <v>19767</v>
      </c>
      <c r="G148" s="182">
        <f t="shared" si="6"/>
        <v>14055</v>
      </c>
      <c r="H148" s="143">
        <v>511</v>
      </c>
    </row>
    <row r="149" spans="1:8" ht="12.75">
      <c r="A149" s="139">
        <v>213</v>
      </c>
      <c r="B149" s="137">
        <f t="shared" si="5"/>
        <v>18.865</v>
      </c>
      <c r="C149" s="141"/>
      <c r="D149" s="142">
        <v>22061</v>
      </c>
      <c r="E149" s="143"/>
      <c r="F149" s="132">
        <f t="shared" si="7"/>
        <v>19736</v>
      </c>
      <c r="G149" s="182">
        <f t="shared" si="6"/>
        <v>14033</v>
      </c>
      <c r="H149" s="143">
        <v>511</v>
      </c>
    </row>
    <row r="150" spans="1:8" ht="12.75">
      <c r="A150" s="139">
        <v>214</v>
      </c>
      <c r="B150" s="137">
        <f t="shared" si="5"/>
        <v>18.895</v>
      </c>
      <c r="C150" s="141"/>
      <c r="D150" s="142">
        <v>22061</v>
      </c>
      <c r="E150" s="143"/>
      <c r="F150" s="132">
        <f t="shared" si="7"/>
        <v>19706</v>
      </c>
      <c r="G150" s="182">
        <f t="shared" si="6"/>
        <v>14011</v>
      </c>
      <c r="H150" s="143">
        <v>511</v>
      </c>
    </row>
    <row r="151" spans="1:8" ht="12.75">
      <c r="A151" s="139">
        <v>215</v>
      </c>
      <c r="B151" s="137">
        <f aca="true" t="shared" si="8" ref="B151:B166">0.03*A151+12.475</f>
        <v>18.925</v>
      </c>
      <c r="C151" s="141"/>
      <c r="D151" s="142">
        <v>22061</v>
      </c>
      <c r="E151" s="143"/>
      <c r="F151" s="132">
        <f t="shared" si="7"/>
        <v>19675</v>
      </c>
      <c r="G151" s="182">
        <f t="shared" si="6"/>
        <v>13988</v>
      </c>
      <c r="H151" s="143">
        <v>511</v>
      </c>
    </row>
    <row r="152" spans="1:8" ht="12.75">
      <c r="A152" s="139">
        <v>216</v>
      </c>
      <c r="B152" s="137">
        <f t="shared" si="8"/>
        <v>18.955</v>
      </c>
      <c r="C152" s="141"/>
      <c r="D152" s="142">
        <v>22061</v>
      </c>
      <c r="E152" s="143"/>
      <c r="F152" s="132">
        <f t="shared" si="7"/>
        <v>19645</v>
      </c>
      <c r="G152" s="182">
        <f t="shared" si="6"/>
        <v>13966</v>
      </c>
      <c r="H152" s="143">
        <v>511</v>
      </c>
    </row>
    <row r="153" spans="1:8" ht="12.75">
      <c r="A153" s="139">
        <v>217</v>
      </c>
      <c r="B153" s="137">
        <f t="shared" si="8"/>
        <v>18.985</v>
      </c>
      <c r="C153" s="141"/>
      <c r="D153" s="142">
        <v>22061</v>
      </c>
      <c r="E153" s="143"/>
      <c r="F153" s="132">
        <f t="shared" si="7"/>
        <v>19615</v>
      </c>
      <c r="G153" s="182">
        <f t="shared" si="6"/>
        <v>13944</v>
      </c>
      <c r="H153" s="143">
        <v>511</v>
      </c>
    </row>
    <row r="154" spans="1:8" ht="12.75">
      <c r="A154" s="139">
        <v>218</v>
      </c>
      <c r="B154" s="137">
        <f t="shared" si="8"/>
        <v>19.015</v>
      </c>
      <c r="C154" s="141"/>
      <c r="D154" s="142">
        <v>22061</v>
      </c>
      <c r="E154" s="143"/>
      <c r="F154" s="132">
        <f t="shared" si="7"/>
        <v>19585</v>
      </c>
      <c r="G154" s="182">
        <f t="shared" si="6"/>
        <v>13922</v>
      </c>
      <c r="H154" s="143">
        <v>511</v>
      </c>
    </row>
    <row r="155" spans="1:8" ht="12.75">
      <c r="A155" s="139">
        <v>219</v>
      </c>
      <c r="B155" s="137">
        <f t="shared" si="8"/>
        <v>19.044999999999998</v>
      </c>
      <c r="C155" s="141"/>
      <c r="D155" s="142">
        <v>22061</v>
      </c>
      <c r="E155" s="143"/>
      <c r="F155" s="132">
        <f t="shared" si="7"/>
        <v>19554</v>
      </c>
      <c r="G155" s="182">
        <f t="shared" si="6"/>
        <v>13900</v>
      </c>
      <c r="H155" s="143">
        <v>511</v>
      </c>
    </row>
    <row r="156" spans="1:8" ht="12.75">
      <c r="A156" s="139">
        <v>220</v>
      </c>
      <c r="B156" s="137">
        <f t="shared" si="8"/>
        <v>19.075</v>
      </c>
      <c r="C156" s="141"/>
      <c r="D156" s="142">
        <v>22061</v>
      </c>
      <c r="E156" s="143"/>
      <c r="F156" s="132">
        <f t="shared" si="7"/>
        <v>19525</v>
      </c>
      <c r="G156" s="182">
        <f t="shared" si="6"/>
        <v>13878</v>
      </c>
      <c r="H156" s="143">
        <v>511</v>
      </c>
    </row>
    <row r="157" spans="1:8" ht="12.75">
      <c r="A157" s="139">
        <v>221</v>
      </c>
      <c r="B157" s="137">
        <f t="shared" si="8"/>
        <v>19.105</v>
      </c>
      <c r="C157" s="141"/>
      <c r="D157" s="142">
        <v>22061</v>
      </c>
      <c r="E157" s="143"/>
      <c r="F157" s="132">
        <f t="shared" si="7"/>
        <v>19495</v>
      </c>
      <c r="G157" s="182">
        <f t="shared" si="6"/>
        <v>13857</v>
      </c>
      <c r="H157" s="143">
        <v>511</v>
      </c>
    </row>
    <row r="158" spans="1:8" ht="12.75">
      <c r="A158" s="139">
        <v>222</v>
      </c>
      <c r="B158" s="137">
        <f t="shared" si="8"/>
        <v>19.134999999999998</v>
      </c>
      <c r="C158" s="141"/>
      <c r="D158" s="142">
        <v>22061</v>
      </c>
      <c r="E158" s="143"/>
      <c r="F158" s="132">
        <f t="shared" si="7"/>
        <v>19465</v>
      </c>
      <c r="G158" s="182">
        <f t="shared" si="6"/>
        <v>13835</v>
      </c>
      <c r="H158" s="143">
        <v>511</v>
      </c>
    </row>
    <row r="159" spans="1:8" ht="12.75">
      <c r="A159" s="139">
        <v>223</v>
      </c>
      <c r="B159" s="137">
        <f t="shared" si="8"/>
        <v>19.165</v>
      </c>
      <c r="C159" s="141"/>
      <c r="D159" s="142">
        <v>22061</v>
      </c>
      <c r="E159" s="143"/>
      <c r="F159" s="132">
        <f t="shared" si="7"/>
        <v>19435</v>
      </c>
      <c r="G159" s="182">
        <f t="shared" si="6"/>
        <v>13813</v>
      </c>
      <c r="H159" s="143">
        <v>511</v>
      </c>
    </row>
    <row r="160" spans="1:8" ht="12.75">
      <c r="A160" s="139">
        <v>224</v>
      </c>
      <c r="B160" s="137">
        <f t="shared" si="8"/>
        <v>19.195</v>
      </c>
      <c r="C160" s="141"/>
      <c r="D160" s="142">
        <v>22061</v>
      </c>
      <c r="E160" s="143"/>
      <c r="F160" s="132">
        <f t="shared" si="7"/>
        <v>19406</v>
      </c>
      <c r="G160" s="182">
        <f t="shared" si="6"/>
        <v>13792</v>
      </c>
      <c r="H160" s="143">
        <v>511</v>
      </c>
    </row>
    <row r="161" spans="1:8" ht="12.75">
      <c r="A161" s="139">
        <v>225</v>
      </c>
      <c r="B161" s="137">
        <f t="shared" si="8"/>
        <v>19.225</v>
      </c>
      <c r="C161" s="141"/>
      <c r="D161" s="142">
        <v>22061</v>
      </c>
      <c r="E161" s="143"/>
      <c r="F161" s="132">
        <f t="shared" si="7"/>
        <v>19376</v>
      </c>
      <c r="G161" s="182">
        <f t="shared" si="6"/>
        <v>13770</v>
      </c>
      <c r="H161" s="143">
        <v>511</v>
      </c>
    </row>
    <row r="162" spans="1:8" ht="12.75">
      <c r="A162" s="139">
        <v>226</v>
      </c>
      <c r="B162" s="137">
        <f t="shared" si="8"/>
        <v>19.255</v>
      </c>
      <c r="C162" s="141"/>
      <c r="D162" s="142">
        <v>22061</v>
      </c>
      <c r="E162" s="143"/>
      <c r="F162" s="132">
        <f t="shared" si="7"/>
        <v>19347</v>
      </c>
      <c r="G162" s="182">
        <f t="shared" si="6"/>
        <v>13749</v>
      </c>
      <c r="H162" s="143">
        <v>511</v>
      </c>
    </row>
    <row r="163" spans="1:8" ht="12.75">
      <c r="A163" s="139">
        <v>227</v>
      </c>
      <c r="B163" s="137">
        <f t="shared" si="8"/>
        <v>19.285</v>
      </c>
      <c r="C163" s="141"/>
      <c r="D163" s="142">
        <v>22061</v>
      </c>
      <c r="E163" s="143"/>
      <c r="F163" s="132">
        <f t="shared" si="7"/>
        <v>19317</v>
      </c>
      <c r="G163" s="182">
        <f t="shared" si="6"/>
        <v>13727</v>
      </c>
      <c r="H163" s="143">
        <v>511</v>
      </c>
    </row>
    <row r="164" spans="1:8" ht="12.75">
      <c r="A164" s="139">
        <v>228</v>
      </c>
      <c r="B164" s="137">
        <f t="shared" si="8"/>
        <v>19.314999999999998</v>
      </c>
      <c r="C164" s="141"/>
      <c r="D164" s="142">
        <v>22061</v>
      </c>
      <c r="E164" s="143"/>
      <c r="F164" s="132">
        <f t="shared" si="7"/>
        <v>19288</v>
      </c>
      <c r="G164" s="182">
        <f t="shared" si="6"/>
        <v>13706</v>
      </c>
      <c r="H164" s="143">
        <v>511</v>
      </c>
    </row>
    <row r="165" spans="1:8" ht="12.75">
      <c r="A165" s="139">
        <v>229</v>
      </c>
      <c r="B165" s="137">
        <f t="shared" si="8"/>
        <v>19.345</v>
      </c>
      <c r="C165" s="141"/>
      <c r="D165" s="142">
        <v>22061</v>
      </c>
      <c r="E165" s="143"/>
      <c r="F165" s="132">
        <f t="shared" si="7"/>
        <v>19259</v>
      </c>
      <c r="G165" s="182">
        <f t="shared" si="6"/>
        <v>13685</v>
      </c>
      <c r="H165" s="143">
        <v>511</v>
      </c>
    </row>
    <row r="166" spans="1:8" ht="12.75">
      <c r="A166" s="139">
        <v>230</v>
      </c>
      <c r="B166" s="137">
        <f t="shared" si="8"/>
        <v>19.375</v>
      </c>
      <c r="C166" s="141"/>
      <c r="D166" s="142">
        <v>22061</v>
      </c>
      <c r="E166" s="143"/>
      <c r="F166" s="132">
        <f t="shared" si="7"/>
        <v>19230</v>
      </c>
      <c r="G166" s="182">
        <f t="shared" si="6"/>
        <v>13664</v>
      </c>
      <c r="H166" s="143">
        <v>511</v>
      </c>
    </row>
    <row r="167" spans="1:8" ht="12.75">
      <c r="A167" s="139">
        <v>231</v>
      </c>
      <c r="B167" s="137">
        <f>0.0045*A167+18.435</f>
        <v>19.4745</v>
      </c>
      <c r="C167" s="141"/>
      <c r="D167" s="142">
        <v>22061</v>
      </c>
      <c r="E167" s="143"/>
      <c r="F167" s="132">
        <f t="shared" si="7"/>
        <v>19129</v>
      </c>
      <c r="G167" s="182">
        <f t="shared" si="6"/>
        <v>13594</v>
      </c>
      <c r="H167" s="143">
        <v>506</v>
      </c>
    </row>
    <row r="168" spans="1:8" ht="12.75">
      <c r="A168" s="139">
        <v>232</v>
      </c>
      <c r="B168" s="137">
        <f aca="true" t="shared" si="9" ref="B168:B231">0.0045*A168+18.435</f>
        <v>19.479</v>
      </c>
      <c r="C168" s="141"/>
      <c r="D168" s="142">
        <v>22061</v>
      </c>
      <c r="E168" s="143"/>
      <c r="F168" s="132">
        <f t="shared" si="7"/>
        <v>19125</v>
      </c>
      <c r="G168" s="182">
        <f t="shared" si="6"/>
        <v>13591</v>
      </c>
      <c r="H168" s="143">
        <v>506</v>
      </c>
    </row>
    <row r="169" spans="1:8" ht="12.75">
      <c r="A169" s="139">
        <v>233</v>
      </c>
      <c r="B169" s="137">
        <f t="shared" si="9"/>
        <v>19.4835</v>
      </c>
      <c r="C169" s="141"/>
      <c r="D169" s="142">
        <v>22061</v>
      </c>
      <c r="E169" s="143"/>
      <c r="F169" s="132">
        <f t="shared" si="7"/>
        <v>19121</v>
      </c>
      <c r="G169" s="182">
        <f t="shared" si="6"/>
        <v>13587</v>
      </c>
      <c r="H169" s="143">
        <v>506</v>
      </c>
    </row>
    <row r="170" spans="1:8" ht="12.75">
      <c r="A170" s="139">
        <v>234</v>
      </c>
      <c r="B170" s="137">
        <f t="shared" si="9"/>
        <v>19.488</v>
      </c>
      <c r="C170" s="141"/>
      <c r="D170" s="142">
        <v>22061</v>
      </c>
      <c r="E170" s="143"/>
      <c r="F170" s="132">
        <f t="shared" si="7"/>
        <v>19117</v>
      </c>
      <c r="G170" s="182">
        <f t="shared" si="6"/>
        <v>13584</v>
      </c>
      <c r="H170" s="143">
        <v>506</v>
      </c>
    </row>
    <row r="171" spans="1:8" ht="12.75">
      <c r="A171" s="139">
        <v>235</v>
      </c>
      <c r="B171" s="137">
        <f t="shared" si="9"/>
        <v>19.4925</v>
      </c>
      <c r="C171" s="141"/>
      <c r="D171" s="142">
        <v>22061</v>
      </c>
      <c r="E171" s="143"/>
      <c r="F171" s="132">
        <f t="shared" si="7"/>
        <v>19112</v>
      </c>
      <c r="G171" s="182">
        <f t="shared" si="6"/>
        <v>13581</v>
      </c>
      <c r="H171" s="143">
        <v>506</v>
      </c>
    </row>
    <row r="172" spans="1:8" ht="12.75">
      <c r="A172" s="139">
        <v>236</v>
      </c>
      <c r="B172" s="137">
        <f t="shared" si="9"/>
        <v>19.497</v>
      </c>
      <c r="C172" s="141"/>
      <c r="D172" s="142">
        <v>22061</v>
      </c>
      <c r="E172" s="143"/>
      <c r="F172" s="132">
        <f t="shared" si="7"/>
        <v>19108</v>
      </c>
      <c r="G172" s="182">
        <f t="shared" si="6"/>
        <v>13578</v>
      </c>
      <c r="H172" s="143">
        <v>506</v>
      </c>
    </row>
    <row r="173" spans="1:8" ht="12.75">
      <c r="A173" s="139">
        <v>237</v>
      </c>
      <c r="B173" s="137">
        <f t="shared" si="9"/>
        <v>19.5015</v>
      </c>
      <c r="C173" s="141"/>
      <c r="D173" s="142">
        <v>22061</v>
      </c>
      <c r="E173" s="143"/>
      <c r="F173" s="132">
        <f t="shared" si="7"/>
        <v>19104</v>
      </c>
      <c r="G173" s="182">
        <f t="shared" si="6"/>
        <v>13575</v>
      </c>
      <c r="H173" s="143">
        <v>506</v>
      </c>
    </row>
    <row r="174" spans="1:8" ht="12.75">
      <c r="A174" s="139">
        <v>238</v>
      </c>
      <c r="B174" s="137">
        <f t="shared" si="9"/>
        <v>19.506</v>
      </c>
      <c r="C174" s="141"/>
      <c r="D174" s="142">
        <v>22061</v>
      </c>
      <c r="E174" s="143"/>
      <c r="F174" s="132">
        <f t="shared" si="7"/>
        <v>19099</v>
      </c>
      <c r="G174" s="182">
        <f t="shared" si="6"/>
        <v>13572</v>
      </c>
      <c r="H174" s="143">
        <v>506</v>
      </c>
    </row>
    <row r="175" spans="1:8" ht="12.75">
      <c r="A175" s="139">
        <v>239</v>
      </c>
      <c r="B175" s="137">
        <f t="shared" si="9"/>
        <v>19.5105</v>
      </c>
      <c r="C175" s="141"/>
      <c r="D175" s="142">
        <v>22061</v>
      </c>
      <c r="E175" s="143"/>
      <c r="F175" s="132">
        <f t="shared" si="7"/>
        <v>19095</v>
      </c>
      <c r="G175" s="182">
        <f t="shared" si="6"/>
        <v>13569</v>
      </c>
      <c r="H175" s="143">
        <v>506</v>
      </c>
    </row>
    <row r="176" spans="1:8" ht="12.75">
      <c r="A176" s="139">
        <v>240</v>
      </c>
      <c r="B176" s="137">
        <f t="shared" si="9"/>
        <v>19.514999999999997</v>
      </c>
      <c r="C176" s="141"/>
      <c r="D176" s="142">
        <v>22061</v>
      </c>
      <c r="E176" s="143"/>
      <c r="F176" s="132">
        <f t="shared" si="7"/>
        <v>19091</v>
      </c>
      <c r="G176" s="182">
        <f t="shared" si="6"/>
        <v>13566</v>
      </c>
      <c r="H176" s="143">
        <v>506</v>
      </c>
    </row>
    <row r="177" spans="1:8" ht="12.75">
      <c r="A177" s="139">
        <v>241</v>
      </c>
      <c r="B177" s="137">
        <f t="shared" si="9"/>
        <v>19.519499999999997</v>
      </c>
      <c r="C177" s="141"/>
      <c r="D177" s="142">
        <v>22061</v>
      </c>
      <c r="E177" s="143"/>
      <c r="F177" s="132">
        <f t="shared" si="7"/>
        <v>19087</v>
      </c>
      <c r="G177" s="182">
        <f t="shared" si="6"/>
        <v>13562</v>
      </c>
      <c r="H177" s="143">
        <v>506</v>
      </c>
    </row>
    <row r="178" spans="1:8" ht="12.75">
      <c r="A178" s="139">
        <v>242</v>
      </c>
      <c r="B178" s="137">
        <f t="shared" si="9"/>
        <v>19.523999999999997</v>
      </c>
      <c r="C178" s="141"/>
      <c r="D178" s="142">
        <v>22061</v>
      </c>
      <c r="E178" s="143"/>
      <c r="F178" s="132">
        <f t="shared" si="7"/>
        <v>19082</v>
      </c>
      <c r="G178" s="182">
        <f t="shared" si="6"/>
        <v>13559</v>
      </c>
      <c r="H178" s="143">
        <v>506</v>
      </c>
    </row>
    <row r="179" spans="1:8" ht="12.75">
      <c r="A179" s="139">
        <v>243</v>
      </c>
      <c r="B179" s="137">
        <f t="shared" si="9"/>
        <v>19.528499999999998</v>
      </c>
      <c r="C179" s="141"/>
      <c r="D179" s="142">
        <v>22061</v>
      </c>
      <c r="E179" s="143"/>
      <c r="F179" s="132">
        <f t="shared" si="7"/>
        <v>19078</v>
      </c>
      <c r="G179" s="182">
        <f t="shared" si="6"/>
        <v>13556</v>
      </c>
      <c r="H179" s="143">
        <v>506</v>
      </c>
    </row>
    <row r="180" spans="1:8" ht="12.75">
      <c r="A180" s="139">
        <v>244</v>
      </c>
      <c r="B180" s="137">
        <f t="shared" si="9"/>
        <v>19.532999999999998</v>
      </c>
      <c r="C180" s="141"/>
      <c r="D180" s="142">
        <v>22061</v>
      </c>
      <c r="E180" s="143"/>
      <c r="F180" s="132">
        <f t="shared" si="7"/>
        <v>19074</v>
      </c>
      <c r="G180" s="182">
        <f t="shared" si="6"/>
        <v>13553</v>
      </c>
      <c r="H180" s="143">
        <v>506</v>
      </c>
    </row>
    <row r="181" spans="1:8" ht="12.75">
      <c r="A181" s="139">
        <v>245</v>
      </c>
      <c r="B181" s="137">
        <f t="shared" si="9"/>
        <v>19.537499999999998</v>
      </c>
      <c r="C181" s="141"/>
      <c r="D181" s="142">
        <v>22061</v>
      </c>
      <c r="E181" s="143"/>
      <c r="F181" s="132">
        <f t="shared" si="7"/>
        <v>19069</v>
      </c>
      <c r="G181" s="182">
        <f t="shared" si="6"/>
        <v>13550</v>
      </c>
      <c r="H181" s="143">
        <v>506</v>
      </c>
    </row>
    <row r="182" spans="1:8" ht="12.75">
      <c r="A182" s="139">
        <v>246</v>
      </c>
      <c r="B182" s="137">
        <f t="shared" si="9"/>
        <v>19.541999999999998</v>
      </c>
      <c r="C182" s="141"/>
      <c r="D182" s="142">
        <v>22061</v>
      </c>
      <c r="E182" s="143"/>
      <c r="F182" s="132">
        <f t="shared" si="7"/>
        <v>19065</v>
      </c>
      <c r="G182" s="182">
        <f t="shared" si="6"/>
        <v>13547</v>
      </c>
      <c r="H182" s="143">
        <v>506</v>
      </c>
    </row>
    <row r="183" spans="1:8" ht="12.75">
      <c r="A183" s="139">
        <v>247</v>
      </c>
      <c r="B183" s="137">
        <f t="shared" si="9"/>
        <v>19.546499999999998</v>
      </c>
      <c r="C183" s="141"/>
      <c r="D183" s="142">
        <v>22061</v>
      </c>
      <c r="E183" s="143"/>
      <c r="F183" s="132">
        <f t="shared" si="7"/>
        <v>19061</v>
      </c>
      <c r="G183" s="182">
        <f t="shared" si="6"/>
        <v>13544</v>
      </c>
      <c r="H183" s="143">
        <v>506</v>
      </c>
    </row>
    <row r="184" spans="1:8" ht="12.75">
      <c r="A184" s="139">
        <v>248</v>
      </c>
      <c r="B184" s="137">
        <f t="shared" si="9"/>
        <v>19.551</v>
      </c>
      <c r="C184" s="141"/>
      <c r="D184" s="142">
        <v>22061</v>
      </c>
      <c r="E184" s="143"/>
      <c r="F184" s="132">
        <f t="shared" si="7"/>
        <v>19057</v>
      </c>
      <c r="G184" s="182">
        <f t="shared" si="6"/>
        <v>13541</v>
      </c>
      <c r="H184" s="143">
        <v>506</v>
      </c>
    </row>
    <row r="185" spans="1:8" ht="12.75">
      <c r="A185" s="139">
        <v>249</v>
      </c>
      <c r="B185" s="137">
        <f t="shared" si="9"/>
        <v>19.5555</v>
      </c>
      <c r="C185" s="141"/>
      <c r="D185" s="142">
        <v>22061</v>
      </c>
      <c r="E185" s="143"/>
      <c r="F185" s="132">
        <f t="shared" si="7"/>
        <v>19052</v>
      </c>
      <c r="G185" s="182">
        <f t="shared" si="6"/>
        <v>13537</v>
      </c>
      <c r="H185" s="143">
        <v>506</v>
      </c>
    </row>
    <row r="186" spans="1:8" ht="12.75">
      <c r="A186" s="139">
        <v>250</v>
      </c>
      <c r="B186" s="137">
        <f t="shared" si="9"/>
        <v>19.56</v>
      </c>
      <c r="C186" s="141"/>
      <c r="D186" s="142">
        <v>22061</v>
      </c>
      <c r="E186" s="143"/>
      <c r="F186" s="132">
        <f t="shared" si="7"/>
        <v>19048</v>
      </c>
      <c r="G186" s="182">
        <f t="shared" si="6"/>
        <v>13534</v>
      </c>
      <c r="H186" s="143">
        <v>506</v>
      </c>
    </row>
    <row r="187" spans="1:8" ht="12.75">
      <c r="A187" s="139">
        <v>251</v>
      </c>
      <c r="B187" s="137">
        <f t="shared" si="9"/>
        <v>19.5645</v>
      </c>
      <c r="C187" s="141"/>
      <c r="D187" s="142">
        <v>22061</v>
      </c>
      <c r="E187" s="143"/>
      <c r="F187" s="132">
        <f t="shared" si="7"/>
        <v>19044</v>
      </c>
      <c r="G187" s="182">
        <f t="shared" si="6"/>
        <v>13531</v>
      </c>
      <c r="H187" s="143">
        <v>506</v>
      </c>
    </row>
    <row r="188" spans="1:8" ht="12.75">
      <c r="A188" s="139">
        <v>252</v>
      </c>
      <c r="B188" s="137">
        <f t="shared" si="9"/>
        <v>19.569</v>
      </c>
      <c r="C188" s="141"/>
      <c r="D188" s="142">
        <v>22061</v>
      </c>
      <c r="E188" s="143"/>
      <c r="F188" s="132">
        <f t="shared" si="7"/>
        <v>19040</v>
      </c>
      <c r="G188" s="182">
        <f t="shared" si="6"/>
        <v>13528</v>
      </c>
      <c r="H188" s="143">
        <v>506</v>
      </c>
    </row>
    <row r="189" spans="1:8" ht="12.75">
      <c r="A189" s="139">
        <v>253</v>
      </c>
      <c r="B189" s="137">
        <f t="shared" si="9"/>
        <v>19.5735</v>
      </c>
      <c r="C189" s="141"/>
      <c r="D189" s="142">
        <v>22061</v>
      </c>
      <c r="E189" s="143"/>
      <c r="F189" s="132">
        <f t="shared" si="7"/>
        <v>19035</v>
      </c>
      <c r="G189" s="182">
        <f t="shared" si="6"/>
        <v>13525</v>
      </c>
      <c r="H189" s="143">
        <v>506</v>
      </c>
    </row>
    <row r="190" spans="1:8" ht="12.75">
      <c r="A190" s="139">
        <v>254</v>
      </c>
      <c r="B190" s="137">
        <f t="shared" si="9"/>
        <v>19.578</v>
      </c>
      <c r="C190" s="141"/>
      <c r="D190" s="142">
        <v>22061</v>
      </c>
      <c r="E190" s="143"/>
      <c r="F190" s="132">
        <f t="shared" si="7"/>
        <v>19031</v>
      </c>
      <c r="G190" s="182">
        <f t="shared" si="6"/>
        <v>13522</v>
      </c>
      <c r="H190" s="143">
        <v>506</v>
      </c>
    </row>
    <row r="191" spans="1:8" ht="12.75">
      <c r="A191" s="139">
        <v>255</v>
      </c>
      <c r="B191" s="137">
        <f t="shared" si="9"/>
        <v>19.5825</v>
      </c>
      <c r="C191" s="141"/>
      <c r="D191" s="142">
        <v>22061</v>
      </c>
      <c r="E191" s="143"/>
      <c r="F191" s="132">
        <f t="shared" si="7"/>
        <v>19027</v>
      </c>
      <c r="G191" s="182">
        <f t="shared" si="6"/>
        <v>13519</v>
      </c>
      <c r="H191" s="143">
        <v>506</v>
      </c>
    </row>
    <row r="192" spans="1:8" ht="12.75">
      <c r="A192" s="139">
        <v>256</v>
      </c>
      <c r="B192" s="137">
        <f t="shared" si="9"/>
        <v>19.587</v>
      </c>
      <c r="C192" s="141"/>
      <c r="D192" s="142">
        <v>22061</v>
      </c>
      <c r="E192" s="143"/>
      <c r="F192" s="132">
        <f t="shared" si="7"/>
        <v>19023</v>
      </c>
      <c r="G192" s="182">
        <f t="shared" si="6"/>
        <v>13516</v>
      </c>
      <c r="H192" s="143">
        <v>506</v>
      </c>
    </row>
    <row r="193" spans="1:8" ht="12.75">
      <c r="A193" s="139">
        <v>257</v>
      </c>
      <c r="B193" s="137">
        <f t="shared" si="9"/>
        <v>19.5915</v>
      </c>
      <c r="C193" s="141"/>
      <c r="D193" s="142">
        <v>22061</v>
      </c>
      <c r="E193" s="143"/>
      <c r="F193" s="132">
        <f t="shared" si="7"/>
        <v>19018</v>
      </c>
      <c r="G193" s="182">
        <f t="shared" si="6"/>
        <v>13513</v>
      </c>
      <c r="H193" s="143">
        <v>506</v>
      </c>
    </row>
    <row r="194" spans="1:8" ht="12.75">
      <c r="A194" s="139">
        <v>258</v>
      </c>
      <c r="B194" s="137">
        <f t="shared" si="9"/>
        <v>19.596</v>
      </c>
      <c r="C194" s="141"/>
      <c r="D194" s="142">
        <v>22061</v>
      </c>
      <c r="E194" s="143"/>
      <c r="F194" s="132">
        <f t="shared" si="7"/>
        <v>19014</v>
      </c>
      <c r="G194" s="182">
        <f t="shared" si="6"/>
        <v>13509</v>
      </c>
      <c r="H194" s="143">
        <v>506</v>
      </c>
    </row>
    <row r="195" spans="1:8" ht="12.75">
      <c r="A195" s="139">
        <v>259</v>
      </c>
      <c r="B195" s="137">
        <f t="shared" si="9"/>
        <v>19.6005</v>
      </c>
      <c r="C195" s="141"/>
      <c r="D195" s="142">
        <v>22061</v>
      </c>
      <c r="E195" s="143"/>
      <c r="F195" s="132">
        <f t="shared" si="7"/>
        <v>19010</v>
      </c>
      <c r="G195" s="182">
        <f t="shared" si="6"/>
        <v>13506</v>
      </c>
      <c r="H195" s="143">
        <v>506</v>
      </c>
    </row>
    <row r="196" spans="1:8" ht="12.75">
      <c r="A196" s="139">
        <v>260</v>
      </c>
      <c r="B196" s="137">
        <f t="shared" si="9"/>
        <v>19.604999999999997</v>
      </c>
      <c r="C196" s="141"/>
      <c r="D196" s="142">
        <v>22061</v>
      </c>
      <c r="E196" s="143"/>
      <c r="F196" s="132">
        <f t="shared" si="7"/>
        <v>19006</v>
      </c>
      <c r="G196" s="182">
        <f t="shared" si="6"/>
        <v>13503</v>
      </c>
      <c r="H196" s="143">
        <v>506</v>
      </c>
    </row>
    <row r="197" spans="1:8" ht="12.75">
      <c r="A197" s="139">
        <v>261</v>
      </c>
      <c r="B197" s="137">
        <f t="shared" si="9"/>
        <v>19.609499999999997</v>
      </c>
      <c r="C197" s="141"/>
      <c r="D197" s="142">
        <v>22061</v>
      </c>
      <c r="E197" s="143"/>
      <c r="F197" s="132">
        <f t="shared" si="7"/>
        <v>19001</v>
      </c>
      <c r="G197" s="182">
        <f t="shared" si="6"/>
        <v>13500</v>
      </c>
      <c r="H197" s="143">
        <v>506</v>
      </c>
    </row>
    <row r="198" spans="1:8" ht="12.75">
      <c r="A198" s="139">
        <v>262</v>
      </c>
      <c r="B198" s="137">
        <f t="shared" si="9"/>
        <v>19.613999999999997</v>
      </c>
      <c r="C198" s="141"/>
      <c r="D198" s="142">
        <v>22061</v>
      </c>
      <c r="E198" s="143"/>
      <c r="F198" s="132">
        <f t="shared" si="7"/>
        <v>18997</v>
      </c>
      <c r="G198" s="182">
        <f t="shared" si="6"/>
        <v>13497</v>
      </c>
      <c r="H198" s="143">
        <v>506</v>
      </c>
    </row>
    <row r="199" spans="1:8" ht="12.75">
      <c r="A199" s="139">
        <v>263</v>
      </c>
      <c r="B199" s="137">
        <f t="shared" si="9"/>
        <v>19.618499999999997</v>
      </c>
      <c r="C199" s="141"/>
      <c r="D199" s="142">
        <v>22061</v>
      </c>
      <c r="E199" s="143"/>
      <c r="F199" s="132">
        <f t="shared" si="7"/>
        <v>18993</v>
      </c>
      <c r="G199" s="182">
        <f t="shared" si="6"/>
        <v>13494</v>
      </c>
      <c r="H199" s="143">
        <v>506</v>
      </c>
    </row>
    <row r="200" spans="1:8" ht="12.75">
      <c r="A200" s="139">
        <v>264</v>
      </c>
      <c r="B200" s="137">
        <f t="shared" si="9"/>
        <v>19.622999999999998</v>
      </c>
      <c r="C200" s="141"/>
      <c r="D200" s="142">
        <v>22061</v>
      </c>
      <c r="E200" s="143"/>
      <c r="F200" s="132">
        <f t="shared" si="7"/>
        <v>18989</v>
      </c>
      <c r="G200" s="182">
        <f t="shared" si="6"/>
        <v>13491</v>
      </c>
      <c r="H200" s="143">
        <v>506</v>
      </c>
    </row>
    <row r="201" spans="1:8" ht="12.75">
      <c r="A201" s="139">
        <v>265</v>
      </c>
      <c r="B201" s="137">
        <f t="shared" si="9"/>
        <v>19.627499999999998</v>
      </c>
      <c r="C201" s="141"/>
      <c r="D201" s="142">
        <v>22061</v>
      </c>
      <c r="E201" s="143"/>
      <c r="F201" s="132">
        <f t="shared" si="7"/>
        <v>18984</v>
      </c>
      <c r="G201" s="182">
        <f t="shared" si="6"/>
        <v>13488</v>
      </c>
      <c r="H201" s="143">
        <v>506</v>
      </c>
    </row>
    <row r="202" spans="1:8" ht="12.75">
      <c r="A202" s="139">
        <v>266</v>
      </c>
      <c r="B202" s="137">
        <f t="shared" si="9"/>
        <v>19.631999999999998</v>
      </c>
      <c r="C202" s="141"/>
      <c r="D202" s="142">
        <v>22061</v>
      </c>
      <c r="E202" s="143"/>
      <c r="F202" s="132">
        <f t="shared" si="7"/>
        <v>18980</v>
      </c>
      <c r="G202" s="182">
        <f t="shared" si="6"/>
        <v>13485</v>
      </c>
      <c r="H202" s="143">
        <v>506</v>
      </c>
    </row>
    <row r="203" spans="1:8" ht="12.75">
      <c r="A203" s="139">
        <v>267</v>
      </c>
      <c r="B203" s="137">
        <f t="shared" si="9"/>
        <v>19.636499999999998</v>
      </c>
      <c r="C203" s="141"/>
      <c r="D203" s="142">
        <v>22061</v>
      </c>
      <c r="E203" s="143"/>
      <c r="F203" s="132">
        <f t="shared" si="7"/>
        <v>18976</v>
      </c>
      <c r="G203" s="182">
        <f t="shared" si="6"/>
        <v>13482</v>
      </c>
      <c r="H203" s="143">
        <v>506</v>
      </c>
    </row>
    <row r="204" spans="1:8" ht="12.75">
      <c r="A204" s="139">
        <v>268</v>
      </c>
      <c r="B204" s="137">
        <f t="shared" si="9"/>
        <v>19.641</v>
      </c>
      <c r="C204" s="141"/>
      <c r="D204" s="142">
        <v>22061</v>
      </c>
      <c r="E204" s="143"/>
      <c r="F204" s="132">
        <f t="shared" si="7"/>
        <v>18972</v>
      </c>
      <c r="G204" s="182">
        <f t="shared" si="6"/>
        <v>13479</v>
      </c>
      <c r="H204" s="143">
        <v>506</v>
      </c>
    </row>
    <row r="205" spans="1:8" ht="12.75">
      <c r="A205" s="139">
        <v>269</v>
      </c>
      <c r="B205" s="137">
        <f t="shared" si="9"/>
        <v>19.6455</v>
      </c>
      <c r="C205" s="141"/>
      <c r="D205" s="142">
        <v>22061</v>
      </c>
      <c r="E205" s="143"/>
      <c r="F205" s="132">
        <f t="shared" si="7"/>
        <v>18967</v>
      </c>
      <c r="G205" s="182">
        <f t="shared" si="6"/>
        <v>13475</v>
      </c>
      <c r="H205" s="143">
        <v>506</v>
      </c>
    </row>
    <row r="206" spans="1:8" ht="12.75">
      <c r="A206" s="139">
        <v>270</v>
      </c>
      <c r="B206" s="137">
        <f t="shared" si="9"/>
        <v>19.65</v>
      </c>
      <c r="C206" s="141"/>
      <c r="D206" s="142">
        <v>22061</v>
      </c>
      <c r="E206" s="143"/>
      <c r="F206" s="132">
        <f t="shared" si="7"/>
        <v>18963</v>
      </c>
      <c r="G206" s="182">
        <f t="shared" si="6"/>
        <v>13472</v>
      </c>
      <c r="H206" s="143">
        <v>506</v>
      </c>
    </row>
    <row r="207" spans="1:8" ht="12.75">
      <c r="A207" s="139">
        <v>271</v>
      </c>
      <c r="B207" s="137">
        <f t="shared" si="9"/>
        <v>19.6545</v>
      </c>
      <c r="C207" s="141"/>
      <c r="D207" s="142">
        <v>22061</v>
      </c>
      <c r="E207" s="143"/>
      <c r="F207" s="132">
        <f t="shared" si="7"/>
        <v>18959</v>
      </c>
      <c r="G207" s="182">
        <f t="shared" si="6"/>
        <v>13469</v>
      </c>
      <c r="H207" s="143">
        <v>506</v>
      </c>
    </row>
    <row r="208" spans="1:8" ht="12.75">
      <c r="A208" s="139">
        <v>272</v>
      </c>
      <c r="B208" s="137">
        <f t="shared" si="9"/>
        <v>19.659</v>
      </c>
      <c r="C208" s="141"/>
      <c r="D208" s="142">
        <v>22061</v>
      </c>
      <c r="E208" s="143"/>
      <c r="F208" s="132">
        <f t="shared" si="7"/>
        <v>18955</v>
      </c>
      <c r="G208" s="182">
        <f t="shared" si="6"/>
        <v>13466</v>
      </c>
      <c r="H208" s="143">
        <v>506</v>
      </c>
    </row>
    <row r="209" spans="1:8" ht="12.75">
      <c r="A209" s="139">
        <v>273</v>
      </c>
      <c r="B209" s="137">
        <f t="shared" si="9"/>
        <v>19.6635</v>
      </c>
      <c r="C209" s="141"/>
      <c r="D209" s="142">
        <v>22061</v>
      </c>
      <c r="E209" s="143"/>
      <c r="F209" s="132">
        <f t="shared" si="7"/>
        <v>18950</v>
      </c>
      <c r="G209" s="182">
        <f aca="true" t="shared" si="10" ref="G209:G272">ROUND(12*(1/B209*D209),0)</f>
        <v>13463</v>
      </c>
      <c r="H209" s="143">
        <v>506</v>
      </c>
    </row>
    <row r="210" spans="1:8" ht="12.75">
      <c r="A210" s="139">
        <v>274</v>
      </c>
      <c r="B210" s="137">
        <f t="shared" si="9"/>
        <v>19.668</v>
      </c>
      <c r="C210" s="141"/>
      <c r="D210" s="142">
        <v>22061</v>
      </c>
      <c r="E210" s="143"/>
      <c r="F210" s="132">
        <f aca="true" t="shared" si="11" ref="F210:F273">ROUND(12*1.37*(1/B210*D210)+H210,0)</f>
        <v>18946</v>
      </c>
      <c r="G210" s="182">
        <f t="shared" si="10"/>
        <v>13460</v>
      </c>
      <c r="H210" s="143">
        <v>506</v>
      </c>
    </row>
    <row r="211" spans="1:8" ht="12.75">
      <c r="A211" s="139">
        <v>275</v>
      </c>
      <c r="B211" s="137">
        <f t="shared" si="9"/>
        <v>19.6725</v>
      </c>
      <c r="C211" s="141"/>
      <c r="D211" s="142">
        <v>22061</v>
      </c>
      <c r="E211" s="143"/>
      <c r="F211" s="132">
        <f t="shared" si="11"/>
        <v>18942</v>
      </c>
      <c r="G211" s="182">
        <f t="shared" si="10"/>
        <v>13457</v>
      </c>
      <c r="H211" s="143">
        <v>506</v>
      </c>
    </row>
    <row r="212" spans="1:8" ht="12.75">
      <c r="A212" s="139">
        <v>276</v>
      </c>
      <c r="B212" s="137">
        <f t="shared" si="9"/>
        <v>19.677</v>
      </c>
      <c r="C212" s="141"/>
      <c r="D212" s="142">
        <v>22061</v>
      </c>
      <c r="E212" s="143"/>
      <c r="F212" s="132">
        <f t="shared" si="11"/>
        <v>18938</v>
      </c>
      <c r="G212" s="182">
        <f t="shared" si="10"/>
        <v>13454</v>
      </c>
      <c r="H212" s="143">
        <v>506</v>
      </c>
    </row>
    <row r="213" spans="1:8" ht="12.75">
      <c r="A213" s="139">
        <v>277</v>
      </c>
      <c r="B213" s="137">
        <f t="shared" si="9"/>
        <v>19.6815</v>
      </c>
      <c r="C213" s="141"/>
      <c r="D213" s="142">
        <v>22061</v>
      </c>
      <c r="E213" s="143"/>
      <c r="F213" s="132">
        <f t="shared" si="11"/>
        <v>18934</v>
      </c>
      <c r="G213" s="182">
        <f t="shared" si="10"/>
        <v>13451</v>
      </c>
      <c r="H213" s="143">
        <v>506</v>
      </c>
    </row>
    <row r="214" spans="1:8" ht="12.75">
      <c r="A214" s="139">
        <v>278</v>
      </c>
      <c r="B214" s="137">
        <f t="shared" si="9"/>
        <v>19.686</v>
      </c>
      <c r="C214" s="141"/>
      <c r="D214" s="142">
        <v>22061</v>
      </c>
      <c r="E214" s="143"/>
      <c r="F214" s="132">
        <f t="shared" si="11"/>
        <v>18929</v>
      </c>
      <c r="G214" s="182">
        <f t="shared" si="10"/>
        <v>13448</v>
      </c>
      <c r="H214" s="143">
        <v>506</v>
      </c>
    </row>
    <row r="215" spans="1:8" ht="12.75">
      <c r="A215" s="139">
        <v>279</v>
      </c>
      <c r="B215" s="137">
        <f t="shared" si="9"/>
        <v>19.6905</v>
      </c>
      <c r="C215" s="141"/>
      <c r="D215" s="142">
        <v>22061</v>
      </c>
      <c r="E215" s="143"/>
      <c r="F215" s="132">
        <f t="shared" si="11"/>
        <v>18925</v>
      </c>
      <c r="G215" s="182">
        <f t="shared" si="10"/>
        <v>13445</v>
      </c>
      <c r="H215" s="143">
        <v>506</v>
      </c>
    </row>
    <row r="216" spans="1:8" ht="12.75">
      <c r="A216" s="139">
        <v>280</v>
      </c>
      <c r="B216" s="137">
        <f t="shared" si="9"/>
        <v>19.695</v>
      </c>
      <c r="C216" s="141"/>
      <c r="D216" s="142">
        <v>22061</v>
      </c>
      <c r="E216" s="143"/>
      <c r="F216" s="132">
        <f t="shared" si="11"/>
        <v>18921</v>
      </c>
      <c r="G216" s="182">
        <f t="shared" si="10"/>
        <v>13442</v>
      </c>
      <c r="H216" s="143">
        <v>506</v>
      </c>
    </row>
    <row r="217" spans="1:8" ht="12.75">
      <c r="A217" s="139">
        <v>281</v>
      </c>
      <c r="B217" s="137">
        <f t="shared" si="9"/>
        <v>19.6995</v>
      </c>
      <c r="C217" s="141"/>
      <c r="D217" s="142">
        <v>22061</v>
      </c>
      <c r="E217" s="143"/>
      <c r="F217" s="132">
        <f t="shared" si="11"/>
        <v>18917</v>
      </c>
      <c r="G217" s="182">
        <f t="shared" si="10"/>
        <v>13439</v>
      </c>
      <c r="H217" s="143">
        <v>506</v>
      </c>
    </row>
    <row r="218" spans="1:8" ht="12.75">
      <c r="A218" s="139">
        <v>282</v>
      </c>
      <c r="B218" s="137">
        <f t="shared" si="9"/>
        <v>19.703999999999997</v>
      </c>
      <c r="C218" s="141"/>
      <c r="D218" s="142">
        <v>22061</v>
      </c>
      <c r="E218" s="143"/>
      <c r="F218" s="132">
        <f t="shared" si="11"/>
        <v>18913</v>
      </c>
      <c r="G218" s="182">
        <f t="shared" si="10"/>
        <v>13435</v>
      </c>
      <c r="H218" s="143">
        <v>506</v>
      </c>
    </row>
    <row r="219" spans="1:8" ht="12.75">
      <c r="A219" s="139">
        <v>283</v>
      </c>
      <c r="B219" s="137">
        <f t="shared" si="9"/>
        <v>19.708499999999997</v>
      </c>
      <c r="C219" s="141"/>
      <c r="D219" s="142">
        <v>22061</v>
      </c>
      <c r="E219" s="143"/>
      <c r="F219" s="132">
        <f t="shared" si="11"/>
        <v>18908</v>
      </c>
      <c r="G219" s="182">
        <f t="shared" si="10"/>
        <v>13432</v>
      </c>
      <c r="H219" s="143">
        <v>506</v>
      </c>
    </row>
    <row r="220" spans="1:8" ht="12.75">
      <c r="A220" s="139">
        <v>284</v>
      </c>
      <c r="B220" s="137">
        <f t="shared" si="9"/>
        <v>19.712999999999997</v>
      </c>
      <c r="C220" s="141"/>
      <c r="D220" s="142">
        <v>22061</v>
      </c>
      <c r="E220" s="143"/>
      <c r="F220" s="132">
        <f t="shared" si="11"/>
        <v>18904</v>
      </c>
      <c r="G220" s="182">
        <f t="shared" si="10"/>
        <v>13429</v>
      </c>
      <c r="H220" s="143">
        <v>506</v>
      </c>
    </row>
    <row r="221" spans="1:8" ht="12.75">
      <c r="A221" s="139">
        <v>285</v>
      </c>
      <c r="B221" s="137">
        <f t="shared" si="9"/>
        <v>19.717499999999998</v>
      </c>
      <c r="C221" s="141"/>
      <c r="D221" s="142">
        <v>22061</v>
      </c>
      <c r="E221" s="143"/>
      <c r="F221" s="132">
        <f t="shared" si="11"/>
        <v>18900</v>
      </c>
      <c r="G221" s="182">
        <f t="shared" si="10"/>
        <v>13426</v>
      </c>
      <c r="H221" s="143">
        <v>506</v>
      </c>
    </row>
    <row r="222" spans="1:8" ht="12.75">
      <c r="A222" s="139">
        <v>286</v>
      </c>
      <c r="B222" s="137">
        <f t="shared" si="9"/>
        <v>19.721999999999998</v>
      </c>
      <c r="C222" s="141"/>
      <c r="D222" s="142">
        <v>22061</v>
      </c>
      <c r="E222" s="143"/>
      <c r="F222" s="132">
        <f t="shared" si="11"/>
        <v>18896</v>
      </c>
      <c r="G222" s="182">
        <f t="shared" si="10"/>
        <v>13423</v>
      </c>
      <c r="H222" s="143">
        <v>506</v>
      </c>
    </row>
    <row r="223" spans="1:8" ht="12.75">
      <c r="A223" s="139">
        <v>287</v>
      </c>
      <c r="B223" s="137">
        <f t="shared" si="9"/>
        <v>19.726499999999998</v>
      </c>
      <c r="C223" s="141"/>
      <c r="D223" s="142">
        <v>22061</v>
      </c>
      <c r="E223" s="143"/>
      <c r="F223" s="132">
        <f t="shared" si="11"/>
        <v>18892</v>
      </c>
      <c r="G223" s="182">
        <f t="shared" si="10"/>
        <v>13420</v>
      </c>
      <c r="H223" s="143">
        <v>506</v>
      </c>
    </row>
    <row r="224" spans="1:8" ht="12.75">
      <c r="A224" s="139">
        <v>288</v>
      </c>
      <c r="B224" s="137">
        <f t="shared" si="9"/>
        <v>19.730999999999998</v>
      </c>
      <c r="C224" s="141"/>
      <c r="D224" s="142">
        <v>22061</v>
      </c>
      <c r="E224" s="143"/>
      <c r="F224" s="132">
        <f t="shared" si="11"/>
        <v>18887</v>
      </c>
      <c r="G224" s="182">
        <f t="shared" si="10"/>
        <v>13417</v>
      </c>
      <c r="H224" s="143">
        <v>506</v>
      </c>
    </row>
    <row r="225" spans="1:8" ht="12.75">
      <c r="A225" s="139">
        <v>289</v>
      </c>
      <c r="B225" s="137">
        <f t="shared" si="9"/>
        <v>19.7355</v>
      </c>
      <c r="C225" s="141"/>
      <c r="D225" s="142">
        <v>22061</v>
      </c>
      <c r="E225" s="143"/>
      <c r="F225" s="132">
        <f t="shared" si="11"/>
        <v>18883</v>
      </c>
      <c r="G225" s="182">
        <f t="shared" si="10"/>
        <v>13414</v>
      </c>
      <c r="H225" s="143">
        <v>506</v>
      </c>
    </row>
    <row r="226" spans="1:8" ht="12.75">
      <c r="A226" s="139">
        <v>290</v>
      </c>
      <c r="B226" s="137">
        <f t="shared" si="9"/>
        <v>19.74</v>
      </c>
      <c r="C226" s="141"/>
      <c r="D226" s="142">
        <v>22061</v>
      </c>
      <c r="E226" s="143"/>
      <c r="F226" s="132">
        <f t="shared" si="11"/>
        <v>18879</v>
      </c>
      <c r="G226" s="182">
        <f t="shared" si="10"/>
        <v>13411</v>
      </c>
      <c r="H226" s="143">
        <v>506</v>
      </c>
    </row>
    <row r="227" spans="1:8" ht="12.75">
      <c r="A227" s="139">
        <v>291</v>
      </c>
      <c r="B227" s="137">
        <f t="shared" si="9"/>
        <v>19.7445</v>
      </c>
      <c r="C227" s="141"/>
      <c r="D227" s="142">
        <v>22061</v>
      </c>
      <c r="E227" s="143"/>
      <c r="F227" s="132">
        <f t="shared" si="11"/>
        <v>18875</v>
      </c>
      <c r="G227" s="182">
        <f t="shared" si="10"/>
        <v>13408</v>
      </c>
      <c r="H227" s="143">
        <v>506</v>
      </c>
    </row>
    <row r="228" spans="1:8" ht="12.75">
      <c r="A228" s="139">
        <v>292</v>
      </c>
      <c r="B228" s="137">
        <f t="shared" si="9"/>
        <v>19.749</v>
      </c>
      <c r="C228" s="141"/>
      <c r="D228" s="142">
        <v>22061</v>
      </c>
      <c r="E228" s="143"/>
      <c r="F228" s="132">
        <f t="shared" si="11"/>
        <v>18871</v>
      </c>
      <c r="G228" s="182">
        <f t="shared" si="10"/>
        <v>13405</v>
      </c>
      <c r="H228" s="143">
        <v>506</v>
      </c>
    </row>
    <row r="229" spans="1:8" ht="12.75">
      <c r="A229" s="139">
        <v>293</v>
      </c>
      <c r="B229" s="137">
        <f t="shared" si="9"/>
        <v>19.7535</v>
      </c>
      <c r="C229" s="141"/>
      <c r="D229" s="142">
        <v>22061</v>
      </c>
      <c r="E229" s="143"/>
      <c r="F229" s="132">
        <f t="shared" si="11"/>
        <v>18866</v>
      </c>
      <c r="G229" s="182">
        <f t="shared" si="10"/>
        <v>13402</v>
      </c>
      <c r="H229" s="143">
        <v>506</v>
      </c>
    </row>
    <row r="230" spans="1:8" ht="12.75">
      <c r="A230" s="139">
        <v>294</v>
      </c>
      <c r="B230" s="137">
        <f t="shared" si="9"/>
        <v>19.758</v>
      </c>
      <c r="C230" s="141"/>
      <c r="D230" s="142">
        <v>22061</v>
      </c>
      <c r="E230" s="143"/>
      <c r="F230" s="132">
        <f t="shared" si="11"/>
        <v>18862</v>
      </c>
      <c r="G230" s="182">
        <f t="shared" si="10"/>
        <v>13399</v>
      </c>
      <c r="H230" s="143">
        <v>506</v>
      </c>
    </row>
    <row r="231" spans="1:8" ht="12.75">
      <c r="A231" s="139">
        <v>295</v>
      </c>
      <c r="B231" s="137">
        <f t="shared" si="9"/>
        <v>19.7625</v>
      </c>
      <c r="C231" s="141"/>
      <c r="D231" s="142">
        <v>22061</v>
      </c>
      <c r="E231" s="143"/>
      <c r="F231" s="132">
        <f t="shared" si="11"/>
        <v>18858</v>
      </c>
      <c r="G231" s="182">
        <f t="shared" si="10"/>
        <v>13396</v>
      </c>
      <c r="H231" s="143">
        <v>506</v>
      </c>
    </row>
    <row r="232" spans="1:8" ht="12.75">
      <c r="A232" s="139">
        <v>296</v>
      </c>
      <c r="B232" s="137">
        <f aca="true" t="shared" si="12" ref="B232:B256">0.0045*A232+18.435</f>
        <v>19.767</v>
      </c>
      <c r="C232" s="141"/>
      <c r="D232" s="142">
        <v>22061</v>
      </c>
      <c r="E232" s="143"/>
      <c r="F232" s="132">
        <f t="shared" si="11"/>
        <v>18854</v>
      </c>
      <c r="G232" s="182">
        <f t="shared" si="10"/>
        <v>13393</v>
      </c>
      <c r="H232" s="143">
        <v>506</v>
      </c>
    </row>
    <row r="233" spans="1:8" ht="12.75">
      <c r="A233" s="139">
        <v>297</v>
      </c>
      <c r="B233" s="137">
        <f t="shared" si="12"/>
        <v>19.7715</v>
      </c>
      <c r="C233" s="141"/>
      <c r="D233" s="142">
        <v>22061</v>
      </c>
      <c r="E233" s="143"/>
      <c r="F233" s="132">
        <f t="shared" si="11"/>
        <v>18850</v>
      </c>
      <c r="G233" s="182">
        <f t="shared" si="10"/>
        <v>13390</v>
      </c>
      <c r="H233" s="143">
        <v>506</v>
      </c>
    </row>
    <row r="234" spans="1:8" ht="12.75">
      <c r="A234" s="139">
        <v>298</v>
      </c>
      <c r="B234" s="137">
        <f t="shared" si="12"/>
        <v>19.776</v>
      </c>
      <c r="C234" s="141"/>
      <c r="D234" s="142">
        <v>22061</v>
      </c>
      <c r="E234" s="143"/>
      <c r="F234" s="132">
        <f t="shared" si="11"/>
        <v>18846</v>
      </c>
      <c r="G234" s="182">
        <f t="shared" si="10"/>
        <v>13387</v>
      </c>
      <c r="H234" s="143">
        <v>506</v>
      </c>
    </row>
    <row r="235" spans="1:8" ht="12.75">
      <c r="A235" s="139">
        <v>299</v>
      </c>
      <c r="B235" s="137">
        <f t="shared" si="12"/>
        <v>19.7805</v>
      </c>
      <c r="C235" s="141"/>
      <c r="D235" s="142">
        <v>22061</v>
      </c>
      <c r="E235" s="143"/>
      <c r="F235" s="132">
        <f t="shared" si="11"/>
        <v>18841</v>
      </c>
      <c r="G235" s="182">
        <f t="shared" si="10"/>
        <v>13383</v>
      </c>
      <c r="H235" s="143">
        <v>506</v>
      </c>
    </row>
    <row r="236" spans="1:8" ht="12.75">
      <c r="A236" s="139">
        <v>300</v>
      </c>
      <c r="B236" s="137">
        <f t="shared" si="12"/>
        <v>19.785</v>
      </c>
      <c r="C236" s="141"/>
      <c r="D236" s="142">
        <v>22061</v>
      </c>
      <c r="E236" s="143"/>
      <c r="F236" s="132">
        <f t="shared" si="11"/>
        <v>18837</v>
      </c>
      <c r="G236" s="182">
        <f t="shared" si="10"/>
        <v>13380</v>
      </c>
      <c r="H236" s="143">
        <v>506</v>
      </c>
    </row>
    <row r="237" spans="1:8" ht="12.75">
      <c r="A237" s="139">
        <v>301</v>
      </c>
      <c r="B237" s="137">
        <f t="shared" si="12"/>
        <v>19.789499999999997</v>
      </c>
      <c r="C237" s="141"/>
      <c r="D237" s="142">
        <v>22061</v>
      </c>
      <c r="E237" s="143"/>
      <c r="F237" s="132">
        <f t="shared" si="11"/>
        <v>18833</v>
      </c>
      <c r="G237" s="182">
        <f t="shared" si="10"/>
        <v>13377</v>
      </c>
      <c r="H237" s="143">
        <v>506</v>
      </c>
    </row>
    <row r="238" spans="1:8" ht="12.75">
      <c r="A238" s="139">
        <v>302</v>
      </c>
      <c r="B238" s="137">
        <f t="shared" si="12"/>
        <v>19.793999999999997</v>
      </c>
      <c r="C238" s="141"/>
      <c r="D238" s="142">
        <v>22061</v>
      </c>
      <c r="E238" s="143"/>
      <c r="F238" s="132">
        <f t="shared" si="11"/>
        <v>18829</v>
      </c>
      <c r="G238" s="182">
        <f t="shared" si="10"/>
        <v>13374</v>
      </c>
      <c r="H238" s="143">
        <v>506</v>
      </c>
    </row>
    <row r="239" spans="1:8" ht="12.75">
      <c r="A239" s="139">
        <v>303</v>
      </c>
      <c r="B239" s="137">
        <f t="shared" si="12"/>
        <v>19.798499999999997</v>
      </c>
      <c r="C239" s="141"/>
      <c r="D239" s="142">
        <v>22061</v>
      </c>
      <c r="E239" s="143"/>
      <c r="F239" s="132">
        <f t="shared" si="11"/>
        <v>18825</v>
      </c>
      <c r="G239" s="182">
        <f t="shared" si="10"/>
        <v>13371</v>
      </c>
      <c r="H239" s="143">
        <v>506</v>
      </c>
    </row>
    <row r="240" spans="1:8" ht="12.75">
      <c r="A240" s="139">
        <v>304</v>
      </c>
      <c r="B240" s="137">
        <f t="shared" si="12"/>
        <v>19.802999999999997</v>
      </c>
      <c r="C240" s="141"/>
      <c r="D240" s="142">
        <v>22061</v>
      </c>
      <c r="E240" s="143"/>
      <c r="F240" s="132">
        <f t="shared" si="11"/>
        <v>18821</v>
      </c>
      <c r="G240" s="182">
        <f t="shared" si="10"/>
        <v>13368</v>
      </c>
      <c r="H240" s="143">
        <v>506</v>
      </c>
    </row>
    <row r="241" spans="1:8" ht="12.75">
      <c r="A241" s="139">
        <v>305</v>
      </c>
      <c r="B241" s="137">
        <f t="shared" si="12"/>
        <v>19.807499999999997</v>
      </c>
      <c r="C241" s="141"/>
      <c r="D241" s="142">
        <v>22061</v>
      </c>
      <c r="E241" s="143"/>
      <c r="F241" s="132">
        <f t="shared" si="11"/>
        <v>18816</v>
      </c>
      <c r="G241" s="182">
        <f t="shared" si="10"/>
        <v>13365</v>
      </c>
      <c r="H241" s="143">
        <v>506</v>
      </c>
    </row>
    <row r="242" spans="1:8" ht="12.75">
      <c r="A242" s="139">
        <v>306</v>
      </c>
      <c r="B242" s="137">
        <f t="shared" si="12"/>
        <v>19.811999999999998</v>
      </c>
      <c r="C242" s="141"/>
      <c r="D242" s="142">
        <v>22061</v>
      </c>
      <c r="E242" s="143"/>
      <c r="F242" s="132">
        <f t="shared" si="11"/>
        <v>18812</v>
      </c>
      <c r="G242" s="182">
        <f t="shared" si="10"/>
        <v>13362</v>
      </c>
      <c r="H242" s="143">
        <v>506</v>
      </c>
    </row>
    <row r="243" spans="1:8" ht="12.75">
      <c r="A243" s="139">
        <v>307</v>
      </c>
      <c r="B243" s="137">
        <f t="shared" si="12"/>
        <v>19.816499999999998</v>
      </c>
      <c r="C243" s="141"/>
      <c r="D243" s="142">
        <v>22061</v>
      </c>
      <c r="E243" s="143"/>
      <c r="F243" s="132">
        <f t="shared" si="11"/>
        <v>18808</v>
      </c>
      <c r="G243" s="182">
        <f t="shared" si="10"/>
        <v>13359</v>
      </c>
      <c r="H243" s="143">
        <v>506</v>
      </c>
    </row>
    <row r="244" spans="1:8" ht="12.75">
      <c r="A244" s="139">
        <v>308</v>
      </c>
      <c r="B244" s="137">
        <f t="shared" si="12"/>
        <v>19.820999999999998</v>
      </c>
      <c r="C244" s="141"/>
      <c r="D244" s="142">
        <v>22061</v>
      </c>
      <c r="E244" s="143"/>
      <c r="F244" s="132">
        <f t="shared" si="11"/>
        <v>18804</v>
      </c>
      <c r="G244" s="182">
        <f t="shared" si="10"/>
        <v>13356</v>
      </c>
      <c r="H244" s="143">
        <v>506</v>
      </c>
    </row>
    <row r="245" spans="1:8" ht="12.75">
      <c r="A245" s="139">
        <v>309</v>
      </c>
      <c r="B245" s="137">
        <f t="shared" si="12"/>
        <v>19.825499999999998</v>
      </c>
      <c r="C245" s="141"/>
      <c r="D245" s="142">
        <v>22061</v>
      </c>
      <c r="E245" s="143"/>
      <c r="F245" s="132">
        <f t="shared" si="11"/>
        <v>18800</v>
      </c>
      <c r="G245" s="182">
        <f t="shared" si="10"/>
        <v>13353</v>
      </c>
      <c r="H245" s="143">
        <v>506</v>
      </c>
    </row>
    <row r="246" spans="1:8" ht="12.75">
      <c r="A246" s="139">
        <v>310</v>
      </c>
      <c r="B246" s="137">
        <f t="shared" si="12"/>
        <v>19.83</v>
      </c>
      <c r="C246" s="141"/>
      <c r="D246" s="142">
        <v>22061</v>
      </c>
      <c r="E246" s="143"/>
      <c r="F246" s="132">
        <f t="shared" si="11"/>
        <v>18796</v>
      </c>
      <c r="G246" s="182">
        <f t="shared" si="10"/>
        <v>13350</v>
      </c>
      <c r="H246" s="143">
        <v>506</v>
      </c>
    </row>
    <row r="247" spans="1:8" ht="12.75">
      <c r="A247" s="139">
        <v>311</v>
      </c>
      <c r="B247" s="137">
        <f t="shared" si="12"/>
        <v>19.8345</v>
      </c>
      <c r="C247" s="141"/>
      <c r="D247" s="142">
        <v>22061</v>
      </c>
      <c r="E247" s="143"/>
      <c r="F247" s="132">
        <f t="shared" si="11"/>
        <v>18791</v>
      </c>
      <c r="G247" s="182">
        <f t="shared" si="10"/>
        <v>13347</v>
      </c>
      <c r="H247" s="143">
        <v>506</v>
      </c>
    </row>
    <row r="248" spans="1:8" ht="12.75">
      <c r="A248" s="139">
        <v>312</v>
      </c>
      <c r="B248" s="137">
        <f t="shared" si="12"/>
        <v>19.839</v>
      </c>
      <c r="C248" s="141"/>
      <c r="D248" s="142">
        <v>22061</v>
      </c>
      <c r="E248" s="143"/>
      <c r="F248" s="132">
        <f t="shared" si="11"/>
        <v>18787</v>
      </c>
      <c r="G248" s="182">
        <f t="shared" si="10"/>
        <v>13344</v>
      </c>
      <c r="H248" s="143">
        <v>506</v>
      </c>
    </row>
    <row r="249" spans="1:8" ht="12.75">
      <c r="A249" s="139">
        <v>313</v>
      </c>
      <c r="B249" s="137">
        <f t="shared" si="12"/>
        <v>19.8435</v>
      </c>
      <c r="C249" s="141"/>
      <c r="D249" s="142">
        <v>22061</v>
      </c>
      <c r="E249" s="143"/>
      <c r="F249" s="132">
        <f t="shared" si="11"/>
        <v>18783</v>
      </c>
      <c r="G249" s="182">
        <f t="shared" si="10"/>
        <v>13341</v>
      </c>
      <c r="H249" s="143">
        <v>506</v>
      </c>
    </row>
    <row r="250" spans="1:8" ht="12.75">
      <c r="A250" s="139">
        <v>314</v>
      </c>
      <c r="B250" s="137">
        <f t="shared" si="12"/>
        <v>19.848</v>
      </c>
      <c r="C250" s="141"/>
      <c r="D250" s="142">
        <v>22061</v>
      </c>
      <c r="E250" s="143"/>
      <c r="F250" s="132">
        <f t="shared" si="11"/>
        <v>18779</v>
      </c>
      <c r="G250" s="182">
        <f t="shared" si="10"/>
        <v>13338</v>
      </c>
      <c r="H250" s="143">
        <v>506</v>
      </c>
    </row>
    <row r="251" spans="1:8" ht="12.75">
      <c r="A251" s="139">
        <v>315</v>
      </c>
      <c r="B251" s="137">
        <f t="shared" si="12"/>
        <v>19.8525</v>
      </c>
      <c r="C251" s="141"/>
      <c r="D251" s="142">
        <v>22061</v>
      </c>
      <c r="E251" s="143"/>
      <c r="F251" s="132">
        <f t="shared" si="11"/>
        <v>18775</v>
      </c>
      <c r="G251" s="182">
        <f t="shared" si="10"/>
        <v>13335</v>
      </c>
      <c r="H251" s="143">
        <v>506</v>
      </c>
    </row>
    <row r="252" spans="1:8" ht="12.75">
      <c r="A252" s="139">
        <v>316</v>
      </c>
      <c r="B252" s="137">
        <f t="shared" si="12"/>
        <v>19.857</v>
      </c>
      <c r="C252" s="141"/>
      <c r="D252" s="142">
        <v>22061</v>
      </c>
      <c r="E252" s="143"/>
      <c r="F252" s="132">
        <f t="shared" si="11"/>
        <v>18771</v>
      </c>
      <c r="G252" s="182">
        <f t="shared" si="10"/>
        <v>13332</v>
      </c>
      <c r="H252" s="143">
        <v>506</v>
      </c>
    </row>
    <row r="253" spans="1:8" ht="12.75">
      <c r="A253" s="139">
        <v>317</v>
      </c>
      <c r="B253" s="137">
        <f t="shared" si="12"/>
        <v>19.8615</v>
      </c>
      <c r="C253" s="141"/>
      <c r="D253" s="142">
        <v>22061</v>
      </c>
      <c r="E253" s="143"/>
      <c r="F253" s="132">
        <f t="shared" si="11"/>
        <v>18767</v>
      </c>
      <c r="G253" s="182">
        <f t="shared" si="10"/>
        <v>13329</v>
      </c>
      <c r="H253" s="143">
        <v>506</v>
      </c>
    </row>
    <row r="254" spans="1:8" ht="12.75">
      <c r="A254" s="139">
        <v>318</v>
      </c>
      <c r="B254" s="137">
        <f t="shared" si="12"/>
        <v>19.866</v>
      </c>
      <c r="C254" s="141"/>
      <c r="D254" s="142">
        <v>22061</v>
      </c>
      <c r="E254" s="143"/>
      <c r="F254" s="132">
        <f t="shared" si="11"/>
        <v>18762</v>
      </c>
      <c r="G254" s="182">
        <f t="shared" si="10"/>
        <v>13326</v>
      </c>
      <c r="H254" s="143">
        <v>506</v>
      </c>
    </row>
    <row r="255" spans="1:8" ht="12.75">
      <c r="A255" s="139">
        <v>319</v>
      </c>
      <c r="B255" s="137">
        <f t="shared" si="12"/>
        <v>19.8705</v>
      </c>
      <c r="C255" s="141"/>
      <c r="D255" s="142">
        <v>22061</v>
      </c>
      <c r="E255" s="143"/>
      <c r="F255" s="132">
        <f t="shared" si="11"/>
        <v>18758</v>
      </c>
      <c r="G255" s="182">
        <f t="shared" si="10"/>
        <v>13323</v>
      </c>
      <c r="H255" s="143">
        <v>506</v>
      </c>
    </row>
    <row r="256" spans="1:8" ht="12.75">
      <c r="A256" s="139">
        <v>320</v>
      </c>
      <c r="B256" s="137">
        <f t="shared" si="12"/>
        <v>19.875</v>
      </c>
      <c r="C256" s="141"/>
      <c r="D256" s="142">
        <v>22061</v>
      </c>
      <c r="E256" s="143"/>
      <c r="F256" s="132">
        <f t="shared" si="11"/>
        <v>18754</v>
      </c>
      <c r="G256" s="182">
        <f t="shared" si="10"/>
        <v>13320</v>
      </c>
      <c r="H256" s="143">
        <v>506</v>
      </c>
    </row>
    <row r="257" spans="1:8" ht="12.75">
      <c r="A257" s="139">
        <v>321</v>
      </c>
      <c r="B257" s="137">
        <f>0.007*A257+17.63</f>
        <v>19.877</v>
      </c>
      <c r="C257" s="141"/>
      <c r="D257" s="142">
        <v>22061</v>
      </c>
      <c r="E257" s="143"/>
      <c r="F257" s="132">
        <f t="shared" si="11"/>
        <v>18751</v>
      </c>
      <c r="G257" s="182">
        <f t="shared" si="10"/>
        <v>13319</v>
      </c>
      <c r="H257" s="143">
        <v>505</v>
      </c>
    </row>
    <row r="258" spans="1:8" ht="12.75">
      <c r="A258" s="139">
        <v>322</v>
      </c>
      <c r="B258" s="137">
        <f aca="true" t="shared" si="13" ref="B258:B321">0.007*A258+17.63</f>
        <v>19.884</v>
      </c>
      <c r="C258" s="141"/>
      <c r="D258" s="142">
        <v>22061</v>
      </c>
      <c r="E258" s="143"/>
      <c r="F258" s="132">
        <f t="shared" si="11"/>
        <v>18745</v>
      </c>
      <c r="G258" s="182">
        <f t="shared" si="10"/>
        <v>13314</v>
      </c>
      <c r="H258" s="143">
        <v>505</v>
      </c>
    </row>
    <row r="259" spans="1:8" ht="12.75">
      <c r="A259" s="139">
        <v>323</v>
      </c>
      <c r="B259" s="137">
        <f t="shared" si="13"/>
        <v>19.891</v>
      </c>
      <c r="C259" s="141"/>
      <c r="D259" s="142">
        <v>22061</v>
      </c>
      <c r="E259" s="143"/>
      <c r="F259" s="132">
        <f t="shared" si="11"/>
        <v>18739</v>
      </c>
      <c r="G259" s="182">
        <f t="shared" si="10"/>
        <v>13309</v>
      </c>
      <c r="H259" s="143">
        <v>505</v>
      </c>
    </row>
    <row r="260" spans="1:8" ht="12.75">
      <c r="A260" s="139">
        <v>324</v>
      </c>
      <c r="B260" s="137">
        <f t="shared" si="13"/>
        <v>19.898</v>
      </c>
      <c r="C260" s="141"/>
      <c r="D260" s="142">
        <v>22061</v>
      </c>
      <c r="E260" s="143"/>
      <c r="F260" s="132">
        <f t="shared" si="11"/>
        <v>18732</v>
      </c>
      <c r="G260" s="182">
        <f t="shared" si="10"/>
        <v>13304</v>
      </c>
      <c r="H260" s="143">
        <v>505</v>
      </c>
    </row>
    <row r="261" spans="1:8" ht="12.75">
      <c r="A261" s="139">
        <v>325</v>
      </c>
      <c r="B261" s="137">
        <f t="shared" si="13"/>
        <v>19.904999999999998</v>
      </c>
      <c r="C261" s="141"/>
      <c r="D261" s="142">
        <v>22061</v>
      </c>
      <c r="E261" s="143"/>
      <c r="F261" s="132">
        <f t="shared" si="11"/>
        <v>18726</v>
      </c>
      <c r="G261" s="182">
        <f t="shared" si="10"/>
        <v>13300</v>
      </c>
      <c r="H261" s="143">
        <v>505</v>
      </c>
    </row>
    <row r="262" spans="1:8" ht="12.75">
      <c r="A262" s="139">
        <v>326</v>
      </c>
      <c r="B262" s="137">
        <f t="shared" si="13"/>
        <v>19.912</v>
      </c>
      <c r="C262" s="141"/>
      <c r="D262" s="142">
        <v>22061</v>
      </c>
      <c r="E262" s="143"/>
      <c r="F262" s="132">
        <f t="shared" si="11"/>
        <v>18719</v>
      </c>
      <c r="G262" s="182">
        <f t="shared" si="10"/>
        <v>13295</v>
      </c>
      <c r="H262" s="143">
        <v>505</v>
      </c>
    </row>
    <row r="263" spans="1:8" ht="12.75">
      <c r="A263" s="139">
        <v>327</v>
      </c>
      <c r="B263" s="137">
        <f t="shared" si="13"/>
        <v>19.919</v>
      </c>
      <c r="C263" s="141"/>
      <c r="D263" s="142">
        <v>22061</v>
      </c>
      <c r="E263" s="143"/>
      <c r="F263" s="132">
        <f t="shared" si="11"/>
        <v>18713</v>
      </c>
      <c r="G263" s="182">
        <f t="shared" si="10"/>
        <v>13290</v>
      </c>
      <c r="H263" s="143">
        <v>505</v>
      </c>
    </row>
    <row r="264" spans="1:8" ht="12.75">
      <c r="A264" s="139">
        <v>328</v>
      </c>
      <c r="B264" s="137">
        <f t="shared" si="13"/>
        <v>19.926</v>
      </c>
      <c r="C264" s="141"/>
      <c r="D264" s="142">
        <v>22061</v>
      </c>
      <c r="E264" s="143"/>
      <c r="F264" s="132">
        <f t="shared" si="11"/>
        <v>18706</v>
      </c>
      <c r="G264" s="182">
        <f t="shared" si="10"/>
        <v>13286</v>
      </c>
      <c r="H264" s="143">
        <v>505</v>
      </c>
    </row>
    <row r="265" spans="1:8" ht="12.75">
      <c r="A265" s="139">
        <v>329</v>
      </c>
      <c r="B265" s="137">
        <f t="shared" si="13"/>
        <v>19.933</v>
      </c>
      <c r="C265" s="141"/>
      <c r="D265" s="142">
        <v>22061</v>
      </c>
      <c r="E265" s="143"/>
      <c r="F265" s="132">
        <f t="shared" si="11"/>
        <v>18700</v>
      </c>
      <c r="G265" s="182">
        <f t="shared" si="10"/>
        <v>13281</v>
      </c>
      <c r="H265" s="143">
        <v>505</v>
      </c>
    </row>
    <row r="266" spans="1:8" ht="12.75">
      <c r="A266" s="139">
        <v>330</v>
      </c>
      <c r="B266" s="137">
        <f t="shared" si="13"/>
        <v>19.939999999999998</v>
      </c>
      <c r="C266" s="141"/>
      <c r="D266" s="142">
        <v>22061</v>
      </c>
      <c r="E266" s="143"/>
      <c r="F266" s="132">
        <f t="shared" si="11"/>
        <v>18694</v>
      </c>
      <c r="G266" s="182">
        <f t="shared" si="10"/>
        <v>13276</v>
      </c>
      <c r="H266" s="143">
        <v>505</v>
      </c>
    </row>
    <row r="267" spans="1:8" ht="12.75">
      <c r="A267" s="139">
        <v>331</v>
      </c>
      <c r="B267" s="137">
        <f t="shared" si="13"/>
        <v>19.947</v>
      </c>
      <c r="C267" s="141"/>
      <c r="D267" s="142">
        <v>22061</v>
      </c>
      <c r="E267" s="143"/>
      <c r="F267" s="132">
        <f t="shared" si="11"/>
        <v>18687</v>
      </c>
      <c r="G267" s="182">
        <f t="shared" si="10"/>
        <v>13272</v>
      </c>
      <c r="H267" s="143">
        <v>505</v>
      </c>
    </row>
    <row r="268" spans="1:8" ht="12.75">
      <c r="A268" s="139">
        <v>332</v>
      </c>
      <c r="B268" s="137">
        <f t="shared" si="13"/>
        <v>19.954</v>
      </c>
      <c r="C268" s="141"/>
      <c r="D268" s="142">
        <v>22061</v>
      </c>
      <c r="E268" s="143"/>
      <c r="F268" s="132">
        <f t="shared" si="11"/>
        <v>18681</v>
      </c>
      <c r="G268" s="182">
        <f t="shared" si="10"/>
        <v>13267</v>
      </c>
      <c r="H268" s="143">
        <v>505</v>
      </c>
    </row>
    <row r="269" spans="1:8" ht="12.75">
      <c r="A269" s="139">
        <v>333</v>
      </c>
      <c r="B269" s="137">
        <f t="shared" si="13"/>
        <v>19.961</v>
      </c>
      <c r="C269" s="141"/>
      <c r="D269" s="142">
        <v>22061</v>
      </c>
      <c r="E269" s="143"/>
      <c r="F269" s="132">
        <f t="shared" si="11"/>
        <v>18675</v>
      </c>
      <c r="G269" s="182">
        <f t="shared" si="10"/>
        <v>13262</v>
      </c>
      <c r="H269" s="143">
        <v>505</v>
      </c>
    </row>
    <row r="270" spans="1:8" ht="12.75">
      <c r="A270" s="139">
        <v>334</v>
      </c>
      <c r="B270" s="137">
        <f t="shared" si="13"/>
        <v>19.968</v>
      </c>
      <c r="C270" s="141"/>
      <c r="D270" s="142">
        <v>22061</v>
      </c>
      <c r="E270" s="143"/>
      <c r="F270" s="132">
        <f t="shared" si="11"/>
        <v>18668</v>
      </c>
      <c r="G270" s="182">
        <f t="shared" si="10"/>
        <v>13258</v>
      </c>
      <c r="H270" s="143">
        <v>505</v>
      </c>
    </row>
    <row r="271" spans="1:8" ht="12.75">
      <c r="A271" s="139">
        <v>335</v>
      </c>
      <c r="B271" s="137">
        <f t="shared" si="13"/>
        <v>19.974999999999998</v>
      </c>
      <c r="C271" s="141"/>
      <c r="D271" s="142">
        <v>22061</v>
      </c>
      <c r="E271" s="143"/>
      <c r="F271" s="132">
        <f t="shared" si="11"/>
        <v>18662</v>
      </c>
      <c r="G271" s="182">
        <f t="shared" si="10"/>
        <v>13253</v>
      </c>
      <c r="H271" s="143">
        <v>505</v>
      </c>
    </row>
    <row r="272" spans="1:8" ht="12.75">
      <c r="A272" s="139">
        <v>336</v>
      </c>
      <c r="B272" s="137">
        <f t="shared" si="13"/>
        <v>19.982</v>
      </c>
      <c r="C272" s="141"/>
      <c r="D272" s="142">
        <v>22061</v>
      </c>
      <c r="E272" s="143"/>
      <c r="F272" s="132">
        <f t="shared" si="11"/>
        <v>18655</v>
      </c>
      <c r="G272" s="182">
        <f t="shared" si="10"/>
        <v>13249</v>
      </c>
      <c r="H272" s="143">
        <v>505</v>
      </c>
    </row>
    <row r="273" spans="1:8" ht="12.75">
      <c r="A273" s="139">
        <v>337</v>
      </c>
      <c r="B273" s="137">
        <f t="shared" si="13"/>
        <v>19.988999999999997</v>
      </c>
      <c r="C273" s="141"/>
      <c r="D273" s="142">
        <v>22061</v>
      </c>
      <c r="E273" s="143"/>
      <c r="F273" s="132">
        <f t="shared" si="11"/>
        <v>18649</v>
      </c>
      <c r="G273" s="182">
        <f aca="true" t="shared" si="14" ref="G273:G336">ROUND(12*(1/B273*D273),0)</f>
        <v>13244</v>
      </c>
      <c r="H273" s="143">
        <v>505</v>
      </c>
    </row>
    <row r="274" spans="1:8" ht="12.75">
      <c r="A274" s="139">
        <v>338</v>
      </c>
      <c r="B274" s="137">
        <f t="shared" si="13"/>
        <v>19.996</v>
      </c>
      <c r="C274" s="141"/>
      <c r="D274" s="142">
        <v>22061</v>
      </c>
      <c r="E274" s="143"/>
      <c r="F274" s="132">
        <f aca="true" t="shared" si="15" ref="F274:F337">ROUND(12*1.37*(1/B274*D274)+H274,0)</f>
        <v>18643</v>
      </c>
      <c r="G274" s="182">
        <f t="shared" si="14"/>
        <v>13239</v>
      </c>
      <c r="H274" s="143">
        <v>505</v>
      </c>
    </row>
    <row r="275" spans="1:8" ht="12.75">
      <c r="A275" s="139">
        <v>339</v>
      </c>
      <c r="B275" s="137">
        <f t="shared" si="13"/>
        <v>20.003</v>
      </c>
      <c r="C275" s="141"/>
      <c r="D275" s="142">
        <v>22061</v>
      </c>
      <c r="E275" s="143"/>
      <c r="F275" s="132">
        <f t="shared" si="15"/>
        <v>18636</v>
      </c>
      <c r="G275" s="182">
        <f t="shared" si="14"/>
        <v>13235</v>
      </c>
      <c r="H275" s="143">
        <v>505</v>
      </c>
    </row>
    <row r="276" spans="1:8" ht="12.75">
      <c r="A276" s="139">
        <v>340</v>
      </c>
      <c r="B276" s="137">
        <f t="shared" si="13"/>
        <v>20.009999999999998</v>
      </c>
      <c r="C276" s="141"/>
      <c r="D276" s="142">
        <v>22061</v>
      </c>
      <c r="E276" s="143"/>
      <c r="F276" s="132">
        <f t="shared" si="15"/>
        <v>18630</v>
      </c>
      <c r="G276" s="182">
        <f t="shared" si="14"/>
        <v>13230</v>
      </c>
      <c r="H276" s="143">
        <v>505</v>
      </c>
    </row>
    <row r="277" spans="1:8" ht="12.75">
      <c r="A277" s="139">
        <v>341</v>
      </c>
      <c r="B277" s="137">
        <f t="shared" si="13"/>
        <v>20.017</v>
      </c>
      <c r="C277" s="141"/>
      <c r="D277" s="142">
        <v>22061</v>
      </c>
      <c r="E277" s="143"/>
      <c r="F277" s="132">
        <f t="shared" si="15"/>
        <v>18624</v>
      </c>
      <c r="G277" s="182">
        <f t="shared" si="14"/>
        <v>13225</v>
      </c>
      <c r="H277" s="143">
        <v>505</v>
      </c>
    </row>
    <row r="278" spans="1:8" ht="12.75">
      <c r="A278" s="139">
        <v>342</v>
      </c>
      <c r="B278" s="137">
        <f t="shared" si="13"/>
        <v>20.024</v>
      </c>
      <c r="C278" s="141"/>
      <c r="D278" s="142">
        <v>22061</v>
      </c>
      <c r="E278" s="143"/>
      <c r="F278" s="132">
        <f t="shared" si="15"/>
        <v>18617</v>
      </c>
      <c r="G278" s="182">
        <f t="shared" si="14"/>
        <v>13221</v>
      </c>
      <c r="H278" s="143">
        <v>505</v>
      </c>
    </row>
    <row r="279" spans="1:8" ht="12.75">
      <c r="A279" s="139">
        <v>343</v>
      </c>
      <c r="B279" s="137">
        <f t="shared" si="13"/>
        <v>20.031</v>
      </c>
      <c r="C279" s="141"/>
      <c r="D279" s="142">
        <v>22061</v>
      </c>
      <c r="E279" s="143"/>
      <c r="F279" s="132">
        <f t="shared" si="15"/>
        <v>18611</v>
      </c>
      <c r="G279" s="182">
        <f t="shared" si="14"/>
        <v>13216</v>
      </c>
      <c r="H279" s="143">
        <v>505</v>
      </c>
    </row>
    <row r="280" spans="1:8" ht="12.75">
      <c r="A280" s="139">
        <v>344</v>
      </c>
      <c r="B280" s="137">
        <f t="shared" si="13"/>
        <v>20.038</v>
      </c>
      <c r="C280" s="141"/>
      <c r="D280" s="142">
        <v>22061</v>
      </c>
      <c r="E280" s="143"/>
      <c r="F280" s="132">
        <f t="shared" si="15"/>
        <v>18605</v>
      </c>
      <c r="G280" s="182">
        <f t="shared" si="14"/>
        <v>13211</v>
      </c>
      <c r="H280" s="143">
        <v>505</v>
      </c>
    </row>
    <row r="281" spans="1:8" ht="12.75">
      <c r="A281" s="139">
        <v>345</v>
      </c>
      <c r="B281" s="137">
        <f t="shared" si="13"/>
        <v>20.044999999999998</v>
      </c>
      <c r="C281" s="141"/>
      <c r="D281" s="142">
        <v>22061</v>
      </c>
      <c r="E281" s="143"/>
      <c r="F281" s="132">
        <f t="shared" si="15"/>
        <v>18598</v>
      </c>
      <c r="G281" s="182">
        <f t="shared" si="14"/>
        <v>13207</v>
      </c>
      <c r="H281" s="143">
        <v>505</v>
      </c>
    </row>
    <row r="282" spans="1:8" ht="12.75">
      <c r="A282" s="139">
        <v>346</v>
      </c>
      <c r="B282" s="137">
        <f t="shared" si="13"/>
        <v>20.052</v>
      </c>
      <c r="C282" s="141"/>
      <c r="D282" s="142">
        <v>22061</v>
      </c>
      <c r="E282" s="143"/>
      <c r="F282" s="132">
        <f t="shared" si="15"/>
        <v>18592</v>
      </c>
      <c r="G282" s="182">
        <f t="shared" si="14"/>
        <v>13202</v>
      </c>
      <c r="H282" s="143">
        <v>505</v>
      </c>
    </row>
    <row r="283" spans="1:8" ht="12.75">
      <c r="A283" s="139">
        <v>347</v>
      </c>
      <c r="B283" s="137">
        <f t="shared" si="13"/>
        <v>20.058999999999997</v>
      </c>
      <c r="C283" s="141"/>
      <c r="D283" s="142">
        <v>22061</v>
      </c>
      <c r="E283" s="143"/>
      <c r="F283" s="132">
        <f t="shared" si="15"/>
        <v>18586</v>
      </c>
      <c r="G283" s="182">
        <f t="shared" si="14"/>
        <v>13198</v>
      </c>
      <c r="H283" s="143">
        <v>505</v>
      </c>
    </row>
    <row r="284" spans="1:8" ht="12.75">
      <c r="A284" s="139">
        <v>348</v>
      </c>
      <c r="B284" s="137">
        <f t="shared" si="13"/>
        <v>20.066</v>
      </c>
      <c r="C284" s="141"/>
      <c r="D284" s="142">
        <v>22061</v>
      </c>
      <c r="E284" s="143"/>
      <c r="F284" s="132">
        <f t="shared" si="15"/>
        <v>18579</v>
      </c>
      <c r="G284" s="182">
        <f t="shared" si="14"/>
        <v>13193</v>
      </c>
      <c r="H284" s="143">
        <v>505</v>
      </c>
    </row>
    <row r="285" spans="1:8" ht="12.75">
      <c r="A285" s="139">
        <v>349</v>
      </c>
      <c r="B285" s="137">
        <f t="shared" si="13"/>
        <v>20.073</v>
      </c>
      <c r="C285" s="141"/>
      <c r="D285" s="142">
        <v>22061</v>
      </c>
      <c r="E285" s="143"/>
      <c r="F285" s="132">
        <f t="shared" si="15"/>
        <v>18573</v>
      </c>
      <c r="G285" s="182">
        <f t="shared" si="14"/>
        <v>13188</v>
      </c>
      <c r="H285" s="143">
        <v>505</v>
      </c>
    </row>
    <row r="286" spans="1:8" ht="12.75">
      <c r="A286" s="139">
        <v>350</v>
      </c>
      <c r="B286" s="137">
        <f t="shared" si="13"/>
        <v>20.08</v>
      </c>
      <c r="C286" s="141"/>
      <c r="D286" s="142">
        <v>22061</v>
      </c>
      <c r="E286" s="143"/>
      <c r="F286" s="132">
        <f t="shared" si="15"/>
        <v>18567</v>
      </c>
      <c r="G286" s="182">
        <f t="shared" si="14"/>
        <v>13184</v>
      </c>
      <c r="H286" s="143">
        <v>505</v>
      </c>
    </row>
    <row r="287" spans="1:8" ht="12.75">
      <c r="A287" s="139">
        <v>351</v>
      </c>
      <c r="B287" s="137">
        <f t="shared" si="13"/>
        <v>20.087</v>
      </c>
      <c r="C287" s="141"/>
      <c r="D287" s="142">
        <v>22061</v>
      </c>
      <c r="E287" s="143"/>
      <c r="F287" s="132">
        <f t="shared" si="15"/>
        <v>18561</v>
      </c>
      <c r="G287" s="182">
        <f t="shared" si="14"/>
        <v>13179</v>
      </c>
      <c r="H287" s="143">
        <v>505</v>
      </c>
    </row>
    <row r="288" spans="1:8" ht="12.75">
      <c r="A288" s="139">
        <v>352</v>
      </c>
      <c r="B288" s="137">
        <f t="shared" si="13"/>
        <v>20.093999999999998</v>
      </c>
      <c r="C288" s="141"/>
      <c r="D288" s="142">
        <v>22061</v>
      </c>
      <c r="E288" s="143"/>
      <c r="F288" s="132">
        <f t="shared" si="15"/>
        <v>18554</v>
      </c>
      <c r="G288" s="182">
        <f t="shared" si="14"/>
        <v>13175</v>
      </c>
      <c r="H288" s="143">
        <v>505</v>
      </c>
    </row>
    <row r="289" spans="1:8" ht="12.75">
      <c r="A289" s="139">
        <v>353</v>
      </c>
      <c r="B289" s="137">
        <f t="shared" si="13"/>
        <v>20.101</v>
      </c>
      <c r="C289" s="141"/>
      <c r="D289" s="142">
        <v>22061</v>
      </c>
      <c r="E289" s="143"/>
      <c r="F289" s="132">
        <f t="shared" si="15"/>
        <v>18548</v>
      </c>
      <c r="G289" s="182">
        <f t="shared" si="14"/>
        <v>13170</v>
      </c>
      <c r="H289" s="143">
        <v>505</v>
      </c>
    </row>
    <row r="290" spans="1:8" ht="12.75">
      <c r="A290" s="139">
        <v>354</v>
      </c>
      <c r="B290" s="137">
        <f t="shared" si="13"/>
        <v>20.108</v>
      </c>
      <c r="C290" s="141"/>
      <c r="D290" s="142">
        <v>22061</v>
      </c>
      <c r="E290" s="143"/>
      <c r="F290" s="132">
        <f t="shared" si="15"/>
        <v>18542</v>
      </c>
      <c r="G290" s="182">
        <f t="shared" si="14"/>
        <v>13166</v>
      </c>
      <c r="H290" s="143">
        <v>505</v>
      </c>
    </row>
    <row r="291" spans="1:8" ht="12.75">
      <c r="A291" s="139">
        <v>355</v>
      </c>
      <c r="B291" s="137">
        <f t="shared" si="13"/>
        <v>20.115</v>
      </c>
      <c r="C291" s="141"/>
      <c r="D291" s="142">
        <v>22061</v>
      </c>
      <c r="E291" s="143"/>
      <c r="F291" s="132">
        <f t="shared" si="15"/>
        <v>18535</v>
      </c>
      <c r="G291" s="182">
        <f t="shared" si="14"/>
        <v>13161</v>
      </c>
      <c r="H291" s="143">
        <v>505</v>
      </c>
    </row>
    <row r="292" spans="1:8" ht="12.75">
      <c r="A292" s="139">
        <v>356</v>
      </c>
      <c r="B292" s="137">
        <f t="shared" si="13"/>
        <v>20.122</v>
      </c>
      <c r="C292" s="141"/>
      <c r="D292" s="142">
        <v>22061</v>
      </c>
      <c r="E292" s="143"/>
      <c r="F292" s="132">
        <f t="shared" si="15"/>
        <v>18529</v>
      </c>
      <c r="G292" s="182">
        <f t="shared" si="14"/>
        <v>13156</v>
      </c>
      <c r="H292" s="143">
        <v>505</v>
      </c>
    </row>
    <row r="293" spans="1:8" ht="12.75">
      <c r="A293" s="139">
        <v>357</v>
      </c>
      <c r="B293" s="137">
        <f t="shared" si="13"/>
        <v>20.128999999999998</v>
      </c>
      <c r="C293" s="141"/>
      <c r="D293" s="142">
        <v>22061</v>
      </c>
      <c r="E293" s="143"/>
      <c r="F293" s="132">
        <f t="shared" si="15"/>
        <v>18523</v>
      </c>
      <c r="G293" s="182">
        <f t="shared" si="14"/>
        <v>13152</v>
      </c>
      <c r="H293" s="143">
        <v>505</v>
      </c>
    </row>
    <row r="294" spans="1:8" ht="12.75">
      <c r="A294" s="139">
        <v>358</v>
      </c>
      <c r="B294" s="137">
        <f t="shared" si="13"/>
        <v>20.136</v>
      </c>
      <c r="C294" s="141"/>
      <c r="D294" s="142">
        <v>22061</v>
      </c>
      <c r="E294" s="143"/>
      <c r="F294" s="132">
        <f t="shared" si="15"/>
        <v>18517</v>
      </c>
      <c r="G294" s="182">
        <f t="shared" si="14"/>
        <v>13147</v>
      </c>
      <c r="H294" s="143">
        <v>505</v>
      </c>
    </row>
    <row r="295" spans="1:8" ht="12.75">
      <c r="A295" s="139">
        <v>359</v>
      </c>
      <c r="B295" s="137">
        <f t="shared" si="13"/>
        <v>20.143</v>
      </c>
      <c r="C295" s="141"/>
      <c r="D295" s="142">
        <v>22061</v>
      </c>
      <c r="E295" s="143"/>
      <c r="F295" s="132">
        <f t="shared" si="15"/>
        <v>18510</v>
      </c>
      <c r="G295" s="182">
        <f t="shared" si="14"/>
        <v>13143</v>
      </c>
      <c r="H295" s="143">
        <v>505</v>
      </c>
    </row>
    <row r="296" spans="1:8" ht="12.75">
      <c r="A296" s="139">
        <v>360</v>
      </c>
      <c r="B296" s="137">
        <f t="shared" si="13"/>
        <v>20.15</v>
      </c>
      <c r="C296" s="141"/>
      <c r="D296" s="142">
        <v>22061</v>
      </c>
      <c r="E296" s="143"/>
      <c r="F296" s="132">
        <f t="shared" si="15"/>
        <v>18504</v>
      </c>
      <c r="G296" s="182">
        <f t="shared" si="14"/>
        <v>13138</v>
      </c>
      <c r="H296" s="143">
        <v>505</v>
      </c>
    </row>
    <row r="297" spans="1:8" ht="12.75">
      <c r="A297" s="139">
        <v>361</v>
      </c>
      <c r="B297" s="137">
        <f t="shared" si="13"/>
        <v>20.157</v>
      </c>
      <c r="C297" s="141"/>
      <c r="D297" s="142">
        <v>22061</v>
      </c>
      <c r="E297" s="143"/>
      <c r="F297" s="132">
        <f t="shared" si="15"/>
        <v>18498</v>
      </c>
      <c r="G297" s="182">
        <f t="shared" si="14"/>
        <v>13134</v>
      </c>
      <c r="H297" s="143">
        <v>505</v>
      </c>
    </row>
    <row r="298" spans="1:8" ht="12.75">
      <c r="A298" s="139">
        <v>362</v>
      </c>
      <c r="B298" s="137">
        <f t="shared" si="13"/>
        <v>20.163999999999998</v>
      </c>
      <c r="C298" s="141"/>
      <c r="D298" s="142">
        <v>22061</v>
      </c>
      <c r="E298" s="143"/>
      <c r="F298" s="132">
        <f t="shared" si="15"/>
        <v>18492</v>
      </c>
      <c r="G298" s="182">
        <f t="shared" si="14"/>
        <v>13129</v>
      </c>
      <c r="H298" s="143">
        <v>505</v>
      </c>
    </row>
    <row r="299" spans="1:8" ht="12.75">
      <c r="A299" s="139">
        <v>363</v>
      </c>
      <c r="B299" s="137">
        <f t="shared" si="13"/>
        <v>20.171</v>
      </c>
      <c r="C299" s="141"/>
      <c r="D299" s="142">
        <v>22061</v>
      </c>
      <c r="E299" s="143"/>
      <c r="F299" s="132">
        <f t="shared" si="15"/>
        <v>18485</v>
      </c>
      <c r="G299" s="182">
        <f t="shared" si="14"/>
        <v>13124</v>
      </c>
      <c r="H299" s="143">
        <v>505</v>
      </c>
    </row>
    <row r="300" spans="1:8" ht="12.75">
      <c r="A300" s="139">
        <v>364</v>
      </c>
      <c r="B300" s="137">
        <f t="shared" si="13"/>
        <v>20.177999999999997</v>
      </c>
      <c r="C300" s="141"/>
      <c r="D300" s="142">
        <v>22061</v>
      </c>
      <c r="E300" s="143"/>
      <c r="F300" s="132">
        <f t="shared" si="15"/>
        <v>18479</v>
      </c>
      <c r="G300" s="182">
        <f t="shared" si="14"/>
        <v>13120</v>
      </c>
      <c r="H300" s="143">
        <v>505</v>
      </c>
    </row>
    <row r="301" spans="1:8" ht="12.75">
      <c r="A301" s="139">
        <v>365</v>
      </c>
      <c r="B301" s="137">
        <f t="shared" si="13"/>
        <v>20.185</v>
      </c>
      <c r="C301" s="141"/>
      <c r="D301" s="142">
        <v>22061</v>
      </c>
      <c r="E301" s="143"/>
      <c r="F301" s="132">
        <f t="shared" si="15"/>
        <v>18473</v>
      </c>
      <c r="G301" s="182">
        <f t="shared" si="14"/>
        <v>13115</v>
      </c>
      <c r="H301" s="143">
        <v>505</v>
      </c>
    </row>
    <row r="302" spans="1:8" ht="12.75">
      <c r="A302" s="139">
        <v>366</v>
      </c>
      <c r="B302" s="137">
        <f t="shared" si="13"/>
        <v>20.192</v>
      </c>
      <c r="C302" s="141"/>
      <c r="D302" s="142">
        <v>22061</v>
      </c>
      <c r="E302" s="143"/>
      <c r="F302" s="132">
        <f t="shared" si="15"/>
        <v>18467</v>
      </c>
      <c r="G302" s="182">
        <f t="shared" si="14"/>
        <v>13111</v>
      </c>
      <c r="H302" s="143">
        <v>505</v>
      </c>
    </row>
    <row r="303" spans="1:8" ht="12.75">
      <c r="A303" s="139">
        <v>367</v>
      </c>
      <c r="B303" s="137">
        <f t="shared" si="13"/>
        <v>20.198999999999998</v>
      </c>
      <c r="C303" s="141"/>
      <c r="D303" s="142">
        <v>22061</v>
      </c>
      <c r="E303" s="143"/>
      <c r="F303" s="132">
        <f t="shared" si="15"/>
        <v>18460</v>
      </c>
      <c r="G303" s="182">
        <f t="shared" si="14"/>
        <v>13106</v>
      </c>
      <c r="H303" s="143">
        <v>505</v>
      </c>
    </row>
    <row r="304" spans="1:8" ht="12.75">
      <c r="A304" s="139">
        <v>368</v>
      </c>
      <c r="B304" s="137">
        <f t="shared" si="13"/>
        <v>20.206</v>
      </c>
      <c r="C304" s="141"/>
      <c r="D304" s="142">
        <v>22061</v>
      </c>
      <c r="E304" s="143"/>
      <c r="F304" s="132">
        <f t="shared" si="15"/>
        <v>18454</v>
      </c>
      <c r="G304" s="182">
        <f t="shared" si="14"/>
        <v>13102</v>
      </c>
      <c r="H304" s="143">
        <v>505</v>
      </c>
    </row>
    <row r="305" spans="1:8" ht="12.75">
      <c r="A305" s="139">
        <v>369</v>
      </c>
      <c r="B305" s="137">
        <f t="shared" si="13"/>
        <v>20.213</v>
      </c>
      <c r="C305" s="141"/>
      <c r="D305" s="142">
        <v>22061</v>
      </c>
      <c r="E305" s="143"/>
      <c r="F305" s="132">
        <f t="shared" si="15"/>
        <v>18448</v>
      </c>
      <c r="G305" s="182">
        <f t="shared" si="14"/>
        <v>13097</v>
      </c>
      <c r="H305" s="143">
        <v>505</v>
      </c>
    </row>
    <row r="306" spans="1:8" ht="12.75">
      <c r="A306" s="139">
        <v>370</v>
      </c>
      <c r="B306" s="137">
        <f t="shared" si="13"/>
        <v>20.22</v>
      </c>
      <c r="C306" s="141"/>
      <c r="D306" s="142">
        <v>22061</v>
      </c>
      <c r="E306" s="143"/>
      <c r="F306" s="132">
        <f t="shared" si="15"/>
        <v>18442</v>
      </c>
      <c r="G306" s="182">
        <f t="shared" si="14"/>
        <v>13093</v>
      </c>
      <c r="H306" s="143">
        <v>505</v>
      </c>
    </row>
    <row r="307" spans="1:8" ht="12.75">
      <c r="A307" s="139">
        <v>371</v>
      </c>
      <c r="B307" s="137">
        <f t="shared" si="13"/>
        <v>20.227</v>
      </c>
      <c r="C307" s="141"/>
      <c r="D307" s="142">
        <v>22061</v>
      </c>
      <c r="E307" s="143"/>
      <c r="F307" s="132">
        <f t="shared" si="15"/>
        <v>18436</v>
      </c>
      <c r="G307" s="182">
        <f t="shared" si="14"/>
        <v>13088</v>
      </c>
      <c r="H307" s="143">
        <v>505</v>
      </c>
    </row>
    <row r="308" spans="1:8" ht="12.75">
      <c r="A308" s="139">
        <v>372</v>
      </c>
      <c r="B308" s="137">
        <f t="shared" si="13"/>
        <v>20.233999999999998</v>
      </c>
      <c r="C308" s="141"/>
      <c r="D308" s="142">
        <v>22061</v>
      </c>
      <c r="E308" s="143"/>
      <c r="F308" s="132">
        <f t="shared" si="15"/>
        <v>18429</v>
      </c>
      <c r="G308" s="182">
        <f t="shared" si="14"/>
        <v>13084</v>
      </c>
      <c r="H308" s="143">
        <v>505</v>
      </c>
    </row>
    <row r="309" spans="1:8" ht="12.75">
      <c r="A309" s="139">
        <v>373</v>
      </c>
      <c r="B309" s="137">
        <f t="shared" si="13"/>
        <v>20.241</v>
      </c>
      <c r="C309" s="141"/>
      <c r="D309" s="142">
        <v>22061</v>
      </c>
      <c r="E309" s="143"/>
      <c r="F309" s="132">
        <f t="shared" si="15"/>
        <v>18423</v>
      </c>
      <c r="G309" s="182">
        <f t="shared" si="14"/>
        <v>13079</v>
      </c>
      <c r="H309" s="143">
        <v>505</v>
      </c>
    </row>
    <row r="310" spans="1:8" ht="12.75">
      <c r="A310" s="139">
        <v>374</v>
      </c>
      <c r="B310" s="137">
        <f t="shared" si="13"/>
        <v>20.247999999999998</v>
      </c>
      <c r="C310" s="141"/>
      <c r="D310" s="142">
        <v>22061</v>
      </c>
      <c r="E310" s="143"/>
      <c r="F310" s="132">
        <f t="shared" si="15"/>
        <v>18417</v>
      </c>
      <c r="G310" s="182">
        <f t="shared" si="14"/>
        <v>13074</v>
      </c>
      <c r="H310" s="143">
        <v>505</v>
      </c>
    </row>
    <row r="311" spans="1:8" ht="12.75">
      <c r="A311" s="139">
        <v>375</v>
      </c>
      <c r="B311" s="137">
        <f t="shared" si="13"/>
        <v>20.255</v>
      </c>
      <c r="C311" s="141"/>
      <c r="D311" s="142">
        <v>22061</v>
      </c>
      <c r="E311" s="143"/>
      <c r="F311" s="132">
        <f t="shared" si="15"/>
        <v>18411</v>
      </c>
      <c r="G311" s="182">
        <f t="shared" si="14"/>
        <v>13070</v>
      </c>
      <c r="H311" s="143">
        <v>505</v>
      </c>
    </row>
    <row r="312" spans="1:8" ht="12.75">
      <c r="A312" s="139">
        <v>376</v>
      </c>
      <c r="B312" s="137">
        <f t="shared" si="13"/>
        <v>20.262</v>
      </c>
      <c r="C312" s="141"/>
      <c r="D312" s="142">
        <v>22061</v>
      </c>
      <c r="E312" s="143"/>
      <c r="F312" s="132">
        <f t="shared" si="15"/>
        <v>18405</v>
      </c>
      <c r="G312" s="182">
        <f t="shared" si="14"/>
        <v>13065</v>
      </c>
      <c r="H312" s="143">
        <v>505</v>
      </c>
    </row>
    <row r="313" spans="1:8" ht="12.75">
      <c r="A313" s="139">
        <v>377</v>
      </c>
      <c r="B313" s="137">
        <f t="shared" si="13"/>
        <v>20.269</v>
      </c>
      <c r="C313" s="141"/>
      <c r="D313" s="142">
        <v>22061</v>
      </c>
      <c r="E313" s="143"/>
      <c r="F313" s="132">
        <f t="shared" si="15"/>
        <v>18398</v>
      </c>
      <c r="G313" s="182">
        <f t="shared" si="14"/>
        <v>13061</v>
      </c>
      <c r="H313" s="143">
        <v>505</v>
      </c>
    </row>
    <row r="314" spans="1:8" ht="12.75">
      <c r="A314" s="139">
        <v>378</v>
      </c>
      <c r="B314" s="137">
        <f t="shared" si="13"/>
        <v>20.276</v>
      </c>
      <c r="C314" s="141"/>
      <c r="D314" s="142">
        <v>22061</v>
      </c>
      <c r="E314" s="143"/>
      <c r="F314" s="132">
        <f t="shared" si="15"/>
        <v>18392</v>
      </c>
      <c r="G314" s="182">
        <f t="shared" si="14"/>
        <v>13056</v>
      </c>
      <c r="H314" s="143">
        <v>505</v>
      </c>
    </row>
    <row r="315" spans="1:8" ht="12.75">
      <c r="A315" s="139">
        <v>379</v>
      </c>
      <c r="B315" s="137">
        <f t="shared" si="13"/>
        <v>20.282999999999998</v>
      </c>
      <c r="C315" s="141"/>
      <c r="D315" s="142">
        <v>22061</v>
      </c>
      <c r="E315" s="143"/>
      <c r="F315" s="132">
        <f t="shared" si="15"/>
        <v>18386</v>
      </c>
      <c r="G315" s="182">
        <f t="shared" si="14"/>
        <v>13052</v>
      </c>
      <c r="H315" s="143">
        <v>505</v>
      </c>
    </row>
    <row r="316" spans="1:8" ht="12.75">
      <c r="A316" s="139">
        <v>380</v>
      </c>
      <c r="B316" s="137">
        <f t="shared" si="13"/>
        <v>20.29</v>
      </c>
      <c r="C316" s="141"/>
      <c r="D316" s="142">
        <v>22061</v>
      </c>
      <c r="E316" s="143"/>
      <c r="F316" s="132">
        <f t="shared" si="15"/>
        <v>18380</v>
      </c>
      <c r="G316" s="182">
        <f t="shared" si="14"/>
        <v>13047</v>
      </c>
      <c r="H316" s="143">
        <v>505</v>
      </c>
    </row>
    <row r="317" spans="1:8" ht="12.75">
      <c r="A317" s="139">
        <v>381</v>
      </c>
      <c r="B317" s="137">
        <f t="shared" si="13"/>
        <v>20.297</v>
      </c>
      <c r="C317" s="141"/>
      <c r="D317" s="142">
        <v>22061</v>
      </c>
      <c r="E317" s="143"/>
      <c r="F317" s="132">
        <f t="shared" si="15"/>
        <v>18374</v>
      </c>
      <c r="G317" s="182">
        <f t="shared" si="14"/>
        <v>13043</v>
      </c>
      <c r="H317" s="143">
        <v>505</v>
      </c>
    </row>
    <row r="318" spans="1:8" ht="12.75">
      <c r="A318" s="139">
        <v>382</v>
      </c>
      <c r="B318" s="137">
        <f t="shared" si="13"/>
        <v>20.304</v>
      </c>
      <c r="C318" s="141"/>
      <c r="D318" s="142">
        <v>22061</v>
      </c>
      <c r="E318" s="143"/>
      <c r="F318" s="132">
        <f t="shared" si="15"/>
        <v>18368</v>
      </c>
      <c r="G318" s="182">
        <f t="shared" si="14"/>
        <v>13038</v>
      </c>
      <c r="H318" s="143">
        <v>505</v>
      </c>
    </row>
    <row r="319" spans="1:8" ht="12.75">
      <c r="A319" s="139">
        <v>383</v>
      </c>
      <c r="B319" s="137">
        <f t="shared" si="13"/>
        <v>20.311</v>
      </c>
      <c r="C319" s="141"/>
      <c r="D319" s="142">
        <v>22061</v>
      </c>
      <c r="E319" s="143"/>
      <c r="F319" s="132">
        <f t="shared" si="15"/>
        <v>18361</v>
      </c>
      <c r="G319" s="182">
        <f t="shared" si="14"/>
        <v>13034</v>
      </c>
      <c r="H319" s="143">
        <v>505</v>
      </c>
    </row>
    <row r="320" spans="1:8" ht="12.75">
      <c r="A320" s="139">
        <v>384</v>
      </c>
      <c r="B320" s="137">
        <f t="shared" si="13"/>
        <v>20.317999999999998</v>
      </c>
      <c r="C320" s="141"/>
      <c r="D320" s="142">
        <v>22061</v>
      </c>
      <c r="E320" s="143"/>
      <c r="F320" s="132">
        <f t="shared" si="15"/>
        <v>18355</v>
      </c>
      <c r="G320" s="182">
        <f t="shared" si="14"/>
        <v>13029</v>
      </c>
      <c r="H320" s="143">
        <v>505</v>
      </c>
    </row>
    <row r="321" spans="1:8" ht="12.75">
      <c r="A321" s="139">
        <v>385</v>
      </c>
      <c r="B321" s="137">
        <f t="shared" si="13"/>
        <v>20.325</v>
      </c>
      <c r="C321" s="141"/>
      <c r="D321" s="142">
        <v>22061</v>
      </c>
      <c r="E321" s="143"/>
      <c r="F321" s="132">
        <f t="shared" si="15"/>
        <v>18349</v>
      </c>
      <c r="G321" s="182">
        <f t="shared" si="14"/>
        <v>13025</v>
      </c>
      <c r="H321" s="143">
        <v>505</v>
      </c>
    </row>
    <row r="322" spans="1:8" ht="12.75">
      <c r="A322" s="139">
        <v>386</v>
      </c>
      <c r="B322" s="137">
        <f aca="true" t="shared" si="16" ref="B322:B335">0.007*A322+17.63</f>
        <v>20.332</v>
      </c>
      <c r="C322" s="141"/>
      <c r="D322" s="142">
        <v>22061</v>
      </c>
      <c r="E322" s="143"/>
      <c r="F322" s="132">
        <f t="shared" si="15"/>
        <v>18343</v>
      </c>
      <c r="G322" s="182">
        <f t="shared" si="14"/>
        <v>13020</v>
      </c>
      <c r="H322" s="143">
        <v>505</v>
      </c>
    </row>
    <row r="323" spans="1:8" ht="12.75">
      <c r="A323" s="139">
        <v>387</v>
      </c>
      <c r="B323" s="137">
        <f t="shared" si="16"/>
        <v>20.339</v>
      </c>
      <c r="C323" s="141"/>
      <c r="D323" s="142">
        <v>22061</v>
      </c>
      <c r="E323" s="143"/>
      <c r="F323" s="132">
        <f t="shared" si="15"/>
        <v>18337</v>
      </c>
      <c r="G323" s="182">
        <f t="shared" si="14"/>
        <v>13016</v>
      </c>
      <c r="H323" s="143">
        <v>505</v>
      </c>
    </row>
    <row r="324" spans="1:8" ht="12.75">
      <c r="A324" s="139">
        <v>388</v>
      </c>
      <c r="B324" s="137">
        <f t="shared" si="16"/>
        <v>20.346</v>
      </c>
      <c r="C324" s="141"/>
      <c r="D324" s="142">
        <v>22061</v>
      </c>
      <c r="E324" s="143"/>
      <c r="F324" s="132">
        <f t="shared" si="15"/>
        <v>18331</v>
      </c>
      <c r="G324" s="182">
        <f t="shared" si="14"/>
        <v>13012</v>
      </c>
      <c r="H324" s="143">
        <v>505</v>
      </c>
    </row>
    <row r="325" spans="1:8" ht="12.75">
      <c r="A325" s="139">
        <v>389</v>
      </c>
      <c r="B325" s="137">
        <f t="shared" si="16"/>
        <v>20.352999999999998</v>
      </c>
      <c r="C325" s="141"/>
      <c r="D325" s="142">
        <v>22061</v>
      </c>
      <c r="E325" s="143"/>
      <c r="F325" s="132">
        <f t="shared" si="15"/>
        <v>18325</v>
      </c>
      <c r="G325" s="182">
        <f t="shared" si="14"/>
        <v>13007</v>
      </c>
      <c r="H325" s="143">
        <v>505</v>
      </c>
    </row>
    <row r="326" spans="1:8" ht="12.75">
      <c r="A326" s="139">
        <v>390</v>
      </c>
      <c r="B326" s="137">
        <f t="shared" si="16"/>
        <v>20.36</v>
      </c>
      <c r="C326" s="141"/>
      <c r="D326" s="142">
        <v>22061</v>
      </c>
      <c r="E326" s="143"/>
      <c r="F326" s="132">
        <f t="shared" si="15"/>
        <v>18318</v>
      </c>
      <c r="G326" s="182">
        <f t="shared" si="14"/>
        <v>13003</v>
      </c>
      <c r="H326" s="143">
        <v>505</v>
      </c>
    </row>
    <row r="327" spans="1:8" ht="12.75">
      <c r="A327" s="139">
        <v>391</v>
      </c>
      <c r="B327" s="137">
        <f t="shared" si="16"/>
        <v>20.366999999999997</v>
      </c>
      <c r="C327" s="141"/>
      <c r="D327" s="142">
        <v>22061</v>
      </c>
      <c r="E327" s="143"/>
      <c r="F327" s="132">
        <f t="shared" si="15"/>
        <v>18312</v>
      </c>
      <c r="G327" s="182">
        <f t="shared" si="14"/>
        <v>12998</v>
      </c>
      <c r="H327" s="143">
        <v>505</v>
      </c>
    </row>
    <row r="328" spans="1:8" ht="12.75">
      <c r="A328" s="139">
        <v>392</v>
      </c>
      <c r="B328" s="137">
        <f t="shared" si="16"/>
        <v>20.374</v>
      </c>
      <c r="C328" s="141"/>
      <c r="D328" s="142">
        <v>22061</v>
      </c>
      <c r="E328" s="143"/>
      <c r="F328" s="132">
        <f t="shared" si="15"/>
        <v>18306</v>
      </c>
      <c r="G328" s="182">
        <f t="shared" si="14"/>
        <v>12994</v>
      </c>
      <c r="H328" s="143">
        <v>505</v>
      </c>
    </row>
    <row r="329" spans="1:8" ht="12.75">
      <c r="A329" s="139">
        <v>393</v>
      </c>
      <c r="B329" s="137">
        <f t="shared" si="16"/>
        <v>20.381</v>
      </c>
      <c r="C329" s="141"/>
      <c r="D329" s="142">
        <v>22061</v>
      </c>
      <c r="E329" s="143"/>
      <c r="F329" s="132">
        <f t="shared" si="15"/>
        <v>18300</v>
      </c>
      <c r="G329" s="182">
        <f t="shared" si="14"/>
        <v>12989</v>
      </c>
      <c r="H329" s="143">
        <v>505</v>
      </c>
    </row>
    <row r="330" spans="1:8" ht="12.75">
      <c r="A330" s="139">
        <v>394</v>
      </c>
      <c r="B330" s="137">
        <f t="shared" si="16"/>
        <v>20.387999999999998</v>
      </c>
      <c r="C330" s="141"/>
      <c r="D330" s="142">
        <v>22061</v>
      </c>
      <c r="E330" s="143"/>
      <c r="F330" s="132">
        <f t="shared" si="15"/>
        <v>18294</v>
      </c>
      <c r="G330" s="182">
        <f t="shared" si="14"/>
        <v>12985</v>
      </c>
      <c r="H330" s="143">
        <v>505</v>
      </c>
    </row>
    <row r="331" spans="1:8" ht="12.75">
      <c r="A331" s="139">
        <v>395</v>
      </c>
      <c r="B331" s="137">
        <f t="shared" si="16"/>
        <v>20.395</v>
      </c>
      <c r="C331" s="141"/>
      <c r="D331" s="142">
        <v>22061</v>
      </c>
      <c r="E331" s="143"/>
      <c r="F331" s="132">
        <f t="shared" si="15"/>
        <v>18288</v>
      </c>
      <c r="G331" s="182">
        <f t="shared" si="14"/>
        <v>12980</v>
      </c>
      <c r="H331" s="143">
        <v>505</v>
      </c>
    </row>
    <row r="332" spans="1:8" ht="12.75">
      <c r="A332" s="139">
        <v>396</v>
      </c>
      <c r="B332" s="137">
        <f t="shared" si="16"/>
        <v>20.402</v>
      </c>
      <c r="C332" s="141"/>
      <c r="D332" s="142">
        <v>22061</v>
      </c>
      <c r="E332" s="143"/>
      <c r="F332" s="132">
        <f t="shared" si="15"/>
        <v>18282</v>
      </c>
      <c r="G332" s="182">
        <f t="shared" si="14"/>
        <v>12976</v>
      </c>
      <c r="H332" s="143">
        <v>505</v>
      </c>
    </row>
    <row r="333" spans="1:8" ht="12.75">
      <c r="A333" s="139">
        <v>397</v>
      </c>
      <c r="B333" s="137">
        <f t="shared" si="16"/>
        <v>20.409</v>
      </c>
      <c r="C333" s="141"/>
      <c r="D333" s="142">
        <v>22061</v>
      </c>
      <c r="E333" s="143"/>
      <c r="F333" s="132">
        <f t="shared" si="15"/>
        <v>18276</v>
      </c>
      <c r="G333" s="182">
        <f t="shared" si="14"/>
        <v>12971</v>
      </c>
      <c r="H333" s="143">
        <v>505</v>
      </c>
    </row>
    <row r="334" spans="1:8" ht="12.75">
      <c r="A334" s="139">
        <v>398</v>
      </c>
      <c r="B334" s="137">
        <f t="shared" si="16"/>
        <v>20.416</v>
      </c>
      <c r="C334" s="141"/>
      <c r="D334" s="142">
        <v>22061</v>
      </c>
      <c r="E334" s="143"/>
      <c r="F334" s="132">
        <f t="shared" si="15"/>
        <v>18270</v>
      </c>
      <c r="G334" s="182">
        <f t="shared" si="14"/>
        <v>12967</v>
      </c>
      <c r="H334" s="143">
        <v>505</v>
      </c>
    </row>
    <row r="335" spans="1:8" ht="12.75">
      <c r="A335" s="139">
        <v>399</v>
      </c>
      <c r="B335" s="137">
        <f t="shared" si="16"/>
        <v>20.423</v>
      </c>
      <c r="C335" s="141"/>
      <c r="D335" s="142">
        <v>22061</v>
      </c>
      <c r="E335" s="143"/>
      <c r="F335" s="132">
        <f t="shared" si="15"/>
        <v>18264</v>
      </c>
      <c r="G335" s="182">
        <f t="shared" si="14"/>
        <v>12962</v>
      </c>
      <c r="H335" s="143">
        <v>505</v>
      </c>
    </row>
    <row r="336" spans="1:8" ht="12.75">
      <c r="A336" s="139">
        <v>400</v>
      </c>
      <c r="B336" s="137">
        <f>0.006*A336+18.065</f>
        <v>20.465</v>
      </c>
      <c r="C336" s="141"/>
      <c r="D336" s="142">
        <v>22061</v>
      </c>
      <c r="E336" s="143"/>
      <c r="F336" s="132">
        <f t="shared" si="15"/>
        <v>18226</v>
      </c>
      <c r="G336" s="182">
        <f t="shared" si="14"/>
        <v>12936</v>
      </c>
      <c r="H336" s="143">
        <v>504</v>
      </c>
    </row>
    <row r="337" spans="1:8" ht="12.75">
      <c r="A337" s="139">
        <v>401</v>
      </c>
      <c r="B337" s="137">
        <f aca="true" t="shared" si="17" ref="B337:B400">0.006*A337+18.065</f>
        <v>20.471</v>
      </c>
      <c r="C337" s="141"/>
      <c r="D337" s="142">
        <v>22061</v>
      </c>
      <c r="E337" s="143"/>
      <c r="F337" s="132">
        <f t="shared" si="15"/>
        <v>18221</v>
      </c>
      <c r="G337" s="182">
        <f aca="true" t="shared" si="18" ref="G337:G400">ROUND(12*(1/B337*D337),0)</f>
        <v>12932</v>
      </c>
      <c r="H337" s="143">
        <v>504</v>
      </c>
    </row>
    <row r="338" spans="1:8" ht="12.75">
      <c r="A338" s="139">
        <v>402</v>
      </c>
      <c r="B338" s="137">
        <f t="shared" si="17"/>
        <v>20.477</v>
      </c>
      <c r="C338" s="141"/>
      <c r="D338" s="142">
        <v>22061</v>
      </c>
      <c r="E338" s="143"/>
      <c r="F338" s="132">
        <f aca="true" t="shared" si="19" ref="F338:F401">ROUND(12*1.37*(1/B338*D338)+H338,0)</f>
        <v>18216</v>
      </c>
      <c r="G338" s="182">
        <f t="shared" si="18"/>
        <v>12928</v>
      </c>
      <c r="H338" s="143">
        <v>504</v>
      </c>
    </row>
    <row r="339" spans="1:8" ht="12.75">
      <c r="A339" s="139">
        <v>403</v>
      </c>
      <c r="B339" s="137">
        <f t="shared" si="17"/>
        <v>20.483</v>
      </c>
      <c r="C339" s="141"/>
      <c r="D339" s="142">
        <v>22061</v>
      </c>
      <c r="E339" s="143"/>
      <c r="F339" s="132">
        <f t="shared" si="19"/>
        <v>18211</v>
      </c>
      <c r="G339" s="182">
        <f t="shared" si="18"/>
        <v>12924</v>
      </c>
      <c r="H339" s="143">
        <v>504</v>
      </c>
    </row>
    <row r="340" spans="1:8" ht="12.75">
      <c r="A340" s="139">
        <v>404</v>
      </c>
      <c r="B340" s="137">
        <f t="shared" si="17"/>
        <v>20.489</v>
      </c>
      <c r="C340" s="141"/>
      <c r="D340" s="142">
        <v>22061</v>
      </c>
      <c r="E340" s="143"/>
      <c r="F340" s="132">
        <f t="shared" si="19"/>
        <v>18205</v>
      </c>
      <c r="G340" s="182">
        <f t="shared" si="18"/>
        <v>12921</v>
      </c>
      <c r="H340" s="143">
        <v>504</v>
      </c>
    </row>
    <row r="341" spans="1:8" ht="12.75">
      <c r="A341" s="139">
        <v>405</v>
      </c>
      <c r="B341" s="137">
        <f t="shared" si="17"/>
        <v>20.495</v>
      </c>
      <c r="C341" s="141"/>
      <c r="D341" s="142">
        <v>22061</v>
      </c>
      <c r="E341" s="143"/>
      <c r="F341" s="132">
        <f t="shared" si="19"/>
        <v>18200</v>
      </c>
      <c r="G341" s="182">
        <f t="shared" si="18"/>
        <v>12917</v>
      </c>
      <c r="H341" s="143">
        <v>504</v>
      </c>
    </row>
    <row r="342" spans="1:8" ht="12.75">
      <c r="A342" s="139">
        <v>406</v>
      </c>
      <c r="B342" s="137">
        <f t="shared" si="17"/>
        <v>20.501</v>
      </c>
      <c r="C342" s="141"/>
      <c r="D342" s="142">
        <v>22061</v>
      </c>
      <c r="E342" s="143"/>
      <c r="F342" s="132">
        <f t="shared" si="19"/>
        <v>18195</v>
      </c>
      <c r="G342" s="182">
        <f t="shared" si="18"/>
        <v>12913</v>
      </c>
      <c r="H342" s="143">
        <v>504</v>
      </c>
    </row>
    <row r="343" spans="1:8" ht="12.75">
      <c r="A343" s="139">
        <v>407</v>
      </c>
      <c r="B343" s="137">
        <f t="shared" si="17"/>
        <v>20.507</v>
      </c>
      <c r="C343" s="141"/>
      <c r="D343" s="142">
        <v>22061</v>
      </c>
      <c r="E343" s="143"/>
      <c r="F343" s="132">
        <f t="shared" si="19"/>
        <v>18190</v>
      </c>
      <c r="G343" s="182">
        <f t="shared" si="18"/>
        <v>12909</v>
      </c>
      <c r="H343" s="143">
        <v>504</v>
      </c>
    </row>
    <row r="344" spans="1:8" ht="12.75">
      <c r="A344" s="139">
        <v>408</v>
      </c>
      <c r="B344" s="137">
        <f t="shared" si="17"/>
        <v>20.513</v>
      </c>
      <c r="C344" s="141"/>
      <c r="D344" s="142">
        <v>22061</v>
      </c>
      <c r="E344" s="143"/>
      <c r="F344" s="132">
        <f t="shared" si="19"/>
        <v>18185</v>
      </c>
      <c r="G344" s="182">
        <f t="shared" si="18"/>
        <v>12906</v>
      </c>
      <c r="H344" s="143">
        <v>504</v>
      </c>
    </row>
    <row r="345" spans="1:8" ht="12.75">
      <c r="A345" s="139">
        <v>409</v>
      </c>
      <c r="B345" s="137">
        <f t="shared" si="17"/>
        <v>20.519000000000002</v>
      </c>
      <c r="C345" s="141"/>
      <c r="D345" s="142">
        <v>22061</v>
      </c>
      <c r="E345" s="143"/>
      <c r="F345" s="132">
        <f t="shared" si="19"/>
        <v>18179</v>
      </c>
      <c r="G345" s="182">
        <f t="shared" si="18"/>
        <v>12902</v>
      </c>
      <c r="H345" s="143">
        <v>504</v>
      </c>
    </row>
    <row r="346" spans="1:8" ht="12.75">
      <c r="A346" s="139">
        <v>410</v>
      </c>
      <c r="B346" s="137">
        <f t="shared" si="17"/>
        <v>20.525000000000002</v>
      </c>
      <c r="C346" s="141"/>
      <c r="D346" s="142">
        <v>22061</v>
      </c>
      <c r="E346" s="143"/>
      <c r="F346" s="132">
        <f t="shared" si="19"/>
        <v>18174</v>
      </c>
      <c r="G346" s="182">
        <f t="shared" si="18"/>
        <v>12898</v>
      </c>
      <c r="H346" s="143">
        <v>504</v>
      </c>
    </row>
    <row r="347" spans="1:8" ht="12.75">
      <c r="A347" s="139">
        <v>411</v>
      </c>
      <c r="B347" s="137">
        <f t="shared" si="17"/>
        <v>20.531000000000002</v>
      </c>
      <c r="C347" s="141"/>
      <c r="D347" s="142">
        <v>22061</v>
      </c>
      <c r="E347" s="143"/>
      <c r="F347" s="132">
        <f t="shared" si="19"/>
        <v>18169</v>
      </c>
      <c r="G347" s="182">
        <f t="shared" si="18"/>
        <v>12894</v>
      </c>
      <c r="H347" s="143">
        <v>504</v>
      </c>
    </row>
    <row r="348" spans="1:8" ht="12.75">
      <c r="A348" s="139">
        <v>412</v>
      </c>
      <c r="B348" s="137">
        <f t="shared" si="17"/>
        <v>20.537000000000003</v>
      </c>
      <c r="C348" s="141"/>
      <c r="D348" s="142">
        <v>22061</v>
      </c>
      <c r="E348" s="143"/>
      <c r="F348" s="132">
        <f t="shared" si="19"/>
        <v>18164</v>
      </c>
      <c r="G348" s="182">
        <f t="shared" si="18"/>
        <v>12890</v>
      </c>
      <c r="H348" s="143">
        <v>504</v>
      </c>
    </row>
    <row r="349" spans="1:8" ht="12.75">
      <c r="A349" s="139">
        <v>413</v>
      </c>
      <c r="B349" s="137">
        <f t="shared" si="17"/>
        <v>20.543000000000003</v>
      </c>
      <c r="C349" s="141"/>
      <c r="D349" s="142">
        <v>22061</v>
      </c>
      <c r="E349" s="143"/>
      <c r="F349" s="132">
        <f t="shared" si="19"/>
        <v>18159</v>
      </c>
      <c r="G349" s="182">
        <f t="shared" si="18"/>
        <v>12887</v>
      </c>
      <c r="H349" s="143">
        <v>504</v>
      </c>
    </row>
    <row r="350" spans="1:8" ht="12.75">
      <c r="A350" s="139">
        <v>414</v>
      </c>
      <c r="B350" s="137">
        <f t="shared" si="17"/>
        <v>20.549</v>
      </c>
      <c r="C350" s="141"/>
      <c r="D350" s="142">
        <v>22061</v>
      </c>
      <c r="E350" s="143"/>
      <c r="F350" s="132">
        <f t="shared" si="19"/>
        <v>18154</v>
      </c>
      <c r="G350" s="182">
        <f t="shared" si="18"/>
        <v>12883</v>
      </c>
      <c r="H350" s="143">
        <v>504</v>
      </c>
    </row>
    <row r="351" spans="1:8" ht="12.75">
      <c r="A351" s="139">
        <v>415</v>
      </c>
      <c r="B351" s="137">
        <f t="shared" si="17"/>
        <v>20.555</v>
      </c>
      <c r="C351" s="141"/>
      <c r="D351" s="142">
        <v>22061</v>
      </c>
      <c r="E351" s="143"/>
      <c r="F351" s="132">
        <f t="shared" si="19"/>
        <v>18149</v>
      </c>
      <c r="G351" s="182">
        <f t="shared" si="18"/>
        <v>12879</v>
      </c>
      <c r="H351" s="143">
        <v>504</v>
      </c>
    </row>
    <row r="352" spans="1:8" ht="12.75">
      <c r="A352" s="139">
        <v>416</v>
      </c>
      <c r="B352" s="137">
        <f t="shared" si="17"/>
        <v>20.561</v>
      </c>
      <c r="C352" s="141"/>
      <c r="D352" s="142">
        <v>22061</v>
      </c>
      <c r="E352" s="143"/>
      <c r="F352" s="132">
        <f t="shared" si="19"/>
        <v>18143</v>
      </c>
      <c r="G352" s="182">
        <f t="shared" si="18"/>
        <v>12875</v>
      </c>
      <c r="H352" s="143">
        <v>504</v>
      </c>
    </row>
    <row r="353" spans="1:8" ht="12.75">
      <c r="A353" s="139">
        <v>417</v>
      </c>
      <c r="B353" s="137">
        <f t="shared" si="17"/>
        <v>20.567</v>
      </c>
      <c r="C353" s="141"/>
      <c r="D353" s="142">
        <v>22061</v>
      </c>
      <c r="E353" s="143"/>
      <c r="F353" s="132">
        <f t="shared" si="19"/>
        <v>18138</v>
      </c>
      <c r="G353" s="182">
        <f t="shared" si="18"/>
        <v>12872</v>
      </c>
      <c r="H353" s="143">
        <v>504</v>
      </c>
    </row>
    <row r="354" spans="1:8" ht="12.75">
      <c r="A354" s="139">
        <v>418</v>
      </c>
      <c r="B354" s="137">
        <f t="shared" si="17"/>
        <v>20.573</v>
      </c>
      <c r="C354" s="141"/>
      <c r="D354" s="142">
        <v>22061</v>
      </c>
      <c r="E354" s="143"/>
      <c r="F354" s="132">
        <f t="shared" si="19"/>
        <v>18133</v>
      </c>
      <c r="G354" s="182">
        <f t="shared" si="18"/>
        <v>12868</v>
      </c>
      <c r="H354" s="143">
        <v>504</v>
      </c>
    </row>
    <row r="355" spans="1:8" ht="12.75">
      <c r="A355" s="139">
        <v>419</v>
      </c>
      <c r="B355" s="137">
        <f t="shared" si="17"/>
        <v>20.579</v>
      </c>
      <c r="C355" s="141"/>
      <c r="D355" s="142">
        <v>22061</v>
      </c>
      <c r="E355" s="143"/>
      <c r="F355" s="132">
        <f t="shared" si="19"/>
        <v>18128</v>
      </c>
      <c r="G355" s="182">
        <f t="shared" si="18"/>
        <v>12864</v>
      </c>
      <c r="H355" s="143">
        <v>504</v>
      </c>
    </row>
    <row r="356" spans="1:8" ht="12.75">
      <c r="A356" s="139">
        <v>420</v>
      </c>
      <c r="B356" s="137">
        <f t="shared" si="17"/>
        <v>20.585</v>
      </c>
      <c r="C356" s="141"/>
      <c r="D356" s="142">
        <v>22061</v>
      </c>
      <c r="E356" s="143"/>
      <c r="F356" s="132">
        <f t="shared" si="19"/>
        <v>18123</v>
      </c>
      <c r="G356" s="182">
        <f t="shared" si="18"/>
        <v>12860</v>
      </c>
      <c r="H356" s="143">
        <v>504</v>
      </c>
    </row>
    <row r="357" spans="1:8" ht="12.75">
      <c r="A357" s="139">
        <v>421</v>
      </c>
      <c r="B357" s="137">
        <f t="shared" si="17"/>
        <v>20.591</v>
      </c>
      <c r="C357" s="141"/>
      <c r="D357" s="142">
        <v>22061</v>
      </c>
      <c r="E357" s="143"/>
      <c r="F357" s="132">
        <f t="shared" si="19"/>
        <v>18118</v>
      </c>
      <c r="G357" s="182">
        <f t="shared" si="18"/>
        <v>12857</v>
      </c>
      <c r="H357" s="143">
        <v>504</v>
      </c>
    </row>
    <row r="358" spans="1:8" ht="12.75">
      <c r="A358" s="139">
        <v>422</v>
      </c>
      <c r="B358" s="137">
        <f t="shared" si="17"/>
        <v>20.597</v>
      </c>
      <c r="C358" s="141"/>
      <c r="D358" s="142">
        <v>22061</v>
      </c>
      <c r="E358" s="143"/>
      <c r="F358" s="132">
        <f t="shared" si="19"/>
        <v>18113</v>
      </c>
      <c r="G358" s="182">
        <f t="shared" si="18"/>
        <v>12853</v>
      </c>
      <c r="H358" s="143">
        <v>504</v>
      </c>
    </row>
    <row r="359" spans="1:8" ht="12.75">
      <c r="A359" s="139">
        <v>423</v>
      </c>
      <c r="B359" s="137">
        <f t="shared" si="17"/>
        <v>20.603</v>
      </c>
      <c r="C359" s="141"/>
      <c r="D359" s="142">
        <v>22061</v>
      </c>
      <c r="E359" s="143"/>
      <c r="F359" s="132">
        <f t="shared" si="19"/>
        <v>18107</v>
      </c>
      <c r="G359" s="182">
        <f t="shared" si="18"/>
        <v>12849</v>
      </c>
      <c r="H359" s="143">
        <v>504</v>
      </c>
    </row>
    <row r="360" spans="1:8" ht="12.75">
      <c r="A360" s="139">
        <v>424</v>
      </c>
      <c r="B360" s="137">
        <f t="shared" si="17"/>
        <v>20.609</v>
      </c>
      <c r="C360" s="141"/>
      <c r="D360" s="142">
        <v>22061</v>
      </c>
      <c r="E360" s="143"/>
      <c r="F360" s="132">
        <f t="shared" si="19"/>
        <v>18102</v>
      </c>
      <c r="G360" s="182">
        <f t="shared" si="18"/>
        <v>12845</v>
      </c>
      <c r="H360" s="143">
        <v>504</v>
      </c>
    </row>
    <row r="361" spans="1:8" ht="12.75">
      <c r="A361" s="139">
        <v>425</v>
      </c>
      <c r="B361" s="137">
        <f t="shared" si="17"/>
        <v>20.615000000000002</v>
      </c>
      <c r="C361" s="141"/>
      <c r="D361" s="142">
        <v>22061</v>
      </c>
      <c r="E361" s="143"/>
      <c r="F361" s="132">
        <f t="shared" si="19"/>
        <v>18097</v>
      </c>
      <c r="G361" s="182">
        <f t="shared" si="18"/>
        <v>12842</v>
      </c>
      <c r="H361" s="143">
        <v>504</v>
      </c>
    </row>
    <row r="362" spans="1:8" ht="12.75">
      <c r="A362" s="139">
        <v>426</v>
      </c>
      <c r="B362" s="137">
        <f t="shared" si="17"/>
        <v>20.621000000000002</v>
      </c>
      <c r="C362" s="141"/>
      <c r="D362" s="142">
        <v>22061</v>
      </c>
      <c r="E362" s="143"/>
      <c r="F362" s="132">
        <f t="shared" si="19"/>
        <v>18092</v>
      </c>
      <c r="G362" s="182">
        <f t="shared" si="18"/>
        <v>12838</v>
      </c>
      <c r="H362" s="143">
        <v>504</v>
      </c>
    </row>
    <row r="363" spans="1:8" ht="12.75">
      <c r="A363" s="139">
        <v>427</v>
      </c>
      <c r="B363" s="137">
        <f t="shared" si="17"/>
        <v>20.627000000000002</v>
      </c>
      <c r="C363" s="141"/>
      <c r="D363" s="142">
        <v>22061</v>
      </c>
      <c r="E363" s="143"/>
      <c r="F363" s="132">
        <f t="shared" si="19"/>
        <v>18087</v>
      </c>
      <c r="G363" s="182">
        <f t="shared" si="18"/>
        <v>12834</v>
      </c>
      <c r="H363" s="143">
        <v>504</v>
      </c>
    </row>
    <row r="364" spans="1:8" ht="12.75">
      <c r="A364" s="139">
        <v>428</v>
      </c>
      <c r="B364" s="137">
        <f t="shared" si="17"/>
        <v>20.633000000000003</v>
      </c>
      <c r="C364" s="141"/>
      <c r="D364" s="142">
        <v>22061</v>
      </c>
      <c r="E364" s="143"/>
      <c r="F364" s="132">
        <f t="shared" si="19"/>
        <v>18082</v>
      </c>
      <c r="G364" s="182">
        <f t="shared" si="18"/>
        <v>12831</v>
      </c>
      <c r="H364" s="143">
        <v>504</v>
      </c>
    </row>
    <row r="365" spans="1:8" ht="12.75">
      <c r="A365" s="139">
        <v>429</v>
      </c>
      <c r="B365" s="137">
        <f t="shared" si="17"/>
        <v>20.639000000000003</v>
      </c>
      <c r="C365" s="141"/>
      <c r="D365" s="142">
        <v>22061</v>
      </c>
      <c r="E365" s="143"/>
      <c r="F365" s="132">
        <f t="shared" si="19"/>
        <v>18077</v>
      </c>
      <c r="G365" s="182">
        <f t="shared" si="18"/>
        <v>12827</v>
      </c>
      <c r="H365" s="143">
        <v>504</v>
      </c>
    </row>
    <row r="366" spans="1:8" ht="12.75">
      <c r="A366" s="139">
        <v>430</v>
      </c>
      <c r="B366" s="137">
        <f t="shared" si="17"/>
        <v>20.645000000000003</v>
      </c>
      <c r="C366" s="141"/>
      <c r="D366" s="142">
        <v>22061</v>
      </c>
      <c r="E366" s="143"/>
      <c r="F366" s="132">
        <f t="shared" si="19"/>
        <v>18072</v>
      </c>
      <c r="G366" s="182">
        <f t="shared" si="18"/>
        <v>12823</v>
      </c>
      <c r="H366" s="143">
        <v>504</v>
      </c>
    </row>
    <row r="367" spans="1:8" ht="12.75">
      <c r="A367" s="139">
        <v>431</v>
      </c>
      <c r="B367" s="137">
        <f t="shared" si="17"/>
        <v>20.651</v>
      </c>
      <c r="C367" s="141"/>
      <c r="D367" s="142">
        <v>22061</v>
      </c>
      <c r="E367" s="143"/>
      <c r="F367" s="132">
        <f t="shared" si="19"/>
        <v>18066</v>
      </c>
      <c r="G367" s="182">
        <f t="shared" si="18"/>
        <v>12819</v>
      </c>
      <c r="H367" s="143">
        <v>504</v>
      </c>
    </row>
    <row r="368" spans="1:8" ht="12.75">
      <c r="A368" s="139">
        <v>432</v>
      </c>
      <c r="B368" s="137">
        <f t="shared" si="17"/>
        <v>20.657</v>
      </c>
      <c r="C368" s="141"/>
      <c r="D368" s="142">
        <v>22061</v>
      </c>
      <c r="E368" s="143"/>
      <c r="F368" s="132">
        <f t="shared" si="19"/>
        <v>18061</v>
      </c>
      <c r="G368" s="182">
        <f t="shared" si="18"/>
        <v>12816</v>
      </c>
      <c r="H368" s="143">
        <v>504</v>
      </c>
    </row>
    <row r="369" spans="1:8" ht="12.75">
      <c r="A369" s="139">
        <v>433</v>
      </c>
      <c r="B369" s="137">
        <f t="shared" si="17"/>
        <v>20.663</v>
      </c>
      <c r="C369" s="141"/>
      <c r="D369" s="142">
        <v>22061</v>
      </c>
      <c r="E369" s="143"/>
      <c r="F369" s="132">
        <f t="shared" si="19"/>
        <v>18056</v>
      </c>
      <c r="G369" s="182">
        <f t="shared" si="18"/>
        <v>12812</v>
      </c>
      <c r="H369" s="143">
        <v>504</v>
      </c>
    </row>
    <row r="370" spans="1:8" ht="12.75">
      <c r="A370" s="139">
        <v>434</v>
      </c>
      <c r="B370" s="137">
        <f t="shared" si="17"/>
        <v>20.669</v>
      </c>
      <c r="C370" s="141"/>
      <c r="D370" s="142">
        <v>22061</v>
      </c>
      <c r="E370" s="143"/>
      <c r="F370" s="132">
        <f t="shared" si="19"/>
        <v>18051</v>
      </c>
      <c r="G370" s="182">
        <f t="shared" si="18"/>
        <v>12808</v>
      </c>
      <c r="H370" s="143">
        <v>504</v>
      </c>
    </row>
    <row r="371" spans="1:8" ht="12.75">
      <c r="A371" s="139">
        <v>435</v>
      </c>
      <c r="B371" s="137">
        <f t="shared" si="17"/>
        <v>20.675</v>
      </c>
      <c r="C371" s="141"/>
      <c r="D371" s="142">
        <v>22061</v>
      </c>
      <c r="E371" s="143"/>
      <c r="F371" s="132">
        <f t="shared" si="19"/>
        <v>18046</v>
      </c>
      <c r="G371" s="182">
        <f t="shared" si="18"/>
        <v>12804</v>
      </c>
      <c r="H371" s="143">
        <v>504</v>
      </c>
    </row>
    <row r="372" spans="1:8" ht="12.75">
      <c r="A372" s="139">
        <v>436</v>
      </c>
      <c r="B372" s="137">
        <f t="shared" si="17"/>
        <v>20.681</v>
      </c>
      <c r="C372" s="141"/>
      <c r="D372" s="142">
        <v>22061</v>
      </c>
      <c r="E372" s="143"/>
      <c r="F372" s="132">
        <f t="shared" si="19"/>
        <v>18041</v>
      </c>
      <c r="G372" s="182">
        <f t="shared" si="18"/>
        <v>12801</v>
      </c>
      <c r="H372" s="143">
        <v>504</v>
      </c>
    </row>
    <row r="373" spans="1:8" ht="12.75">
      <c r="A373" s="139">
        <v>437</v>
      </c>
      <c r="B373" s="137">
        <f t="shared" si="17"/>
        <v>20.687</v>
      </c>
      <c r="C373" s="141"/>
      <c r="D373" s="142">
        <v>22061</v>
      </c>
      <c r="E373" s="143"/>
      <c r="F373" s="132">
        <f t="shared" si="19"/>
        <v>18036</v>
      </c>
      <c r="G373" s="182">
        <f t="shared" si="18"/>
        <v>12797</v>
      </c>
      <c r="H373" s="143">
        <v>504</v>
      </c>
    </row>
    <row r="374" spans="1:8" ht="12.75">
      <c r="A374" s="139">
        <v>438</v>
      </c>
      <c r="B374" s="137">
        <f t="shared" si="17"/>
        <v>20.693</v>
      </c>
      <c r="C374" s="141"/>
      <c r="D374" s="142">
        <v>22061</v>
      </c>
      <c r="E374" s="143"/>
      <c r="F374" s="132">
        <f t="shared" si="19"/>
        <v>18031</v>
      </c>
      <c r="G374" s="182">
        <f t="shared" si="18"/>
        <v>12793</v>
      </c>
      <c r="H374" s="143">
        <v>504</v>
      </c>
    </row>
    <row r="375" spans="1:8" ht="12.75">
      <c r="A375" s="139">
        <v>439</v>
      </c>
      <c r="B375" s="137">
        <f t="shared" si="17"/>
        <v>20.699</v>
      </c>
      <c r="C375" s="141"/>
      <c r="D375" s="142">
        <v>22061</v>
      </c>
      <c r="E375" s="143"/>
      <c r="F375" s="132">
        <f t="shared" si="19"/>
        <v>18026</v>
      </c>
      <c r="G375" s="182">
        <f t="shared" si="18"/>
        <v>12790</v>
      </c>
      <c r="H375" s="143">
        <v>504</v>
      </c>
    </row>
    <row r="376" spans="1:8" ht="12.75">
      <c r="A376" s="139">
        <v>440</v>
      </c>
      <c r="B376" s="137">
        <f t="shared" si="17"/>
        <v>20.705000000000002</v>
      </c>
      <c r="C376" s="141"/>
      <c r="D376" s="142">
        <v>22061</v>
      </c>
      <c r="E376" s="143"/>
      <c r="F376" s="132">
        <f t="shared" si="19"/>
        <v>18021</v>
      </c>
      <c r="G376" s="182">
        <f t="shared" si="18"/>
        <v>12786</v>
      </c>
      <c r="H376" s="143">
        <v>504</v>
      </c>
    </row>
    <row r="377" spans="1:8" ht="12.75">
      <c r="A377" s="139">
        <v>441</v>
      </c>
      <c r="B377" s="137">
        <f t="shared" si="17"/>
        <v>20.711000000000002</v>
      </c>
      <c r="C377" s="141"/>
      <c r="D377" s="142">
        <v>22061</v>
      </c>
      <c r="E377" s="143"/>
      <c r="F377" s="132">
        <f t="shared" si="19"/>
        <v>18016</v>
      </c>
      <c r="G377" s="182">
        <f t="shared" si="18"/>
        <v>12782</v>
      </c>
      <c r="H377" s="143">
        <v>504</v>
      </c>
    </row>
    <row r="378" spans="1:8" ht="12.75">
      <c r="A378" s="139">
        <v>442</v>
      </c>
      <c r="B378" s="137">
        <f t="shared" si="17"/>
        <v>20.717000000000002</v>
      </c>
      <c r="C378" s="141"/>
      <c r="D378" s="142">
        <v>22061</v>
      </c>
      <c r="E378" s="143"/>
      <c r="F378" s="132">
        <f t="shared" si="19"/>
        <v>18011</v>
      </c>
      <c r="G378" s="182">
        <f t="shared" si="18"/>
        <v>12778</v>
      </c>
      <c r="H378" s="143">
        <v>504</v>
      </c>
    </row>
    <row r="379" spans="1:8" ht="12.75">
      <c r="A379" s="139">
        <v>443</v>
      </c>
      <c r="B379" s="137">
        <f t="shared" si="17"/>
        <v>20.723000000000003</v>
      </c>
      <c r="C379" s="141"/>
      <c r="D379" s="142">
        <v>22061</v>
      </c>
      <c r="E379" s="143"/>
      <c r="F379" s="132">
        <f t="shared" si="19"/>
        <v>18005</v>
      </c>
      <c r="G379" s="182">
        <f t="shared" si="18"/>
        <v>12775</v>
      </c>
      <c r="H379" s="143">
        <v>504</v>
      </c>
    </row>
    <row r="380" spans="1:8" ht="12.75">
      <c r="A380" s="139">
        <v>444</v>
      </c>
      <c r="B380" s="137">
        <f t="shared" si="17"/>
        <v>20.729000000000003</v>
      </c>
      <c r="C380" s="141"/>
      <c r="D380" s="142">
        <v>22061</v>
      </c>
      <c r="E380" s="143"/>
      <c r="F380" s="132">
        <f t="shared" si="19"/>
        <v>18000</v>
      </c>
      <c r="G380" s="182">
        <f t="shared" si="18"/>
        <v>12771</v>
      </c>
      <c r="H380" s="143">
        <v>504</v>
      </c>
    </row>
    <row r="381" spans="1:8" ht="12.75">
      <c r="A381" s="139">
        <v>445</v>
      </c>
      <c r="B381" s="137">
        <f t="shared" si="17"/>
        <v>20.735</v>
      </c>
      <c r="C381" s="141"/>
      <c r="D381" s="142">
        <v>22061</v>
      </c>
      <c r="E381" s="143"/>
      <c r="F381" s="132">
        <f t="shared" si="19"/>
        <v>17995</v>
      </c>
      <c r="G381" s="182">
        <f t="shared" si="18"/>
        <v>12767</v>
      </c>
      <c r="H381" s="143">
        <v>504</v>
      </c>
    </row>
    <row r="382" spans="1:8" ht="12.75">
      <c r="A382" s="139">
        <v>446</v>
      </c>
      <c r="B382" s="137">
        <f t="shared" si="17"/>
        <v>20.741</v>
      </c>
      <c r="C382" s="141"/>
      <c r="D382" s="142">
        <v>22061</v>
      </c>
      <c r="E382" s="143"/>
      <c r="F382" s="132">
        <f t="shared" si="19"/>
        <v>17990</v>
      </c>
      <c r="G382" s="182">
        <f t="shared" si="18"/>
        <v>12764</v>
      </c>
      <c r="H382" s="143">
        <v>504</v>
      </c>
    </row>
    <row r="383" spans="1:8" ht="12.75">
      <c r="A383" s="139">
        <v>447</v>
      </c>
      <c r="B383" s="137">
        <f t="shared" si="17"/>
        <v>20.747</v>
      </c>
      <c r="C383" s="141"/>
      <c r="D383" s="142">
        <v>22061</v>
      </c>
      <c r="E383" s="143"/>
      <c r="F383" s="132">
        <f t="shared" si="19"/>
        <v>17985</v>
      </c>
      <c r="G383" s="182">
        <f t="shared" si="18"/>
        <v>12760</v>
      </c>
      <c r="H383" s="143">
        <v>504</v>
      </c>
    </row>
    <row r="384" spans="1:8" ht="12.75">
      <c r="A384" s="139">
        <v>448</v>
      </c>
      <c r="B384" s="137">
        <f t="shared" si="17"/>
        <v>20.753</v>
      </c>
      <c r="C384" s="141"/>
      <c r="D384" s="142">
        <v>22061</v>
      </c>
      <c r="E384" s="143"/>
      <c r="F384" s="132">
        <f t="shared" si="19"/>
        <v>17980</v>
      </c>
      <c r="G384" s="182">
        <f t="shared" si="18"/>
        <v>12756</v>
      </c>
      <c r="H384" s="143">
        <v>504</v>
      </c>
    </row>
    <row r="385" spans="1:8" ht="12.75">
      <c r="A385" s="139">
        <v>449</v>
      </c>
      <c r="B385" s="137">
        <f t="shared" si="17"/>
        <v>20.759</v>
      </c>
      <c r="C385" s="141"/>
      <c r="D385" s="142">
        <v>22061</v>
      </c>
      <c r="E385" s="143"/>
      <c r="F385" s="132">
        <f t="shared" si="19"/>
        <v>17975</v>
      </c>
      <c r="G385" s="182">
        <f t="shared" si="18"/>
        <v>12753</v>
      </c>
      <c r="H385" s="143">
        <v>504</v>
      </c>
    </row>
    <row r="386" spans="1:8" ht="12.75">
      <c r="A386" s="139">
        <v>450</v>
      </c>
      <c r="B386" s="137">
        <f t="shared" si="17"/>
        <v>20.765</v>
      </c>
      <c r="C386" s="141"/>
      <c r="D386" s="142">
        <v>22061</v>
      </c>
      <c r="E386" s="143"/>
      <c r="F386" s="132">
        <f t="shared" si="19"/>
        <v>17970</v>
      </c>
      <c r="G386" s="182">
        <f t="shared" si="18"/>
        <v>12749</v>
      </c>
      <c r="H386" s="143">
        <v>504</v>
      </c>
    </row>
    <row r="387" spans="1:8" ht="12.75">
      <c r="A387" s="139">
        <v>451</v>
      </c>
      <c r="B387" s="137">
        <f t="shared" si="17"/>
        <v>20.771</v>
      </c>
      <c r="C387" s="141"/>
      <c r="D387" s="142">
        <v>22061</v>
      </c>
      <c r="E387" s="143"/>
      <c r="F387" s="132">
        <f t="shared" si="19"/>
        <v>17965</v>
      </c>
      <c r="G387" s="182">
        <f t="shared" si="18"/>
        <v>12745</v>
      </c>
      <c r="H387" s="143">
        <v>504</v>
      </c>
    </row>
    <row r="388" spans="1:8" ht="12.75">
      <c r="A388" s="139">
        <v>452</v>
      </c>
      <c r="B388" s="137">
        <f t="shared" si="17"/>
        <v>20.777</v>
      </c>
      <c r="C388" s="141"/>
      <c r="D388" s="142">
        <v>22061</v>
      </c>
      <c r="E388" s="143"/>
      <c r="F388" s="132">
        <f t="shared" si="19"/>
        <v>17960</v>
      </c>
      <c r="G388" s="182">
        <f t="shared" si="18"/>
        <v>12742</v>
      </c>
      <c r="H388" s="143">
        <v>504</v>
      </c>
    </row>
    <row r="389" spans="1:8" ht="12.75">
      <c r="A389" s="139">
        <v>453</v>
      </c>
      <c r="B389" s="137">
        <f t="shared" si="17"/>
        <v>20.783</v>
      </c>
      <c r="C389" s="141"/>
      <c r="D389" s="142">
        <v>22061</v>
      </c>
      <c r="E389" s="143"/>
      <c r="F389" s="132">
        <f t="shared" si="19"/>
        <v>17955</v>
      </c>
      <c r="G389" s="182">
        <f t="shared" si="18"/>
        <v>12738</v>
      </c>
      <c r="H389" s="143">
        <v>504</v>
      </c>
    </row>
    <row r="390" spans="1:8" ht="12.75">
      <c r="A390" s="139">
        <v>454</v>
      </c>
      <c r="B390" s="137">
        <f t="shared" si="17"/>
        <v>20.789</v>
      </c>
      <c r="C390" s="141"/>
      <c r="D390" s="142">
        <v>22061</v>
      </c>
      <c r="E390" s="143"/>
      <c r="F390" s="132">
        <f t="shared" si="19"/>
        <v>17950</v>
      </c>
      <c r="G390" s="182">
        <f t="shared" si="18"/>
        <v>12734</v>
      </c>
      <c r="H390" s="143">
        <v>504</v>
      </c>
    </row>
    <row r="391" spans="1:8" ht="12.75">
      <c r="A391" s="139">
        <v>455</v>
      </c>
      <c r="B391" s="137">
        <f t="shared" si="17"/>
        <v>20.795</v>
      </c>
      <c r="C391" s="141"/>
      <c r="D391" s="142">
        <v>22061</v>
      </c>
      <c r="E391" s="143"/>
      <c r="F391" s="132">
        <f t="shared" si="19"/>
        <v>17945</v>
      </c>
      <c r="G391" s="182">
        <f t="shared" si="18"/>
        <v>12731</v>
      </c>
      <c r="H391" s="143">
        <v>504</v>
      </c>
    </row>
    <row r="392" spans="1:8" ht="12.75">
      <c r="A392" s="139">
        <v>456</v>
      </c>
      <c r="B392" s="137">
        <f t="shared" si="17"/>
        <v>20.801000000000002</v>
      </c>
      <c r="C392" s="141"/>
      <c r="D392" s="142">
        <v>22061</v>
      </c>
      <c r="E392" s="143"/>
      <c r="F392" s="132">
        <f t="shared" si="19"/>
        <v>17940</v>
      </c>
      <c r="G392" s="182">
        <f t="shared" si="18"/>
        <v>12727</v>
      </c>
      <c r="H392" s="143">
        <v>504</v>
      </c>
    </row>
    <row r="393" spans="1:8" ht="12.75">
      <c r="A393" s="139">
        <v>457</v>
      </c>
      <c r="B393" s="137">
        <f t="shared" si="17"/>
        <v>20.807000000000002</v>
      </c>
      <c r="C393" s="141"/>
      <c r="D393" s="142">
        <v>22061</v>
      </c>
      <c r="E393" s="143"/>
      <c r="F393" s="132">
        <f t="shared" si="19"/>
        <v>17935</v>
      </c>
      <c r="G393" s="182">
        <f t="shared" si="18"/>
        <v>12723</v>
      </c>
      <c r="H393" s="143">
        <v>504</v>
      </c>
    </row>
    <row r="394" spans="1:8" ht="12.75">
      <c r="A394" s="139">
        <v>458</v>
      </c>
      <c r="B394" s="137">
        <f t="shared" si="17"/>
        <v>20.813000000000002</v>
      </c>
      <c r="C394" s="141"/>
      <c r="D394" s="142">
        <v>22061</v>
      </c>
      <c r="E394" s="143"/>
      <c r="F394" s="132">
        <f t="shared" si="19"/>
        <v>17930</v>
      </c>
      <c r="G394" s="182">
        <f t="shared" si="18"/>
        <v>12720</v>
      </c>
      <c r="H394" s="143">
        <v>504</v>
      </c>
    </row>
    <row r="395" spans="1:8" ht="12.75">
      <c r="A395" s="139">
        <v>459</v>
      </c>
      <c r="B395" s="137">
        <f t="shared" si="17"/>
        <v>20.819000000000003</v>
      </c>
      <c r="C395" s="141"/>
      <c r="D395" s="142">
        <v>22061</v>
      </c>
      <c r="E395" s="143"/>
      <c r="F395" s="132">
        <f t="shared" si="19"/>
        <v>17925</v>
      </c>
      <c r="G395" s="182">
        <f t="shared" si="18"/>
        <v>12716</v>
      </c>
      <c r="H395" s="143">
        <v>504</v>
      </c>
    </row>
    <row r="396" spans="1:8" ht="12.75">
      <c r="A396" s="139">
        <v>460</v>
      </c>
      <c r="B396" s="137">
        <f t="shared" si="17"/>
        <v>20.825000000000003</v>
      </c>
      <c r="C396" s="141"/>
      <c r="D396" s="142">
        <v>22061</v>
      </c>
      <c r="E396" s="143"/>
      <c r="F396" s="132">
        <f t="shared" si="19"/>
        <v>17920</v>
      </c>
      <c r="G396" s="182">
        <f t="shared" si="18"/>
        <v>12712</v>
      </c>
      <c r="H396" s="143">
        <v>504</v>
      </c>
    </row>
    <row r="397" spans="1:8" ht="12.75">
      <c r="A397" s="139">
        <v>461</v>
      </c>
      <c r="B397" s="137">
        <f t="shared" si="17"/>
        <v>20.831000000000003</v>
      </c>
      <c r="C397" s="141"/>
      <c r="D397" s="142">
        <v>22061</v>
      </c>
      <c r="E397" s="143"/>
      <c r="F397" s="132">
        <f t="shared" si="19"/>
        <v>17915</v>
      </c>
      <c r="G397" s="182">
        <f t="shared" si="18"/>
        <v>12709</v>
      </c>
      <c r="H397" s="143">
        <v>504</v>
      </c>
    </row>
    <row r="398" spans="1:8" ht="12.75">
      <c r="A398" s="139">
        <v>462</v>
      </c>
      <c r="B398" s="137">
        <f t="shared" si="17"/>
        <v>20.837000000000003</v>
      </c>
      <c r="C398" s="141"/>
      <c r="D398" s="142">
        <v>22061</v>
      </c>
      <c r="E398" s="143"/>
      <c r="F398" s="132">
        <f t="shared" si="19"/>
        <v>17910</v>
      </c>
      <c r="G398" s="182">
        <f t="shared" si="18"/>
        <v>12705</v>
      </c>
      <c r="H398" s="143">
        <v>504</v>
      </c>
    </row>
    <row r="399" spans="1:8" ht="12.75">
      <c r="A399" s="139">
        <v>463</v>
      </c>
      <c r="B399" s="137">
        <f t="shared" si="17"/>
        <v>20.843</v>
      </c>
      <c r="C399" s="141"/>
      <c r="D399" s="142">
        <v>22061</v>
      </c>
      <c r="E399" s="143"/>
      <c r="F399" s="132">
        <f t="shared" si="19"/>
        <v>17905</v>
      </c>
      <c r="G399" s="182">
        <f t="shared" si="18"/>
        <v>12701</v>
      </c>
      <c r="H399" s="143">
        <v>504</v>
      </c>
    </row>
    <row r="400" spans="1:8" ht="12.75">
      <c r="A400" s="139">
        <v>464</v>
      </c>
      <c r="B400" s="137">
        <f t="shared" si="17"/>
        <v>20.849</v>
      </c>
      <c r="C400" s="141"/>
      <c r="D400" s="142">
        <v>22061</v>
      </c>
      <c r="E400" s="143"/>
      <c r="F400" s="132">
        <f t="shared" si="19"/>
        <v>17900</v>
      </c>
      <c r="G400" s="182">
        <f t="shared" si="18"/>
        <v>12698</v>
      </c>
      <c r="H400" s="143">
        <v>504</v>
      </c>
    </row>
    <row r="401" spans="1:8" ht="12.75">
      <c r="A401" s="139">
        <v>465</v>
      </c>
      <c r="B401" s="137">
        <f aca="true" t="shared" si="20" ref="B401:B406">0.006*A401+18.065</f>
        <v>20.855</v>
      </c>
      <c r="C401" s="141"/>
      <c r="D401" s="142">
        <v>22061</v>
      </c>
      <c r="E401" s="143"/>
      <c r="F401" s="132">
        <f t="shared" si="19"/>
        <v>17895</v>
      </c>
      <c r="G401" s="182">
        <f aca="true" t="shared" si="21" ref="G401:G406">ROUND(12*(1/B401*D401),0)</f>
        <v>12694</v>
      </c>
      <c r="H401" s="143">
        <v>504</v>
      </c>
    </row>
    <row r="402" spans="1:8" ht="12.75">
      <c r="A402" s="139">
        <v>466</v>
      </c>
      <c r="B402" s="137">
        <f t="shared" si="20"/>
        <v>20.861</v>
      </c>
      <c r="C402" s="141"/>
      <c r="D402" s="142">
        <v>22061</v>
      </c>
      <c r="E402" s="143"/>
      <c r="F402" s="132">
        <f>ROUND(12*1.37*(1/B402*D402)+H402,0)</f>
        <v>17890</v>
      </c>
      <c r="G402" s="182">
        <f t="shared" si="21"/>
        <v>12690</v>
      </c>
      <c r="H402" s="143">
        <v>504</v>
      </c>
    </row>
    <row r="403" spans="1:8" ht="12.75">
      <c r="A403" s="139">
        <v>467</v>
      </c>
      <c r="B403" s="137">
        <f t="shared" si="20"/>
        <v>20.867</v>
      </c>
      <c r="C403" s="141"/>
      <c r="D403" s="142">
        <v>22061</v>
      </c>
      <c r="E403" s="143"/>
      <c r="F403" s="132">
        <f>ROUND(12*1.37*(1/B403*D403)+H403,0)</f>
        <v>17885</v>
      </c>
      <c r="G403" s="182">
        <f t="shared" si="21"/>
        <v>12687</v>
      </c>
      <c r="H403" s="143">
        <v>504</v>
      </c>
    </row>
    <row r="404" spans="1:8" ht="12.75">
      <c r="A404" s="139">
        <v>468</v>
      </c>
      <c r="B404" s="137">
        <f t="shared" si="20"/>
        <v>20.873</v>
      </c>
      <c r="C404" s="141"/>
      <c r="D404" s="142">
        <v>22061</v>
      </c>
      <c r="E404" s="143"/>
      <c r="F404" s="132">
        <f>ROUND(12*1.37*(1/B404*D404)+H404,0)</f>
        <v>17880</v>
      </c>
      <c r="G404" s="182">
        <f t="shared" si="21"/>
        <v>12683</v>
      </c>
      <c r="H404" s="143">
        <v>504</v>
      </c>
    </row>
    <row r="405" spans="1:8" ht="12.75">
      <c r="A405" s="139">
        <v>469</v>
      </c>
      <c r="B405" s="137">
        <f t="shared" si="20"/>
        <v>20.879</v>
      </c>
      <c r="C405" s="141"/>
      <c r="D405" s="142">
        <v>22061</v>
      </c>
      <c r="E405" s="143"/>
      <c r="F405" s="132">
        <f>ROUND(12*1.37*(1/B405*D405)+H405,0)</f>
        <v>17875</v>
      </c>
      <c r="G405" s="182">
        <f t="shared" si="21"/>
        <v>12679</v>
      </c>
      <c r="H405" s="143">
        <v>504</v>
      </c>
    </row>
    <row r="406" spans="1:8" ht="12.75">
      <c r="A406" s="139">
        <v>470</v>
      </c>
      <c r="B406" s="137">
        <f t="shared" si="20"/>
        <v>20.885</v>
      </c>
      <c r="C406" s="141"/>
      <c r="D406" s="142">
        <v>22061</v>
      </c>
      <c r="E406" s="143"/>
      <c r="F406" s="132">
        <f>ROUND(12*1.37*(1/B406*D406)+H406,0)</f>
        <v>17870</v>
      </c>
      <c r="G406" s="182">
        <f t="shared" si="21"/>
        <v>12676</v>
      </c>
      <c r="H406" s="143">
        <v>504</v>
      </c>
    </row>
    <row r="407" ht="12.75">
      <c r="A407" s="159"/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31"/>
  <sheetViews>
    <sheetView workbookViewId="0" topLeftCell="A1">
      <selection activeCell="G15" sqref="G15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413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400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391</v>
      </c>
      <c r="E6" s="112" t="s">
        <v>4</v>
      </c>
      <c r="I6" s="4"/>
    </row>
    <row r="7" spans="1:9" ht="18.75">
      <c r="A7" s="113" t="s">
        <v>392</v>
      </c>
      <c r="B7" s="110"/>
      <c r="C7" s="149" t="s">
        <v>328</v>
      </c>
      <c r="D7" s="119"/>
      <c r="E7" s="149"/>
      <c r="I7" s="4"/>
    </row>
    <row r="8" spans="1:9" ht="15.75">
      <c r="A8" s="113" t="s">
        <v>393</v>
      </c>
      <c r="B8" s="110"/>
      <c r="C8" s="149" t="s">
        <v>321</v>
      </c>
      <c r="D8" s="119"/>
      <c r="E8" s="149"/>
      <c r="I8" s="4"/>
    </row>
    <row r="9" spans="1:9" ht="15.75">
      <c r="A9" s="113" t="s">
        <v>394</v>
      </c>
      <c r="B9" s="110"/>
      <c r="C9" s="149" t="s">
        <v>322</v>
      </c>
      <c r="D9" s="119"/>
      <c r="E9" s="149"/>
      <c r="I9" s="4"/>
    </row>
    <row r="10" spans="1:9" ht="15.75">
      <c r="A10" s="113" t="s">
        <v>395</v>
      </c>
      <c r="B10" s="110"/>
      <c r="C10" s="149" t="s">
        <v>323</v>
      </c>
      <c r="D10" s="119"/>
      <c r="E10" s="149"/>
      <c r="I10" s="4"/>
    </row>
    <row r="11" spans="1:9" ht="15.75">
      <c r="A11" s="113" t="s">
        <v>396</v>
      </c>
      <c r="B11" s="110"/>
      <c r="C11" s="149" t="s">
        <v>324</v>
      </c>
      <c r="D11" s="119"/>
      <c r="E11" s="149"/>
      <c r="I11" s="4"/>
    </row>
    <row r="12" spans="1:9" ht="15.75">
      <c r="A12" s="113" t="s">
        <v>397</v>
      </c>
      <c r="B12" s="110"/>
      <c r="C12" s="149" t="s">
        <v>325</v>
      </c>
      <c r="D12" s="119"/>
      <c r="E12" s="149"/>
      <c r="I12" s="4"/>
    </row>
    <row r="13" spans="1:9" ht="6" customHeight="1" thickBot="1">
      <c r="A13" s="166"/>
      <c r="B13" s="166"/>
      <c r="C13" s="114"/>
      <c r="D13" s="115"/>
      <c r="E13" s="116"/>
      <c r="F13" s="116"/>
      <c r="G13" s="116"/>
      <c r="I13" s="4"/>
    </row>
    <row r="14" spans="1:8" ht="15.75">
      <c r="A14" s="5"/>
      <c r="B14" s="129" t="s">
        <v>349</v>
      </c>
      <c r="C14" s="130"/>
      <c r="D14" s="129" t="s">
        <v>350</v>
      </c>
      <c r="E14" s="130"/>
      <c r="F14" s="131" t="s">
        <v>351</v>
      </c>
      <c r="G14" s="183" t="s">
        <v>442</v>
      </c>
      <c r="H14" s="130"/>
    </row>
    <row r="15" spans="1:8" ht="45.75" thickBot="1">
      <c r="A15" s="144" t="s">
        <v>366</v>
      </c>
      <c r="B15" s="145" t="s">
        <v>3</v>
      </c>
      <c r="C15" s="146" t="s">
        <v>4</v>
      </c>
      <c r="D15" s="147" t="s">
        <v>5</v>
      </c>
      <c r="E15" s="148" t="s">
        <v>6</v>
      </c>
      <c r="F15" s="147" t="s">
        <v>351</v>
      </c>
      <c r="G15" s="184" t="s">
        <v>443</v>
      </c>
      <c r="H15" s="148" t="s">
        <v>7</v>
      </c>
    </row>
    <row r="16" spans="1:8" ht="12.75">
      <c r="A16" s="139" t="s">
        <v>398</v>
      </c>
      <c r="B16" s="160">
        <v>14.21</v>
      </c>
      <c r="C16" s="141"/>
      <c r="D16" s="142">
        <v>22061</v>
      </c>
      <c r="E16" s="143"/>
      <c r="F16" s="132">
        <f aca="true" t="shared" si="0" ref="F16:F80">ROUND(12*1.37*(1/B16*D16)+H16,0)</f>
        <v>26069</v>
      </c>
      <c r="G16" s="182">
        <f>ROUND(12*(1/B16*D16),0)</f>
        <v>18630</v>
      </c>
      <c r="H16" s="143">
        <v>546</v>
      </c>
    </row>
    <row r="17" spans="1:8" ht="12.75">
      <c r="A17" s="139">
        <v>116</v>
      </c>
      <c r="B17" s="137">
        <f>0.006*A17+13.5</f>
        <v>14.196</v>
      </c>
      <c r="C17" s="141"/>
      <c r="D17" s="142">
        <v>22061</v>
      </c>
      <c r="E17" s="143"/>
      <c r="F17" s="132">
        <f t="shared" si="0"/>
        <v>26075</v>
      </c>
      <c r="G17" s="182">
        <f aca="true" t="shared" si="1" ref="G17:G80">ROUND(12*(1/B17*D17),0)</f>
        <v>18648</v>
      </c>
      <c r="H17" s="143">
        <v>527</v>
      </c>
    </row>
    <row r="18" spans="1:8" ht="12.75">
      <c r="A18" s="139">
        <v>117</v>
      </c>
      <c r="B18" s="137">
        <f aca="true" t="shared" si="2" ref="B18:B61">0.006*A18+13.5</f>
        <v>14.202</v>
      </c>
      <c r="C18" s="141"/>
      <c r="D18" s="142">
        <v>22061</v>
      </c>
      <c r="E18" s="143"/>
      <c r="F18" s="132">
        <f t="shared" si="0"/>
        <v>26064</v>
      </c>
      <c r="G18" s="182">
        <f t="shared" si="1"/>
        <v>18640</v>
      </c>
      <c r="H18" s="143">
        <v>527</v>
      </c>
    </row>
    <row r="19" spans="1:8" ht="12.75">
      <c r="A19" s="139">
        <v>118</v>
      </c>
      <c r="B19" s="137">
        <f t="shared" si="2"/>
        <v>14.208</v>
      </c>
      <c r="C19" s="141"/>
      <c r="D19" s="142">
        <v>22061</v>
      </c>
      <c r="E19" s="143"/>
      <c r="F19" s="132">
        <f t="shared" si="0"/>
        <v>26054</v>
      </c>
      <c r="G19" s="182">
        <f t="shared" si="1"/>
        <v>18633</v>
      </c>
      <c r="H19" s="143">
        <v>527</v>
      </c>
    </row>
    <row r="20" spans="1:8" ht="12.75">
      <c r="A20" s="139">
        <v>119</v>
      </c>
      <c r="B20" s="137">
        <f t="shared" si="2"/>
        <v>14.214</v>
      </c>
      <c r="C20" s="141"/>
      <c r="D20" s="142">
        <v>22061</v>
      </c>
      <c r="E20" s="143"/>
      <c r="F20" s="132">
        <f t="shared" si="0"/>
        <v>26043</v>
      </c>
      <c r="G20" s="182">
        <f t="shared" si="1"/>
        <v>18625</v>
      </c>
      <c r="H20" s="143">
        <v>527</v>
      </c>
    </row>
    <row r="21" spans="1:8" ht="12.75">
      <c r="A21" s="139">
        <v>120</v>
      </c>
      <c r="B21" s="137">
        <f t="shared" si="2"/>
        <v>14.22</v>
      </c>
      <c r="C21" s="141"/>
      <c r="D21" s="142">
        <v>22061</v>
      </c>
      <c r="E21" s="143"/>
      <c r="F21" s="132">
        <f t="shared" si="0"/>
        <v>26032</v>
      </c>
      <c r="G21" s="182">
        <f t="shared" si="1"/>
        <v>18617</v>
      </c>
      <c r="H21" s="143">
        <v>527</v>
      </c>
    </row>
    <row r="22" spans="1:8" ht="12.75">
      <c r="A22" s="139">
        <v>121</v>
      </c>
      <c r="B22" s="137">
        <f t="shared" si="2"/>
        <v>14.225999999999999</v>
      </c>
      <c r="C22" s="141"/>
      <c r="D22" s="142">
        <v>22061</v>
      </c>
      <c r="E22" s="143"/>
      <c r="F22" s="132">
        <f t="shared" si="0"/>
        <v>26021</v>
      </c>
      <c r="G22" s="182">
        <f t="shared" si="1"/>
        <v>18609</v>
      </c>
      <c r="H22" s="143">
        <v>527</v>
      </c>
    </row>
    <row r="23" spans="1:8" ht="12.75">
      <c r="A23" s="139">
        <v>122</v>
      </c>
      <c r="B23" s="137">
        <f t="shared" si="2"/>
        <v>14.232</v>
      </c>
      <c r="C23" s="141"/>
      <c r="D23" s="142">
        <v>22061</v>
      </c>
      <c r="E23" s="143"/>
      <c r="F23" s="132">
        <f t="shared" si="0"/>
        <v>26011</v>
      </c>
      <c r="G23" s="182">
        <f t="shared" si="1"/>
        <v>18601</v>
      </c>
      <c r="H23" s="143">
        <v>527</v>
      </c>
    </row>
    <row r="24" spans="1:8" ht="12.75">
      <c r="A24" s="139">
        <v>123</v>
      </c>
      <c r="B24" s="137">
        <f t="shared" si="2"/>
        <v>14.238</v>
      </c>
      <c r="C24" s="141"/>
      <c r="D24" s="142">
        <v>22061</v>
      </c>
      <c r="E24" s="143"/>
      <c r="F24" s="132">
        <f t="shared" si="0"/>
        <v>26000</v>
      </c>
      <c r="G24" s="182">
        <f t="shared" si="1"/>
        <v>18593</v>
      </c>
      <c r="H24" s="143">
        <v>527</v>
      </c>
    </row>
    <row r="25" spans="1:8" ht="12.75">
      <c r="A25" s="139">
        <v>124</v>
      </c>
      <c r="B25" s="137">
        <f t="shared" si="2"/>
        <v>14.244</v>
      </c>
      <c r="C25" s="141"/>
      <c r="D25" s="142">
        <v>22061</v>
      </c>
      <c r="E25" s="143"/>
      <c r="F25" s="132">
        <f t="shared" si="0"/>
        <v>25989</v>
      </c>
      <c r="G25" s="182">
        <f t="shared" si="1"/>
        <v>18586</v>
      </c>
      <c r="H25" s="143">
        <v>527</v>
      </c>
    </row>
    <row r="26" spans="1:8" ht="12.75">
      <c r="A26" s="139">
        <v>125</v>
      </c>
      <c r="B26" s="137">
        <f t="shared" si="2"/>
        <v>14.25</v>
      </c>
      <c r="C26" s="141"/>
      <c r="D26" s="142">
        <v>22061</v>
      </c>
      <c r="E26" s="143"/>
      <c r="F26" s="132">
        <f t="shared" si="0"/>
        <v>25978</v>
      </c>
      <c r="G26" s="182">
        <f t="shared" si="1"/>
        <v>18578</v>
      </c>
      <c r="H26" s="143">
        <v>527</v>
      </c>
    </row>
    <row r="27" spans="1:8" ht="12.75">
      <c r="A27" s="139">
        <v>126</v>
      </c>
      <c r="B27" s="137">
        <f t="shared" si="2"/>
        <v>14.256</v>
      </c>
      <c r="C27" s="141"/>
      <c r="D27" s="142">
        <v>22061</v>
      </c>
      <c r="E27" s="143"/>
      <c r="F27" s="132">
        <f t="shared" si="0"/>
        <v>25968</v>
      </c>
      <c r="G27" s="182">
        <f t="shared" si="1"/>
        <v>18570</v>
      </c>
      <c r="H27" s="143">
        <v>527</v>
      </c>
    </row>
    <row r="28" spans="1:8" ht="12.75">
      <c r="A28" s="139">
        <v>127</v>
      </c>
      <c r="B28" s="137">
        <f t="shared" si="2"/>
        <v>14.262</v>
      </c>
      <c r="C28" s="141"/>
      <c r="D28" s="142">
        <v>22061</v>
      </c>
      <c r="E28" s="143"/>
      <c r="F28" s="132">
        <f t="shared" si="0"/>
        <v>25957</v>
      </c>
      <c r="G28" s="182">
        <f t="shared" si="1"/>
        <v>18562</v>
      </c>
      <c r="H28" s="143">
        <v>527</v>
      </c>
    </row>
    <row r="29" spans="1:8" ht="12.75">
      <c r="A29" s="139">
        <v>128</v>
      </c>
      <c r="B29" s="137">
        <f t="shared" si="2"/>
        <v>14.268</v>
      </c>
      <c r="C29" s="141"/>
      <c r="D29" s="142">
        <v>22061</v>
      </c>
      <c r="E29" s="143"/>
      <c r="F29" s="132">
        <f t="shared" si="0"/>
        <v>25946</v>
      </c>
      <c r="G29" s="182">
        <f t="shared" si="1"/>
        <v>18554</v>
      </c>
      <c r="H29" s="143">
        <v>527</v>
      </c>
    </row>
    <row r="30" spans="1:8" ht="12.75">
      <c r="A30" s="139">
        <v>129</v>
      </c>
      <c r="B30" s="137">
        <f t="shared" si="2"/>
        <v>14.274000000000001</v>
      </c>
      <c r="C30" s="141"/>
      <c r="D30" s="142">
        <v>22061</v>
      </c>
      <c r="E30" s="143"/>
      <c r="F30" s="132">
        <f t="shared" si="0"/>
        <v>25936</v>
      </c>
      <c r="G30" s="182">
        <f t="shared" si="1"/>
        <v>18546</v>
      </c>
      <c r="H30" s="143">
        <v>527</v>
      </c>
    </row>
    <row r="31" spans="1:8" ht="12.75">
      <c r="A31" s="139">
        <v>130</v>
      </c>
      <c r="B31" s="137">
        <f t="shared" si="2"/>
        <v>14.28</v>
      </c>
      <c r="C31" s="141"/>
      <c r="D31" s="142">
        <v>22061</v>
      </c>
      <c r="E31" s="143"/>
      <c r="F31" s="132">
        <f t="shared" si="0"/>
        <v>25925</v>
      </c>
      <c r="G31" s="182">
        <f t="shared" si="1"/>
        <v>18539</v>
      </c>
      <c r="H31" s="143">
        <v>527</v>
      </c>
    </row>
    <row r="32" spans="1:8" ht="12.75">
      <c r="A32" s="139">
        <v>131</v>
      </c>
      <c r="B32" s="137">
        <f t="shared" si="2"/>
        <v>14.286</v>
      </c>
      <c r="C32" s="141"/>
      <c r="D32" s="142">
        <v>22061</v>
      </c>
      <c r="E32" s="143"/>
      <c r="F32" s="132">
        <f t="shared" si="0"/>
        <v>25914</v>
      </c>
      <c r="G32" s="182">
        <f t="shared" si="1"/>
        <v>18531</v>
      </c>
      <c r="H32" s="143">
        <v>527</v>
      </c>
    </row>
    <row r="33" spans="1:8" ht="12.75">
      <c r="A33" s="139">
        <v>132</v>
      </c>
      <c r="B33" s="137">
        <f t="shared" si="2"/>
        <v>14.292</v>
      </c>
      <c r="C33" s="141"/>
      <c r="D33" s="142">
        <v>22061</v>
      </c>
      <c r="E33" s="143"/>
      <c r="F33" s="132">
        <f t="shared" si="0"/>
        <v>25904</v>
      </c>
      <c r="G33" s="182">
        <f t="shared" si="1"/>
        <v>18523</v>
      </c>
      <c r="H33" s="143">
        <v>527</v>
      </c>
    </row>
    <row r="34" spans="1:8" ht="12.75">
      <c r="A34" s="139">
        <v>133</v>
      </c>
      <c r="B34" s="137">
        <f t="shared" si="2"/>
        <v>14.298</v>
      </c>
      <c r="C34" s="141"/>
      <c r="D34" s="142">
        <v>22061</v>
      </c>
      <c r="E34" s="143"/>
      <c r="F34" s="132">
        <f t="shared" si="0"/>
        <v>25893</v>
      </c>
      <c r="G34" s="182">
        <f t="shared" si="1"/>
        <v>18515</v>
      </c>
      <c r="H34" s="143">
        <v>527</v>
      </c>
    </row>
    <row r="35" spans="1:8" ht="12.75">
      <c r="A35" s="139">
        <v>134</v>
      </c>
      <c r="B35" s="137">
        <f t="shared" si="2"/>
        <v>14.304</v>
      </c>
      <c r="C35" s="141"/>
      <c r="D35" s="142">
        <v>22061</v>
      </c>
      <c r="E35" s="143"/>
      <c r="F35" s="132">
        <f t="shared" si="0"/>
        <v>25882</v>
      </c>
      <c r="G35" s="182">
        <f t="shared" si="1"/>
        <v>18508</v>
      </c>
      <c r="H35" s="143">
        <v>527</v>
      </c>
    </row>
    <row r="36" spans="1:8" ht="12.75">
      <c r="A36" s="139">
        <v>135</v>
      </c>
      <c r="B36" s="137">
        <f t="shared" si="2"/>
        <v>14.31</v>
      </c>
      <c r="C36" s="141"/>
      <c r="D36" s="142">
        <v>22061</v>
      </c>
      <c r="E36" s="143"/>
      <c r="F36" s="132">
        <f t="shared" si="0"/>
        <v>25872</v>
      </c>
      <c r="G36" s="182">
        <f t="shared" si="1"/>
        <v>18500</v>
      </c>
      <c r="H36" s="143">
        <v>527</v>
      </c>
    </row>
    <row r="37" spans="1:8" ht="12.75">
      <c r="A37" s="139">
        <v>136</v>
      </c>
      <c r="B37" s="137">
        <f t="shared" si="2"/>
        <v>14.316</v>
      </c>
      <c r="C37" s="141"/>
      <c r="D37" s="142">
        <v>22061</v>
      </c>
      <c r="E37" s="143"/>
      <c r="F37" s="132">
        <f t="shared" si="0"/>
        <v>25861</v>
      </c>
      <c r="G37" s="182">
        <f t="shared" si="1"/>
        <v>18492</v>
      </c>
      <c r="H37" s="143">
        <v>527</v>
      </c>
    </row>
    <row r="38" spans="1:8" ht="12.75">
      <c r="A38" s="139">
        <v>137</v>
      </c>
      <c r="B38" s="137">
        <f t="shared" si="2"/>
        <v>14.322</v>
      </c>
      <c r="C38" s="141"/>
      <c r="D38" s="142">
        <v>22061</v>
      </c>
      <c r="E38" s="143"/>
      <c r="F38" s="132">
        <f t="shared" si="0"/>
        <v>25850</v>
      </c>
      <c r="G38" s="182">
        <f t="shared" si="1"/>
        <v>18484</v>
      </c>
      <c r="H38" s="143">
        <v>527</v>
      </c>
    </row>
    <row r="39" spans="1:8" ht="12.75">
      <c r="A39" s="139">
        <v>138</v>
      </c>
      <c r="B39" s="137">
        <f t="shared" si="2"/>
        <v>14.328</v>
      </c>
      <c r="C39" s="141"/>
      <c r="D39" s="142">
        <v>22061</v>
      </c>
      <c r="E39" s="143"/>
      <c r="F39" s="132">
        <f t="shared" si="0"/>
        <v>25840</v>
      </c>
      <c r="G39" s="182">
        <f t="shared" si="1"/>
        <v>18477</v>
      </c>
      <c r="H39" s="143">
        <v>527</v>
      </c>
    </row>
    <row r="40" spans="1:8" ht="12.75">
      <c r="A40" s="139">
        <v>139</v>
      </c>
      <c r="B40" s="137">
        <f t="shared" si="2"/>
        <v>14.334</v>
      </c>
      <c r="C40" s="141"/>
      <c r="D40" s="142">
        <v>22061</v>
      </c>
      <c r="E40" s="143"/>
      <c r="F40" s="132">
        <f t="shared" si="0"/>
        <v>25829</v>
      </c>
      <c r="G40" s="182">
        <f t="shared" si="1"/>
        <v>18469</v>
      </c>
      <c r="H40" s="143">
        <v>527</v>
      </c>
    </row>
    <row r="41" spans="1:8" ht="12.75">
      <c r="A41" s="139">
        <v>140</v>
      </c>
      <c r="B41" s="137">
        <f t="shared" si="2"/>
        <v>14.34</v>
      </c>
      <c r="C41" s="141"/>
      <c r="D41" s="142">
        <v>22061</v>
      </c>
      <c r="E41" s="143"/>
      <c r="F41" s="132">
        <f t="shared" si="0"/>
        <v>25819</v>
      </c>
      <c r="G41" s="182">
        <f t="shared" si="1"/>
        <v>18461</v>
      </c>
      <c r="H41" s="143">
        <v>527</v>
      </c>
    </row>
    <row r="42" spans="1:8" ht="12.75">
      <c r="A42" s="139">
        <v>141</v>
      </c>
      <c r="B42" s="137">
        <f t="shared" si="2"/>
        <v>14.346</v>
      </c>
      <c r="C42" s="141"/>
      <c r="D42" s="142">
        <v>22061</v>
      </c>
      <c r="E42" s="143"/>
      <c r="F42" s="132">
        <f t="shared" si="0"/>
        <v>25808</v>
      </c>
      <c r="G42" s="182">
        <f t="shared" si="1"/>
        <v>18453</v>
      </c>
      <c r="H42" s="143">
        <v>527</v>
      </c>
    </row>
    <row r="43" spans="1:8" ht="12.75">
      <c r="A43" s="139">
        <v>142</v>
      </c>
      <c r="B43" s="137">
        <f t="shared" si="2"/>
        <v>14.352</v>
      </c>
      <c r="C43" s="141"/>
      <c r="D43" s="142">
        <v>22061</v>
      </c>
      <c r="E43" s="143"/>
      <c r="F43" s="132">
        <f t="shared" si="0"/>
        <v>25798</v>
      </c>
      <c r="G43" s="182">
        <f t="shared" si="1"/>
        <v>18446</v>
      </c>
      <c r="H43" s="143">
        <v>527</v>
      </c>
    </row>
    <row r="44" spans="1:8" ht="12.75">
      <c r="A44" s="139">
        <v>143</v>
      </c>
      <c r="B44" s="137">
        <f t="shared" si="2"/>
        <v>14.358</v>
      </c>
      <c r="C44" s="141"/>
      <c r="D44" s="142">
        <v>22061</v>
      </c>
      <c r="E44" s="143"/>
      <c r="F44" s="132">
        <f t="shared" si="0"/>
        <v>25787</v>
      </c>
      <c r="G44" s="182">
        <f t="shared" si="1"/>
        <v>18438</v>
      </c>
      <c r="H44" s="143">
        <v>527</v>
      </c>
    </row>
    <row r="45" spans="1:8" ht="12.75">
      <c r="A45" s="139">
        <v>144</v>
      </c>
      <c r="B45" s="137">
        <f t="shared" si="2"/>
        <v>14.364</v>
      </c>
      <c r="C45" s="141"/>
      <c r="D45" s="142">
        <v>22061</v>
      </c>
      <c r="E45" s="143"/>
      <c r="F45" s="132">
        <f t="shared" si="0"/>
        <v>25776</v>
      </c>
      <c r="G45" s="182">
        <f t="shared" si="1"/>
        <v>18430</v>
      </c>
      <c r="H45" s="143">
        <v>527</v>
      </c>
    </row>
    <row r="46" spans="1:8" ht="12.75">
      <c r="A46" s="139">
        <v>145</v>
      </c>
      <c r="B46" s="137">
        <f t="shared" si="2"/>
        <v>14.37</v>
      </c>
      <c r="C46" s="141"/>
      <c r="D46" s="142">
        <v>22061</v>
      </c>
      <c r="E46" s="143"/>
      <c r="F46" s="132">
        <f t="shared" si="0"/>
        <v>25766</v>
      </c>
      <c r="G46" s="182">
        <f t="shared" si="1"/>
        <v>18423</v>
      </c>
      <c r="H46" s="143">
        <v>527</v>
      </c>
    </row>
    <row r="47" spans="1:8" ht="12.75">
      <c r="A47" s="139">
        <v>146</v>
      </c>
      <c r="B47" s="137">
        <f t="shared" si="2"/>
        <v>14.376</v>
      </c>
      <c r="C47" s="141"/>
      <c r="D47" s="142">
        <v>22061</v>
      </c>
      <c r="E47" s="143"/>
      <c r="F47" s="132">
        <f t="shared" si="0"/>
        <v>25755</v>
      </c>
      <c r="G47" s="182">
        <f t="shared" si="1"/>
        <v>18415</v>
      </c>
      <c r="H47" s="143">
        <v>527</v>
      </c>
    </row>
    <row r="48" spans="1:8" ht="12.75">
      <c r="A48" s="139">
        <v>147</v>
      </c>
      <c r="B48" s="137">
        <f t="shared" si="2"/>
        <v>14.382</v>
      </c>
      <c r="C48" s="141"/>
      <c r="D48" s="142">
        <v>22061</v>
      </c>
      <c r="E48" s="143"/>
      <c r="F48" s="132">
        <f t="shared" si="0"/>
        <v>25745</v>
      </c>
      <c r="G48" s="182">
        <f t="shared" si="1"/>
        <v>18407</v>
      </c>
      <c r="H48" s="143">
        <v>527</v>
      </c>
    </row>
    <row r="49" spans="1:8" ht="12.75">
      <c r="A49" s="139">
        <v>148</v>
      </c>
      <c r="B49" s="137">
        <f t="shared" si="2"/>
        <v>14.388</v>
      </c>
      <c r="C49" s="141"/>
      <c r="D49" s="142">
        <v>22061</v>
      </c>
      <c r="E49" s="143"/>
      <c r="F49" s="132">
        <f t="shared" si="0"/>
        <v>25734</v>
      </c>
      <c r="G49" s="182">
        <f t="shared" si="1"/>
        <v>18399</v>
      </c>
      <c r="H49" s="143">
        <v>527</v>
      </c>
    </row>
    <row r="50" spans="1:8" ht="12.75">
      <c r="A50" s="139">
        <v>149</v>
      </c>
      <c r="B50" s="137">
        <f t="shared" si="2"/>
        <v>14.394</v>
      </c>
      <c r="C50" s="141"/>
      <c r="D50" s="142">
        <v>22061</v>
      </c>
      <c r="E50" s="143"/>
      <c r="F50" s="132">
        <f t="shared" si="0"/>
        <v>25724</v>
      </c>
      <c r="G50" s="182">
        <f t="shared" si="1"/>
        <v>18392</v>
      </c>
      <c r="H50" s="143">
        <v>527</v>
      </c>
    </row>
    <row r="51" spans="1:8" ht="12.75">
      <c r="A51" s="139">
        <v>150</v>
      </c>
      <c r="B51" s="137">
        <f t="shared" si="2"/>
        <v>14.4</v>
      </c>
      <c r="C51" s="141"/>
      <c r="D51" s="142">
        <v>22061</v>
      </c>
      <c r="E51" s="143"/>
      <c r="F51" s="132">
        <f t="shared" si="0"/>
        <v>25713</v>
      </c>
      <c r="G51" s="182">
        <f t="shared" si="1"/>
        <v>18384</v>
      </c>
      <c r="H51" s="143">
        <v>527</v>
      </c>
    </row>
    <row r="52" spans="1:8" ht="12.75">
      <c r="A52" s="139">
        <v>151</v>
      </c>
      <c r="B52" s="137">
        <f t="shared" si="2"/>
        <v>14.406</v>
      </c>
      <c r="C52" s="141"/>
      <c r="D52" s="142">
        <v>22061</v>
      </c>
      <c r="E52" s="143"/>
      <c r="F52" s="132">
        <f t="shared" si="0"/>
        <v>25703</v>
      </c>
      <c r="G52" s="182">
        <f t="shared" si="1"/>
        <v>18377</v>
      </c>
      <c r="H52" s="143">
        <v>527</v>
      </c>
    </row>
    <row r="53" spans="1:8" ht="12.75">
      <c r="A53" s="139">
        <v>152</v>
      </c>
      <c r="B53" s="137">
        <f t="shared" si="2"/>
        <v>14.412</v>
      </c>
      <c r="C53" s="141"/>
      <c r="D53" s="142">
        <v>22061</v>
      </c>
      <c r="E53" s="143"/>
      <c r="F53" s="132">
        <f t="shared" si="0"/>
        <v>25692</v>
      </c>
      <c r="G53" s="182">
        <f t="shared" si="1"/>
        <v>18369</v>
      </c>
      <c r="H53" s="143">
        <v>527</v>
      </c>
    </row>
    <row r="54" spans="1:8" ht="12.75">
      <c r="A54" s="139">
        <v>153</v>
      </c>
      <c r="B54" s="137">
        <f t="shared" si="2"/>
        <v>14.418</v>
      </c>
      <c r="C54" s="141"/>
      <c r="D54" s="142">
        <v>22061</v>
      </c>
      <c r="E54" s="143"/>
      <c r="F54" s="132">
        <f t="shared" si="0"/>
        <v>25682</v>
      </c>
      <c r="G54" s="182">
        <f t="shared" si="1"/>
        <v>18361</v>
      </c>
      <c r="H54" s="143">
        <v>527</v>
      </c>
    </row>
    <row r="55" spans="1:8" ht="12.75">
      <c r="A55" s="139">
        <v>154</v>
      </c>
      <c r="B55" s="137">
        <f t="shared" si="2"/>
        <v>14.424</v>
      </c>
      <c r="C55" s="141"/>
      <c r="D55" s="142">
        <v>22061</v>
      </c>
      <c r="E55" s="143"/>
      <c r="F55" s="132">
        <f t="shared" si="0"/>
        <v>25671</v>
      </c>
      <c r="G55" s="182">
        <f t="shared" si="1"/>
        <v>18354</v>
      </c>
      <c r="H55" s="143">
        <v>527</v>
      </c>
    </row>
    <row r="56" spans="1:8" ht="12.75">
      <c r="A56" s="139">
        <v>155</v>
      </c>
      <c r="B56" s="137">
        <f t="shared" si="2"/>
        <v>14.43</v>
      </c>
      <c r="C56" s="141"/>
      <c r="D56" s="142">
        <v>22061</v>
      </c>
      <c r="E56" s="143"/>
      <c r="F56" s="132">
        <f t="shared" si="0"/>
        <v>25661</v>
      </c>
      <c r="G56" s="182">
        <f t="shared" si="1"/>
        <v>18346</v>
      </c>
      <c r="H56" s="143">
        <v>527</v>
      </c>
    </row>
    <row r="57" spans="1:8" ht="12.75">
      <c r="A57" s="139">
        <v>156</v>
      </c>
      <c r="B57" s="137">
        <f t="shared" si="2"/>
        <v>14.436</v>
      </c>
      <c r="C57" s="141"/>
      <c r="D57" s="142">
        <v>22061</v>
      </c>
      <c r="E57" s="143"/>
      <c r="F57" s="132">
        <f t="shared" si="0"/>
        <v>25650</v>
      </c>
      <c r="G57" s="182">
        <f t="shared" si="1"/>
        <v>18338</v>
      </c>
      <c r="H57" s="143">
        <v>527</v>
      </c>
    </row>
    <row r="58" spans="1:8" ht="12.75">
      <c r="A58" s="139">
        <v>157</v>
      </c>
      <c r="B58" s="137">
        <f t="shared" si="2"/>
        <v>14.442</v>
      </c>
      <c r="C58" s="141"/>
      <c r="D58" s="142">
        <v>22061</v>
      </c>
      <c r="E58" s="143"/>
      <c r="F58" s="132">
        <f t="shared" si="0"/>
        <v>25640</v>
      </c>
      <c r="G58" s="182">
        <f t="shared" si="1"/>
        <v>18331</v>
      </c>
      <c r="H58" s="143">
        <v>527</v>
      </c>
    </row>
    <row r="59" spans="1:8" ht="12.75">
      <c r="A59" s="139">
        <v>158</v>
      </c>
      <c r="B59" s="137">
        <f t="shared" si="2"/>
        <v>14.448</v>
      </c>
      <c r="C59" s="141"/>
      <c r="D59" s="142">
        <v>22061</v>
      </c>
      <c r="E59" s="143"/>
      <c r="F59" s="132">
        <f t="shared" si="0"/>
        <v>25630</v>
      </c>
      <c r="G59" s="182">
        <f t="shared" si="1"/>
        <v>18323</v>
      </c>
      <c r="H59" s="143">
        <v>527</v>
      </c>
    </row>
    <row r="60" spans="1:8" ht="12.75">
      <c r="A60" s="139">
        <v>159</v>
      </c>
      <c r="B60" s="137">
        <f t="shared" si="2"/>
        <v>14.454</v>
      </c>
      <c r="C60" s="141"/>
      <c r="D60" s="142">
        <v>22061</v>
      </c>
      <c r="E60" s="143"/>
      <c r="F60" s="132">
        <f t="shared" si="0"/>
        <v>25619</v>
      </c>
      <c r="G60" s="182">
        <f t="shared" si="1"/>
        <v>18315</v>
      </c>
      <c r="H60" s="143">
        <v>527</v>
      </c>
    </row>
    <row r="61" spans="1:8" ht="12.75">
      <c r="A61" s="139">
        <v>160</v>
      </c>
      <c r="B61" s="137">
        <f t="shared" si="2"/>
        <v>14.46</v>
      </c>
      <c r="C61" s="141"/>
      <c r="D61" s="142">
        <v>22061</v>
      </c>
      <c r="E61" s="143"/>
      <c r="F61" s="132">
        <f t="shared" si="0"/>
        <v>25609</v>
      </c>
      <c r="G61" s="182">
        <f t="shared" si="1"/>
        <v>18308</v>
      </c>
      <c r="H61" s="143">
        <v>527</v>
      </c>
    </row>
    <row r="62" spans="1:8" ht="12.75">
      <c r="A62" s="139">
        <v>161</v>
      </c>
      <c r="B62" s="137">
        <f>0.007*A62+13.31</f>
        <v>14.437000000000001</v>
      </c>
      <c r="C62" s="141"/>
      <c r="D62" s="142">
        <v>22061</v>
      </c>
      <c r="E62" s="143"/>
      <c r="F62" s="132">
        <f t="shared" si="0"/>
        <v>25648</v>
      </c>
      <c r="G62" s="182">
        <f t="shared" si="1"/>
        <v>18337</v>
      </c>
      <c r="H62" s="143">
        <v>526</v>
      </c>
    </row>
    <row r="63" spans="1:8" ht="12.75">
      <c r="A63" s="139">
        <v>162</v>
      </c>
      <c r="B63" s="137">
        <f aca="true" t="shared" si="3" ref="B63:B111">0.007*A63+13.31</f>
        <v>14.444</v>
      </c>
      <c r="C63" s="141"/>
      <c r="D63" s="142">
        <v>22061</v>
      </c>
      <c r="E63" s="143"/>
      <c r="F63" s="132">
        <f t="shared" si="0"/>
        <v>25636</v>
      </c>
      <c r="G63" s="182">
        <f t="shared" si="1"/>
        <v>18328</v>
      </c>
      <c r="H63" s="143">
        <v>526</v>
      </c>
    </row>
    <row r="64" spans="1:8" ht="12.75">
      <c r="A64" s="139">
        <v>163</v>
      </c>
      <c r="B64" s="137">
        <f t="shared" si="3"/>
        <v>14.451</v>
      </c>
      <c r="C64" s="141"/>
      <c r="D64" s="142">
        <v>22061</v>
      </c>
      <c r="E64" s="143"/>
      <c r="F64" s="132">
        <f t="shared" si="0"/>
        <v>25623</v>
      </c>
      <c r="G64" s="182">
        <f t="shared" si="1"/>
        <v>18319</v>
      </c>
      <c r="H64" s="143">
        <v>526</v>
      </c>
    </row>
    <row r="65" spans="1:8" ht="12.75">
      <c r="A65" s="139">
        <v>164</v>
      </c>
      <c r="B65" s="137">
        <f t="shared" si="3"/>
        <v>14.458</v>
      </c>
      <c r="C65" s="141"/>
      <c r="D65" s="142">
        <v>22061</v>
      </c>
      <c r="E65" s="143"/>
      <c r="F65" s="132">
        <f t="shared" si="0"/>
        <v>25611</v>
      </c>
      <c r="G65" s="182">
        <f t="shared" si="1"/>
        <v>18310</v>
      </c>
      <c r="H65" s="143">
        <v>526</v>
      </c>
    </row>
    <row r="66" spans="1:8" ht="12.75">
      <c r="A66" s="139">
        <v>165</v>
      </c>
      <c r="B66" s="137">
        <f t="shared" si="3"/>
        <v>14.465</v>
      </c>
      <c r="C66" s="141"/>
      <c r="D66" s="142">
        <v>22061</v>
      </c>
      <c r="E66" s="143"/>
      <c r="F66" s="132">
        <f t="shared" si="0"/>
        <v>25599</v>
      </c>
      <c r="G66" s="182">
        <f t="shared" si="1"/>
        <v>18302</v>
      </c>
      <c r="H66" s="143">
        <v>526</v>
      </c>
    </row>
    <row r="67" spans="1:8" ht="12.75">
      <c r="A67" s="139">
        <v>166</v>
      </c>
      <c r="B67" s="137">
        <f t="shared" si="3"/>
        <v>14.472000000000001</v>
      </c>
      <c r="C67" s="141"/>
      <c r="D67" s="142">
        <v>22061</v>
      </c>
      <c r="E67" s="143"/>
      <c r="F67" s="132">
        <f t="shared" si="0"/>
        <v>25587</v>
      </c>
      <c r="G67" s="182">
        <f t="shared" si="1"/>
        <v>18293</v>
      </c>
      <c r="H67" s="143">
        <v>526</v>
      </c>
    </row>
    <row r="68" spans="1:8" ht="12.75">
      <c r="A68" s="139">
        <v>167</v>
      </c>
      <c r="B68" s="137">
        <f t="shared" si="3"/>
        <v>14.479000000000001</v>
      </c>
      <c r="C68" s="141"/>
      <c r="D68" s="142">
        <v>22061</v>
      </c>
      <c r="E68" s="143"/>
      <c r="F68" s="132">
        <f t="shared" si="0"/>
        <v>25575</v>
      </c>
      <c r="G68" s="182">
        <f t="shared" si="1"/>
        <v>18284</v>
      </c>
      <c r="H68" s="143">
        <v>526</v>
      </c>
    </row>
    <row r="69" spans="1:8" ht="12.75">
      <c r="A69" s="139">
        <v>168</v>
      </c>
      <c r="B69" s="137">
        <f t="shared" si="3"/>
        <v>14.486</v>
      </c>
      <c r="C69" s="141"/>
      <c r="D69" s="142">
        <v>22061</v>
      </c>
      <c r="E69" s="143"/>
      <c r="F69" s="132">
        <f t="shared" si="0"/>
        <v>25563</v>
      </c>
      <c r="G69" s="182">
        <f t="shared" si="1"/>
        <v>18275</v>
      </c>
      <c r="H69" s="143">
        <v>526</v>
      </c>
    </row>
    <row r="70" spans="1:8" ht="12.75">
      <c r="A70" s="139">
        <v>169</v>
      </c>
      <c r="B70" s="137">
        <f t="shared" si="3"/>
        <v>14.493</v>
      </c>
      <c r="C70" s="141"/>
      <c r="D70" s="142">
        <v>22061</v>
      </c>
      <c r="E70" s="143"/>
      <c r="F70" s="132">
        <f t="shared" si="0"/>
        <v>25551</v>
      </c>
      <c r="G70" s="182">
        <f t="shared" si="1"/>
        <v>18266</v>
      </c>
      <c r="H70" s="143">
        <v>526</v>
      </c>
    </row>
    <row r="71" spans="1:8" ht="12.75">
      <c r="A71" s="139">
        <v>170</v>
      </c>
      <c r="B71" s="137">
        <f t="shared" si="3"/>
        <v>14.5</v>
      </c>
      <c r="C71" s="141"/>
      <c r="D71" s="142">
        <v>22061</v>
      </c>
      <c r="E71" s="143"/>
      <c r="F71" s="132">
        <f t="shared" si="0"/>
        <v>25539</v>
      </c>
      <c r="G71" s="182">
        <f t="shared" si="1"/>
        <v>18257</v>
      </c>
      <c r="H71" s="143">
        <v>526</v>
      </c>
    </row>
    <row r="72" spans="1:8" ht="12.75">
      <c r="A72" s="139">
        <v>171</v>
      </c>
      <c r="B72" s="137">
        <f t="shared" si="3"/>
        <v>14.507000000000001</v>
      </c>
      <c r="C72" s="141"/>
      <c r="D72" s="142">
        <v>22061</v>
      </c>
      <c r="E72" s="143"/>
      <c r="F72" s="132">
        <f t="shared" si="0"/>
        <v>25527</v>
      </c>
      <c r="G72" s="182">
        <f t="shared" si="1"/>
        <v>18249</v>
      </c>
      <c r="H72" s="143">
        <v>526</v>
      </c>
    </row>
    <row r="73" spans="1:8" ht="12.75">
      <c r="A73" s="139">
        <v>172</v>
      </c>
      <c r="B73" s="137">
        <f t="shared" si="3"/>
        <v>14.514000000000001</v>
      </c>
      <c r="C73" s="141"/>
      <c r="D73" s="142">
        <v>22061</v>
      </c>
      <c r="E73" s="143"/>
      <c r="F73" s="132">
        <f t="shared" si="0"/>
        <v>25514</v>
      </c>
      <c r="G73" s="182">
        <f t="shared" si="1"/>
        <v>18240</v>
      </c>
      <c r="H73" s="143">
        <v>526</v>
      </c>
    </row>
    <row r="74" spans="1:8" ht="12.75">
      <c r="A74" s="139">
        <v>173</v>
      </c>
      <c r="B74" s="137">
        <f t="shared" si="3"/>
        <v>14.521</v>
      </c>
      <c r="C74" s="141"/>
      <c r="D74" s="142">
        <v>22061</v>
      </c>
      <c r="E74" s="143"/>
      <c r="F74" s="132">
        <f t="shared" si="0"/>
        <v>25502</v>
      </c>
      <c r="G74" s="182">
        <f t="shared" si="1"/>
        <v>18231</v>
      </c>
      <c r="H74" s="143">
        <v>526</v>
      </c>
    </row>
    <row r="75" spans="1:8" ht="12.75">
      <c r="A75" s="139">
        <v>174</v>
      </c>
      <c r="B75" s="137">
        <f t="shared" si="3"/>
        <v>14.528</v>
      </c>
      <c r="C75" s="141"/>
      <c r="D75" s="142">
        <v>22061</v>
      </c>
      <c r="E75" s="143"/>
      <c r="F75" s="132">
        <f t="shared" si="0"/>
        <v>25490</v>
      </c>
      <c r="G75" s="182">
        <f t="shared" si="1"/>
        <v>18222</v>
      </c>
      <c r="H75" s="143">
        <v>526</v>
      </c>
    </row>
    <row r="76" spans="1:8" ht="12.75">
      <c r="A76" s="139">
        <v>175</v>
      </c>
      <c r="B76" s="137">
        <f t="shared" si="3"/>
        <v>14.535</v>
      </c>
      <c r="C76" s="141"/>
      <c r="D76" s="142">
        <v>22061</v>
      </c>
      <c r="E76" s="143"/>
      <c r="F76" s="132">
        <f t="shared" si="0"/>
        <v>25478</v>
      </c>
      <c r="G76" s="182">
        <f t="shared" si="1"/>
        <v>18213</v>
      </c>
      <c r="H76" s="143">
        <v>526</v>
      </c>
    </row>
    <row r="77" spans="1:8" ht="12.75">
      <c r="A77" s="139">
        <v>176</v>
      </c>
      <c r="B77" s="137">
        <f t="shared" si="3"/>
        <v>14.542</v>
      </c>
      <c r="C77" s="141"/>
      <c r="D77" s="142">
        <v>22061</v>
      </c>
      <c r="E77" s="143"/>
      <c r="F77" s="132">
        <f t="shared" si="0"/>
        <v>25466</v>
      </c>
      <c r="G77" s="182">
        <f t="shared" si="1"/>
        <v>18205</v>
      </c>
      <c r="H77" s="143">
        <v>526</v>
      </c>
    </row>
    <row r="78" spans="1:8" ht="12.75">
      <c r="A78" s="139">
        <v>177</v>
      </c>
      <c r="B78" s="137">
        <f t="shared" si="3"/>
        <v>14.549000000000001</v>
      </c>
      <c r="C78" s="141"/>
      <c r="D78" s="142">
        <v>22061</v>
      </c>
      <c r="E78" s="143"/>
      <c r="F78" s="132">
        <f t="shared" si="0"/>
        <v>25454</v>
      </c>
      <c r="G78" s="182">
        <f t="shared" si="1"/>
        <v>18196</v>
      </c>
      <c r="H78" s="143">
        <v>526</v>
      </c>
    </row>
    <row r="79" spans="1:8" ht="12.75">
      <c r="A79" s="139">
        <v>178</v>
      </c>
      <c r="B79" s="137">
        <f t="shared" si="3"/>
        <v>14.556000000000001</v>
      </c>
      <c r="C79" s="141"/>
      <c r="D79" s="142">
        <v>22061</v>
      </c>
      <c r="E79" s="143"/>
      <c r="F79" s="132">
        <f t="shared" si="0"/>
        <v>25442</v>
      </c>
      <c r="G79" s="182">
        <f t="shared" si="1"/>
        <v>18187</v>
      </c>
      <c r="H79" s="143">
        <v>526</v>
      </c>
    </row>
    <row r="80" spans="1:8" ht="12.75">
      <c r="A80" s="139">
        <v>179</v>
      </c>
      <c r="B80" s="137">
        <f t="shared" si="3"/>
        <v>14.563</v>
      </c>
      <c r="C80" s="141"/>
      <c r="D80" s="142">
        <v>22061</v>
      </c>
      <c r="E80" s="143"/>
      <c r="F80" s="132">
        <f t="shared" si="0"/>
        <v>25430</v>
      </c>
      <c r="G80" s="182">
        <f t="shared" si="1"/>
        <v>18178</v>
      </c>
      <c r="H80" s="143">
        <v>526</v>
      </c>
    </row>
    <row r="81" spans="1:8" ht="12.75">
      <c r="A81" s="139">
        <v>180</v>
      </c>
      <c r="B81" s="137">
        <f t="shared" si="3"/>
        <v>14.57</v>
      </c>
      <c r="C81" s="141"/>
      <c r="D81" s="142">
        <v>22061</v>
      </c>
      <c r="E81" s="143"/>
      <c r="F81" s="132">
        <f aca="true" t="shared" si="4" ref="F81:F144">ROUND(12*1.37*(1/B81*D81)+H81,0)</f>
        <v>25418</v>
      </c>
      <c r="G81" s="182">
        <f aca="true" t="shared" si="5" ref="G81:G144">ROUND(12*(1/B81*D81),0)</f>
        <v>18170</v>
      </c>
      <c r="H81" s="143">
        <v>526</v>
      </c>
    </row>
    <row r="82" spans="1:8" ht="12.75">
      <c r="A82" s="139">
        <v>181</v>
      </c>
      <c r="B82" s="137">
        <f t="shared" si="3"/>
        <v>14.577</v>
      </c>
      <c r="C82" s="141"/>
      <c r="D82" s="142">
        <v>22061</v>
      </c>
      <c r="E82" s="143"/>
      <c r="F82" s="132">
        <f t="shared" si="4"/>
        <v>25406</v>
      </c>
      <c r="G82" s="182">
        <f t="shared" si="5"/>
        <v>18161</v>
      </c>
      <c r="H82" s="143">
        <v>526</v>
      </c>
    </row>
    <row r="83" spans="1:8" ht="12.75">
      <c r="A83" s="139">
        <v>182</v>
      </c>
      <c r="B83" s="137">
        <f t="shared" si="3"/>
        <v>14.584</v>
      </c>
      <c r="C83" s="141"/>
      <c r="D83" s="142">
        <v>22061</v>
      </c>
      <c r="E83" s="143"/>
      <c r="F83" s="132">
        <f t="shared" si="4"/>
        <v>25395</v>
      </c>
      <c r="G83" s="182">
        <f t="shared" si="5"/>
        <v>18152</v>
      </c>
      <c r="H83" s="143">
        <v>526</v>
      </c>
    </row>
    <row r="84" spans="1:8" ht="12.75">
      <c r="A84" s="139">
        <v>183</v>
      </c>
      <c r="B84" s="137">
        <f t="shared" si="3"/>
        <v>14.591000000000001</v>
      </c>
      <c r="C84" s="141"/>
      <c r="D84" s="142">
        <v>22061</v>
      </c>
      <c r="E84" s="143"/>
      <c r="F84" s="132">
        <f t="shared" si="4"/>
        <v>25383</v>
      </c>
      <c r="G84" s="182">
        <f t="shared" si="5"/>
        <v>18144</v>
      </c>
      <c r="H84" s="143">
        <v>526</v>
      </c>
    </row>
    <row r="85" spans="1:8" ht="12.75">
      <c r="A85" s="139">
        <v>184</v>
      </c>
      <c r="B85" s="137">
        <f t="shared" si="3"/>
        <v>14.598</v>
      </c>
      <c r="C85" s="141"/>
      <c r="D85" s="142">
        <v>22061</v>
      </c>
      <c r="E85" s="143"/>
      <c r="F85" s="132">
        <f t="shared" si="4"/>
        <v>25371</v>
      </c>
      <c r="G85" s="182">
        <f t="shared" si="5"/>
        <v>18135</v>
      </c>
      <c r="H85" s="143">
        <v>526</v>
      </c>
    </row>
    <row r="86" spans="1:8" ht="12.75">
      <c r="A86" s="139">
        <v>185</v>
      </c>
      <c r="B86" s="137">
        <f t="shared" si="3"/>
        <v>14.605</v>
      </c>
      <c r="C86" s="141"/>
      <c r="D86" s="142">
        <v>22061</v>
      </c>
      <c r="E86" s="143"/>
      <c r="F86" s="132">
        <f t="shared" si="4"/>
        <v>25359</v>
      </c>
      <c r="G86" s="182">
        <f t="shared" si="5"/>
        <v>18126</v>
      </c>
      <c r="H86" s="143">
        <v>526</v>
      </c>
    </row>
    <row r="87" spans="1:8" ht="12.75">
      <c r="A87" s="139">
        <v>186</v>
      </c>
      <c r="B87" s="137">
        <f t="shared" si="3"/>
        <v>14.612</v>
      </c>
      <c r="C87" s="141"/>
      <c r="D87" s="142">
        <v>22061</v>
      </c>
      <c r="E87" s="143"/>
      <c r="F87" s="132">
        <f t="shared" si="4"/>
        <v>25347</v>
      </c>
      <c r="G87" s="182">
        <f t="shared" si="5"/>
        <v>18117</v>
      </c>
      <c r="H87" s="143">
        <v>526</v>
      </c>
    </row>
    <row r="88" spans="1:8" ht="12.75">
      <c r="A88" s="139">
        <v>187</v>
      </c>
      <c r="B88" s="137">
        <f t="shared" si="3"/>
        <v>14.619</v>
      </c>
      <c r="C88" s="141"/>
      <c r="D88" s="142">
        <v>22061</v>
      </c>
      <c r="E88" s="143"/>
      <c r="F88" s="132">
        <f t="shared" si="4"/>
        <v>25335</v>
      </c>
      <c r="G88" s="182">
        <f t="shared" si="5"/>
        <v>18109</v>
      </c>
      <c r="H88" s="143">
        <v>526</v>
      </c>
    </row>
    <row r="89" spans="1:8" ht="12.75">
      <c r="A89" s="139">
        <v>188</v>
      </c>
      <c r="B89" s="137">
        <f t="shared" si="3"/>
        <v>14.626000000000001</v>
      </c>
      <c r="C89" s="141"/>
      <c r="D89" s="142">
        <v>22061</v>
      </c>
      <c r="E89" s="143"/>
      <c r="F89" s="132">
        <f t="shared" si="4"/>
        <v>25323</v>
      </c>
      <c r="G89" s="182">
        <f t="shared" si="5"/>
        <v>18100</v>
      </c>
      <c r="H89" s="143">
        <v>526</v>
      </c>
    </row>
    <row r="90" spans="1:8" ht="12.75">
      <c r="A90" s="139">
        <v>189</v>
      </c>
      <c r="B90" s="137">
        <f t="shared" si="3"/>
        <v>14.633000000000001</v>
      </c>
      <c r="C90" s="141"/>
      <c r="D90" s="142">
        <v>22061</v>
      </c>
      <c r="E90" s="143"/>
      <c r="F90" s="132">
        <f t="shared" si="4"/>
        <v>25311</v>
      </c>
      <c r="G90" s="182">
        <f t="shared" si="5"/>
        <v>18091</v>
      </c>
      <c r="H90" s="143">
        <v>526</v>
      </c>
    </row>
    <row r="91" spans="1:8" ht="12.75">
      <c r="A91" s="139">
        <v>190</v>
      </c>
      <c r="B91" s="137">
        <f t="shared" si="3"/>
        <v>14.64</v>
      </c>
      <c r="C91" s="141"/>
      <c r="D91" s="142">
        <v>22061</v>
      </c>
      <c r="E91" s="143"/>
      <c r="F91" s="132">
        <f t="shared" si="4"/>
        <v>25299</v>
      </c>
      <c r="G91" s="182">
        <f t="shared" si="5"/>
        <v>18083</v>
      </c>
      <c r="H91" s="143">
        <v>526</v>
      </c>
    </row>
    <row r="92" spans="1:8" ht="12.75">
      <c r="A92" s="139">
        <v>191</v>
      </c>
      <c r="B92" s="137">
        <f t="shared" si="3"/>
        <v>14.647</v>
      </c>
      <c r="C92" s="141"/>
      <c r="D92" s="142">
        <v>22061</v>
      </c>
      <c r="E92" s="143"/>
      <c r="F92" s="132">
        <f t="shared" si="4"/>
        <v>25288</v>
      </c>
      <c r="G92" s="182">
        <f t="shared" si="5"/>
        <v>18074</v>
      </c>
      <c r="H92" s="143">
        <v>526</v>
      </c>
    </row>
    <row r="93" spans="1:8" ht="12.75">
      <c r="A93" s="139">
        <v>192</v>
      </c>
      <c r="B93" s="137">
        <f t="shared" si="3"/>
        <v>14.654</v>
      </c>
      <c r="C93" s="141"/>
      <c r="D93" s="142">
        <v>22061</v>
      </c>
      <c r="E93" s="143"/>
      <c r="F93" s="132">
        <f t="shared" si="4"/>
        <v>25276</v>
      </c>
      <c r="G93" s="182">
        <f t="shared" si="5"/>
        <v>18066</v>
      </c>
      <c r="H93" s="143">
        <v>526</v>
      </c>
    </row>
    <row r="94" spans="1:8" ht="12.75">
      <c r="A94" s="139">
        <v>193</v>
      </c>
      <c r="B94" s="137">
        <f t="shared" si="3"/>
        <v>14.661000000000001</v>
      </c>
      <c r="C94" s="141"/>
      <c r="D94" s="142">
        <v>22061</v>
      </c>
      <c r="E94" s="143"/>
      <c r="F94" s="132">
        <f t="shared" si="4"/>
        <v>25264</v>
      </c>
      <c r="G94" s="182">
        <f t="shared" si="5"/>
        <v>18057</v>
      </c>
      <c r="H94" s="143">
        <v>526</v>
      </c>
    </row>
    <row r="95" spans="1:8" ht="12.75">
      <c r="A95" s="139">
        <v>194</v>
      </c>
      <c r="B95" s="137">
        <f t="shared" si="3"/>
        <v>14.668000000000001</v>
      </c>
      <c r="C95" s="141"/>
      <c r="D95" s="142">
        <v>22061</v>
      </c>
      <c r="E95" s="143"/>
      <c r="F95" s="132">
        <f t="shared" si="4"/>
        <v>25252</v>
      </c>
      <c r="G95" s="182">
        <f t="shared" si="5"/>
        <v>18048</v>
      </c>
      <c r="H95" s="143">
        <v>526</v>
      </c>
    </row>
    <row r="96" spans="1:8" ht="12.75">
      <c r="A96" s="139">
        <v>195</v>
      </c>
      <c r="B96" s="137">
        <f t="shared" si="3"/>
        <v>14.675</v>
      </c>
      <c r="C96" s="141"/>
      <c r="D96" s="142">
        <v>22061</v>
      </c>
      <c r="E96" s="143"/>
      <c r="F96" s="132">
        <f t="shared" si="4"/>
        <v>25240</v>
      </c>
      <c r="G96" s="182">
        <f t="shared" si="5"/>
        <v>18040</v>
      </c>
      <c r="H96" s="143">
        <v>526</v>
      </c>
    </row>
    <row r="97" spans="1:8" ht="12.75">
      <c r="A97" s="139">
        <v>196</v>
      </c>
      <c r="B97" s="137">
        <f t="shared" si="3"/>
        <v>14.682</v>
      </c>
      <c r="C97" s="141"/>
      <c r="D97" s="142">
        <v>22061</v>
      </c>
      <c r="E97" s="143"/>
      <c r="F97" s="132">
        <f t="shared" si="4"/>
        <v>25229</v>
      </c>
      <c r="G97" s="182">
        <f t="shared" si="5"/>
        <v>18031</v>
      </c>
      <c r="H97" s="143">
        <v>526</v>
      </c>
    </row>
    <row r="98" spans="1:8" ht="12.75">
      <c r="A98" s="139">
        <v>197</v>
      </c>
      <c r="B98" s="137">
        <f t="shared" si="3"/>
        <v>14.689</v>
      </c>
      <c r="C98" s="141"/>
      <c r="D98" s="142">
        <v>22061</v>
      </c>
      <c r="E98" s="143"/>
      <c r="F98" s="132">
        <f t="shared" si="4"/>
        <v>25217</v>
      </c>
      <c r="G98" s="182">
        <f t="shared" si="5"/>
        <v>18022</v>
      </c>
      <c r="H98" s="143">
        <v>526</v>
      </c>
    </row>
    <row r="99" spans="1:8" ht="12.75">
      <c r="A99" s="139">
        <v>198</v>
      </c>
      <c r="B99" s="137">
        <f t="shared" si="3"/>
        <v>14.696000000000002</v>
      </c>
      <c r="C99" s="141"/>
      <c r="D99" s="142">
        <v>22061</v>
      </c>
      <c r="E99" s="143"/>
      <c r="F99" s="132">
        <f t="shared" si="4"/>
        <v>25205</v>
      </c>
      <c r="G99" s="182">
        <f t="shared" si="5"/>
        <v>18014</v>
      </c>
      <c r="H99" s="143">
        <v>526</v>
      </c>
    </row>
    <row r="100" spans="1:8" ht="12.75">
      <c r="A100" s="139">
        <v>199</v>
      </c>
      <c r="B100" s="137">
        <f t="shared" si="3"/>
        <v>14.703000000000001</v>
      </c>
      <c r="C100" s="141"/>
      <c r="D100" s="142">
        <v>22061</v>
      </c>
      <c r="E100" s="143"/>
      <c r="F100" s="132">
        <f t="shared" si="4"/>
        <v>25193</v>
      </c>
      <c r="G100" s="182">
        <f t="shared" si="5"/>
        <v>18005</v>
      </c>
      <c r="H100" s="143">
        <v>526</v>
      </c>
    </row>
    <row r="101" spans="1:8" ht="12.75">
      <c r="A101" s="139">
        <v>200</v>
      </c>
      <c r="B101" s="137">
        <f t="shared" si="3"/>
        <v>14.71</v>
      </c>
      <c r="C101" s="141"/>
      <c r="D101" s="142">
        <v>22061</v>
      </c>
      <c r="E101" s="143"/>
      <c r="F101" s="132">
        <f t="shared" si="4"/>
        <v>25182</v>
      </c>
      <c r="G101" s="182">
        <f t="shared" si="5"/>
        <v>17997</v>
      </c>
      <c r="H101" s="143">
        <v>526</v>
      </c>
    </row>
    <row r="102" spans="1:8" ht="12.75">
      <c r="A102" s="139">
        <v>201</v>
      </c>
      <c r="B102" s="137">
        <f t="shared" si="3"/>
        <v>14.717</v>
      </c>
      <c r="C102" s="141"/>
      <c r="D102" s="142">
        <v>22061</v>
      </c>
      <c r="E102" s="143"/>
      <c r="F102" s="132">
        <f t="shared" si="4"/>
        <v>25170</v>
      </c>
      <c r="G102" s="182">
        <f t="shared" si="5"/>
        <v>17988</v>
      </c>
      <c r="H102" s="143">
        <v>526</v>
      </c>
    </row>
    <row r="103" spans="1:8" ht="12.75">
      <c r="A103" s="139">
        <v>202</v>
      </c>
      <c r="B103" s="137">
        <f t="shared" si="3"/>
        <v>14.724</v>
      </c>
      <c r="C103" s="141"/>
      <c r="D103" s="142">
        <v>22061</v>
      </c>
      <c r="E103" s="143"/>
      <c r="F103" s="132">
        <f t="shared" si="4"/>
        <v>25158</v>
      </c>
      <c r="G103" s="182">
        <f t="shared" si="5"/>
        <v>17980</v>
      </c>
      <c r="H103" s="143">
        <v>526</v>
      </c>
    </row>
    <row r="104" spans="1:8" ht="12.75">
      <c r="A104" s="139">
        <v>203</v>
      </c>
      <c r="B104" s="137">
        <f t="shared" si="3"/>
        <v>14.731</v>
      </c>
      <c r="C104" s="141"/>
      <c r="D104" s="142">
        <v>22061</v>
      </c>
      <c r="E104" s="143"/>
      <c r="F104" s="132">
        <f t="shared" si="4"/>
        <v>25146</v>
      </c>
      <c r="G104" s="182">
        <f t="shared" si="5"/>
        <v>17971</v>
      </c>
      <c r="H104" s="143">
        <v>526</v>
      </c>
    </row>
    <row r="105" spans="1:8" ht="12.75">
      <c r="A105" s="139">
        <v>204</v>
      </c>
      <c r="B105" s="137">
        <f t="shared" si="3"/>
        <v>14.738</v>
      </c>
      <c r="C105" s="141"/>
      <c r="D105" s="142">
        <v>22061</v>
      </c>
      <c r="E105" s="143"/>
      <c r="F105" s="132">
        <f t="shared" si="4"/>
        <v>25135</v>
      </c>
      <c r="G105" s="182">
        <f t="shared" si="5"/>
        <v>17963</v>
      </c>
      <c r="H105" s="143">
        <v>526</v>
      </c>
    </row>
    <row r="106" spans="1:8" ht="12.75">
      <c r="A106" s="139">
        <v>205</v>
      </c>
      <c r="B106" s="137">
        <f t="shared" si="3"/>
        <v>14.745000000000001</v>
      </c>
      <c r="C106" s="141"/>
      <c r="D106" s="142">
        <v>22061</v>
      </c>
      <c r="E106" s="143"/>
      <c r="F106" s="132">
        <f t="shared" si="4"/>
        <v>25123</v>
      </c>
      <c r="G106" s="182">
        <f t="shared" si="5"/>
        <v>17954</v>
      </c>
      <c r="H106" s="143">
        <v>526</v>
      </c>
    </row>
    <row r="107" spans="1:8" ht="12.75">
      <c r="A107" s="139">
        <v>206</v>
      </c>
      <c r="B107" s="137">
        <f t="shared" si="3"/>
        <v>14.752</v>
      </c>
      <c r="C107" s="141"/>
      <c r="D107" s="142">
        <v>22061</v>
      </c>
      <c r="E107" s="143"/>
      <c r="F107" s="132">
        <f t="shared" si="4"/>
        <v>25111</v>
      </c>
      <c r="G107" s="182">
        <f t="shared" si="5"/>
        <v>17945</v>
      </c>
      <c r="H107" s="143">
        <v>526</v>
      </c>
    </row>
    <row r="108" spans="1:8" ht="12.75">
      <c r="A108" s="139">
        <v>207</v>
      </c>
      <c r="B108" s="137">
        <f t="shared" si="3"/>
        <v>14.759</v>
      </c>
      <c r="C108" s="141"/>
      <c r="D108" s="142">
        <v>22061</v>
      </c>
      <c r="E108" s="143"/>
      <c r="F108" s="132">
        <f t="shared" si="4"/>
        <v>25100</v>
      </c>
      <c r="G108" s="182">
        <f t="shared" si="5"/>
        <v>17937</v>
      </c>
      <c r="H108" s="143">
        <v>526</v>
      </c>
    </row>
    <row r="109" spans="1:8" ht="12.75">
      <c r="A109" s="139">
        <v>208</v>
      </c>
      <c r="B109" s="137">
        <f t="shared" si="3"/>
        <v>14.766</v>
      </c>
      <c r="C109" s="141"/>
      <c r="D109" s="142">
        <v>22061</v>
      </c>
      <c r="E109" s="143"/>
      <c r="F109" s="132">
        <f t="shared" si="4"/>
        <v>25088</v>
      </c>
      <c r="G109" s="182">
        <f t="shared" si="5"/>
        <v>17928</v>
      </c>
      <c r="H109" s="143">
        <v>526</v>
      </c>
    </row>
    <row r="110" spans="1:8" ht="12.75">
      <c r="A110" s="139">
        <v>209</v>
      </c>
      <c r="B110" s="137">
        <f t="shared" si="3"/>
        <v>14.773</v>
      </c>
      <c r="C110" s="141"/>
      <c r="D110" s="142">
        <v>22061</v>
      </c>
      <c r="E110" s="143"/>
      <c r="F110" s="132">
        <f t="shared" si="4"/>
        <v>25076</v>
      </c>
      <c r="G110" s="182">
        <f t="shared" si="5"/>
        <v>17920</v>
      </c>
      <c r="H110" s="143">
        <v>526</v>
      </c>
    </row>
    <row r="111" spans="1:8" ht="12.75">
      <c r="A111" s="139">
        <v>210</v>
      </c>
      <c r="B111" s="137">
        <f t="shared" si="3"/>
        <v>14.780000000000001</v>
      </c>
      <c r="C111" s="141"/>
      <c r="D111" s="142">
        <v>22061</v>
      </c>
      <c r="E111" s="143"/>
      <c r="F111" s="132">
        <f t="shared" si="4"/>
        <v>25065</v>
      </c>
      <c r="G111" s="182">
        <f t="shared" si="5"/>
        <v>17912</v>
      </c>
      <c r="H111" s="143">
        <v>526</v>
      </c>
    </row>
    <row r="112" spans="1:8" ht="12.75">
      <c r="A112" s="139">
        <v>211</v>
      </c>
      <c r="B112" s="137">
        <f>0.006*A112+13.49</f>
        <v>14.756</v>
      </c>
      <c r="C112" s="141"/>
      <c r="D112" s="142">
        <v>22061</v>
      </c>
      <c r="E112" s="143"/>
      <c r="F112" s="132">
        <f t="shared" si="4"/>
        <v>25103</v>
      </c>
      <c r="G112" s="182">
        <f t="shared" si="5"/>
        <v>17941</v>
      </c>
      <c r="H112" s="143">
        <v>524</v>
      </c>
    </row>
    <row r="113" spans="1:8" ht="12.75">
      <c r="A113" s="139">
        <v>212</v>
      </c>
      <c r="B113" s="137">
        <f aca="true" t="shared" si="6" ref="B113:B176">0.006*A113+13.49</f>
        <v>14.762</v>
      </c>
      <c r="C113" s="141"/>
      <c r="D113" s="142">
        <v>22061</v>
      </c>
      <c r="E113" s="143"/>
      <c r="F113" s="132">
        <f t="shared" si="4"/>
        <v>25093</v>
      </c>
      <c r="G113" s="182">
        <f t="shared" si="5"/>
        <v>17933</v>
      </c>
      <c r="H113" s="143">
        <v>524</v>
      </c>
    </row>
    <row r="114" spans="1:8" ht="12.75">
      <c r="A114" s="139">
        <v>213</v>
      </c>
      <c r="B114" s="137">
        <f t="shared" si="6"/>
        <v>14.768</v>
      </c>
      <c r="C114" s="141"/>
      <c r="D114" s="142">
        <v>22061</v>
      </c>
      <c r="E114" s="143"/>
      <c r="F114" s="132">
        <f t="shared" si="4"/>
        <v>25083</v>
      </c>
      <c r="G114" s="182">
        <f t="shared" si="5"/>
        <v>17926</v>
      </c>
      <c r="H114" s="143">
        <v>524</v>
      </c>
    </row>
    <row r="115" spans="1:8" ht="12.75">
      <c r="A115" s="139">
        <v>214</v>
      </c>
      <c r="B115" s="137">
        <f t="shared" si="6"/>
        <v>14.774000000000001</v>
      </c>
      <c r="C115" s="141"/>
      <c r="D115" s="142">
        <v>22061</v>
      </c>
      <c r="E115" s="143"/>
      <c r="F115" s="132">
        <f t="shared" si="4"/>
        <v>25073</v>
      </c>
      <c r="G115" s="182">
        <f t="shared" si="5"/>
        <v>17919</v>
      </c>
      <c r="H115" s="143">
        <v>524</v>
      </c>
    </row>
    <row r="116" spans="1:8" ht="12.75">
      <c r="A116" s="139">
        <v>215</v>
      </c>
      <c r="B116" s="137">
        <f t="shared" si="6"/>
        <v>14.780000000000001</v>
      </c>
      <c r="C116" s="141"/>
      <c r="D116" s="142">
        <v>22061</v>
      </c>
      <c r="E116" s="143"/>
      <c r="F116" s="132">
        <f t="shared" si="4"/>
        <v>25063</v>
      </c>
      <c r="G116" s="182">
        <f t="shared" si="5"/>
        <v>17912</v>
      </c>
      <c r="H116" s="143">
        <v>524</v>
      </c>
    </row>
    <row r="117" spans="1:8" ht="12.75">
      <c r="A117" s="139">
        <v>216</v>
      </c>
      <c r="B117" s="137">
        <f t="shared" si="6"/>
        <v>14.786</v>
      </c>
      <c r="C117" s="141"/>
      <c r="D117" s="142">
        <v>22061</v>
      </c>
      <c r="E117" s="143"/>
      <c r="F117" s="132">
        <f t="shared" si="4"/>
        <v>25053</v>
      </c>
      <c r="G117" s="182">
        <f t="shared" si="5"/>
        <v>17904</v>
      </c>
      <c r="H117" s="143">
        <v>524</v>
      </c>
    </row>
    <row r="118" spans="1:8" ht="12.75">
      <c r="A118" s="139">
        <v>217</v>
      </c>
      <c r="B118" s="137">
        <f t="shared" si="6"/>
        <v>14.792</v>
      </c>
      <c r="C118" s="141"/>
      <c r="D118" s="142">
        <v>22061</v>
      </c>
      <c r="E118" s="143"/>
      <c r="F118" s="132">
        <f t="shared" si="4"/>
        <v>25043</v>
      </c>
      <c r="G118" s="182">
        <f t="shared" si="5"/>
        <v>17897</v>
      </c>
      <c r="H118" s="143">
        <v>524</v>
      </c>
    </row>
    <row r="119" spans="1:8" ht="12.75">
      <c r="A119" s="139">
        <v>218</v>
      </c>
      <c r="B119" s="137">
        <f t="shared" si="6"/>
        <v>14.798</v>
      </c>
      <c r="C119" s="141"/>
      <c r="D119" s="142">
        <v>22061</v>
      </c>
      <c r="E119" s="143"/>
      <c r="F119" s="132">
        <f t="shared" si="4"/>
        <v>25033</v>
      </c>
      <c r="G119" s="182">
        <f t="shared" si="5"/>
        <v>17890</v>
      </c>
      <c r="H119" s="143">
        <v>524</v>
      </c>
    </row>
    <row r="120" spans="1:8" ht="12.75">
      <c r="A120" s="139">
        <v>219</v>
      </c>
      <c r="B120" s="137">
        <f t="shared" si="6"/>
        <v>14.804</v>
      </c>
      <c r="C120" s="141"/>
      <c r="D120" s="142">
        <v>22061</v>
      </c>
      <c r="E120" s="143"/>
      <c r="F120" s="132">
        <f t="shared" si="4"/>
        <v>25023</v>
      </c>
      <c r="G120" s="182">
        <f t="shared" si="5"/>
        <v>17882</v>
      </c>
      <c r="H120" s="143">
        <v>524</v>
      </c>
    </row>
    <row r="121" spans="1:8" ht="12.75">
      <c r="A121" s="139">
        <v>220</v>
      </c>
      <c r="B121" s="137">
        <f t="shared" si="6"/>
        <v>14.81</v>
      </c>
      <c r="C121" s="141"/>
      <c r="D121" s="142">
        <v>22061</v>
      </c>
      <c r="E121" s="143"/>
      <c r="F121" s="132">
        <f t="shared" si="4"/>
        <v>25013</v>
      </c>
      <c r="G121" s="182">
        <f t="shared" si="5"/>
        <v>17875</v>
      </c>
      <c r="H121" s="143">
        <v>524</v>
      </c>
    </row>
    <row r="122" spans="1:8" ht="12.75">
      <c r="A122" s="139">
        <v>221</v>
      </c>
      <c r="B122" s="137">
        <f t="shared" si="6"/>
        <v>14.816</v>
      </c>
      <c r="C122" s="141"/>
      <c r="D122" s="142">
        <v>22061</v>
      </c>
      <c r="E122" s="143"/>
      <c r="F122" s="132">
        <f t="shared" si="4"/>
        <v>25003</v>
      </c>
      <c r="G122" s="182">
        <f t="shared" si="5"/>
        <v>17868</v>
      </c>
      <c r="H122" s="143">
        <v>524</v>
      </c>
    </row>
    <row r="123" spans="1:8" ht="12.75">
      <c r="A123" s="139">
        <v>222</v>
      </c>
      <c r="B123" s="137">
        <f t="shared" si="6"/>
        <v>14.822000000000001</v>
      </c>
      <c r="C123" s="141"/>
      <c r="D123" s="142">
        <v>22061</v>
      </c>
      <c r="E123" s="143"/>
      <c r="F123" s="132">
        <f t="shared" si="4"/>
        <v>24993</v>
      </c>
      <c r="G123" s="182">
        <f t="shared" si="5"/>
        <v>17861</v>
      </c>
      <c r="H123" s="143">
        <v>524</v>
      </c>
    </row>
    <row r="124" spans="1:8" ht="12.75">
      <c r="A124" s="139">
        <v>223</v>
      </c>
      <c r="B124" s="137">
        <f t="shared" si="6"/>
        <v>14.828</v>
      </c>
      <c r="C124" s="141"/>
      <c r="D124" s="142">
        <v>22061</v>
      </c>
      <c r="E124" s="143"/>
      <c r="F124" s="132">
        <f t="shared" si="4"/>
        <v>24983</v>
      </c>
      <c r="G124" s="182">
        <f t="shared" si="5"/>
        <v>17854</v>
      </c>
      <c r="H124" s="143">
        <v>524</v>
      </c>
    </row>
    <row r="125" spans="1:8" ht="12.75">
      <c r="A125" s="139">
        <v>224</v>
      </c>
      <c r="B125" s="137">
        <f t="shared" si="6"/>
        <v>14.834</v>
      </c>
      <c r="C125" s="141"/>
      <c r="D125" s="142">
        <v>22061</v>
      </c>
      <c r="E125" s="143"/>
      <c r="F125" s="132">
        <f t="shared" si="4"/>
        <v>24973</v>
      </c>
      <c r="G125" s="182">
        <f t="shared" si="5"/>
        <v>17846</v>
      </c>
      <c r="H125" s="143">
        <v>524</v>
      </c>
    </row>
    <row r="126" spans="1:8" ht="12.75">
      <c r="A126" s="139">
        <v>225</v>
      </c>
      <c r="B126" s="137">
        <f t="shared" si="6"/>
        <v>14.84</v>
      </c>
      <c r="C126" s="141"/>
      <c r="D126" s="142">
        <v>22061</v>
      </c>
      <c r="E126" s="143"/>
      <c r="F126" s="132">
        <f t="shared" si="4"/>
        <v>24964</v>
      </c>
      <c r="G126" s="182">
        <f t="shared" si="5"/>
        <v>17839</v>
      </c>
      <c r="H126" s="143">
        <v>524</v>
      </c>
    </row>
    <row r="127" spans="1:8" ht="12.75">
      <c r="A127" s="139">
        <v>226</v>
      </c>
      <c r="B127" s="137">
        <f t="shared" si="6"/>
        <v>14.846</v>
      </c>
      <c r="C127" s="141"/>
      <c r="D127" s="142">
        <v>22061</v>
      </c>
      <c r="E127" s="143"/>
      <c r="F127" s="132">
        <f t="shared" si="4"/>
        <v>24954</v>
      </c>
      <c r="G127" s="182">
        <f t="shared" si="5"/>
        <v>17832</v>
      </c>
      <c r="H127" s="143">
        <v>524</v>
      </c>
    </row>
    <row r="128" spans="1:8" ht="12.75">
      <c r="A128" s="139">
        <v>227</v>
      </c>
      <c r="B128" s="137">
        <f t="shared" si="6"/>
        <v>14.852</v>
      </c>
      <c r="C128" s="141"/>
      <c r="D128" s="142">
        <v>22061</v>
      </c>
      <c r="E128" s="143"/>
      <c r="F128" s="132">
        <f t="shared" si="4"/>
        <v>24944</v>
      </c>
      <c r="G128" s="182">
        <f t="shared" si="5"/>
        <v>17825</v>
      </c>
      <c r="H128" s="143">
        <v>524</v>
      </c>
    </row>
    <row r="129" spans="1:8" ht="12.75">
      <c r="A129" s="139">
        <v>228</v>
      </c>
      <c r="B129" s="137">
        <f t="shared" si="6"/>
        <v>14.858</v>
      </c>
      <c r="C129" s="141"/>
      <c r="D129" s="142">
        <v>22061</v>
      </c>
      <c r="E129" s="143"/>
      <c r="F129" s="132">
        <f t="shared" si="4"/>
        <v>24934</v>
      </c>
      <c r="G129" s="182">
        <f t="shared" si="5"/>
        <v>17817</v>
      </c>
      <c r="H129" s="143">
        <v>524</v>
      </c>
    </row>
    <row r="130" spans="1:8" ht="12.75">
      <c r="A130" s="139">
        <v>229</v>
      </c>
      <c r="B130" s="137">
        <f t="shared" si="6"/>
        <v>14.864</v>
      </c>
      <c r="C130" s="141"/>
      <c r="D130" s="142">
        <v>22061</v>
      </c>
      <c r="E130" s="143"/>
      <c r="F130" s="132">
        <f t="shared" si="4"/>
        <v>24924</v>
      </c>
      <c r="G130" s="182">
        <f t="shared" si="5"/>
        <v>17810</v>
      </c>
      <c r="H130" s="143">
        <v>524</v>
      </c>
    </row>
    <row r="131" spans="1:8" ht="12.75">
      <c r="A131" s="139">
        <v>230</v>
      </c>
      <c r="B131" s="137">
        <f t="shared" si="6"/>
        <v>14.870000000000001</v>
      </c>
      <c r="C131" s="141"/>
      <c r="D131" s="142">
        <v>22061</v>
      </c>
      <c r="E131" s="143"/>
      <c r="F131" s="132">
        <f t="shared" si="4"/>
        <v>24914</v>
      </c>
      <c r="G131" s="182">
        <f t="shared" si="5"/>
        <v>17803</v>
      </c>
      <c r="H131" s="143">
        <v>524</v>
      </c>
    </row>
    <row r="132" spans="1:8" ht="12.75">
      <c r="A132" s="139">
        <v>231</v>
      </c>
      <c r="B132" s="137">
        <f t="shared" si="6"/>
        <v>14.876000000000001</v>
      </c>
      <c r="C132" s="141"/>
      <c r="D132" s="142">
        <v>22061</v>
      </c>
      <c r="E132" s="143"/>
      <c r="F132" s="132">
        <f t="shared" si="4"/>
        <v>24904</v>
      </c>
      <c r="G132" s="182">
        <f t="shared" si="5"/>
        <v>17796</v>
      </c>
      <c r="H132" s="143">
        <v>524</v>
      </c>
    </row>
    <row r="133" spans="1:8" ht="12.75">
      <c r="A133" s="139">
        <v>232</v>
      </c>
      <c r="B133" s="137">
        <f t="shared" si="6"/>
        <v>14.882</v>
      </c>
      <c r="C133" s="141"/>
      <c r="D133" s="142">
        <v>22061</v>
      </c>
      <c r="E133" s="143"/>
      <c r="F133" s="132">
        <f t="shared" si="4"/>
        <v>24895</v>
      </c>
      <c r="G133" s="182">
        <f t="shared" si="5"/>
        <v>17789</v>
      </c>
      <c r="H133" s="143">
        <v>524</v>
      </c>
    </row>
    <row r="134" spans="1:8" ht="12.75">
      <c r="A134" s="139">
        <v>233</v>
      </c>
      <c r="B134" s="137">
        <f t="shared" si="6"/>
        <v>14.888</v>
      </c>
      <c r="C134" s="141"/>
      <c r="D134" s="142">
        <v>22061</v>
      </c>
      <c r="E134" s="143"/>
      <c r="F134" s="132">
        <f t="shared" si="4"/>
        <v>24885</v>
      </c>
      <c r="G134" s="182">
        <f t="shared" si="5"/>
        <v>17782</v>
      </c>
      <c r="H134" s="143">
        <v>524</v>
      </c>
    </row>
    <row r="135" spans="1:8" ht="12.75">
      <c r="A135" s="139">
        <v>234</v>
      </c>
      <c r="B135" s="137">
        <f t="shared" si="6"/>
        <v>14.894</v>
      </c>
      <c r="C135" s="141"/>
      <c r="D135" s="142">
        <v>22061</v>
      </c>
      <c r="E135" s="143"/>
      <c r="F135" s="132">
        <f t="shared" si="4"/>
        <v>24875</v>
      </c>
      <c r="G135" s="182">
        <f t="shared" si="5"/>
        <v>17774</v>
      </c>
      <c r="H135" s="143">
        <v>524</v>
      </c>
    </row>
    <row r="136" spans="1:8" ht="12.75">
      <c r="A136" s="139">
        <v>235</v>
      </c>
      <c r="B136" s="137">
        <f t="shared" si="6"/>
        <v>14.9</v>
      </c>
      <c r="C136" s="141"/>
      <c r="D136" s="142">
        <v>22061</v>
      </c>
      <c r="E136" s="143"/>
      <c r="F136" s="132">
        <f t="shared" si="4"/>
        <v>24865</v>
      </c>
      <c r="G136" s="182">
        <f t="shared" si="5"/>
        <v>17767</v>
      </c>
      <c r="H136" s="143">
        <v>524</v>
      </c>
    </row>
    <row r="137" spans="1:8" ht="12.75">
      <c r="A137" s="139">
        <v>236</v>
      </c>
      <c r="B137" s="137">
        <f t="shared" si="6"/>
        <v>14.906</v>
      </c>
      <c r="C137" s="141"/>
      <c r="D137" s="142">
        <v>22061</v>
      </c>
      <c r="E137" s="143"/>
      <c r="F137" s="132">
        <f t="shared" si="4"/>
        <v>24855</v>
      </c>
      <c r="G137" s="182">
        <f t="shared" si="5"/>
        <v>17760</v>
      </c>
      <c r="H137" s="143">
        <v>524</v>
      </c>
    </row>
    <row r="138" spans="1:8" ht="12.75">
      <c r="A138" s="139">
        <v>237</v>
      </c>
      <c r="B138" s="137">
        <f t="shared" si="6"/>
        <v>14.912</v>
      </c>
      <c r="C138" s="141"/>
      <c r="D138" s="142">
        <v>22061</v>
      </c>
      <c r="E138" s="143"/>
      <c r="F138" s="132">
        <f t="shared" si="4"/>
        <v>24846</v>
      </c>
      <c r="G138" s="182">
        <f t="shared" si="5"/>
        <v>17753</v>
      </c>
      <c r="H138" s="143">
        <v>524</v>
      </c>
    </row>
    <row r="139" spans="1:8" ht="12.75">
      <c r="A139" s="139">
        <v>238</v>
      </c>
      <c r="B139" s="137">
        <f t="shared" si="6"/>
        <v>14.918</v>
      </c>
      <c r="C139" s="141"/>
      <c r="D139" s="142">
        <v>22061</v>
      </c>
      <c r="E139" s="143"/>
      <c r="F139" s="132">
        <f t="shared" si="4"/>
        <v>24836</v>
      </c>
      <c r="G139" s="182">
        <f t="shared" si="5"/>
        <v>17746</v>
      </c>
      <c r="H139" s="143">
        <v>524</v>
      </c>
    </row>
    <row r="140" spans="1:8" ht="12.75">
      <c r="A140" s="139">
        <v>239</v>
      </c>
      <c r="B140" s="137">
        <f t="shared" si="6"/>
        <v>14.924</v>
      </c>
      <c r="C140" s="141"/>
      <c r="D140" s="142">
        <v>22061</v>
      </c>
      <c r="E140" s="143"/>
      <c r="F140" s="132">
        <f t="shared" si="4"/>
        <v>24826</v>
      </c>
      <c r="G140" s="182">
        <f t="shared" si="5"/>
        <v>17739</v>
      </c>
      <c r="H140" s="143">
        <v>524</v>
      </c>
    </row>
    <row r="141" spans="1:8" ht="12.75">
      <c r="A141" s="139">
        <v>240</v>
      </c>
      <c r="B141" s="137">
        <f t="shared" si="6"/>
        <v>14.93</v>
      </c>
      <c r="C141" s="141"/>
      <c r="D141" s="142">
        <v>22061</v>
      </c>
      <c r="E141" s="143"/>
      <c r="F141" s="132">
        <f t="shared" si="4"/>
        <v>24816</v>
      </c>
      <c r="G141" s="182">
        <f t="shared" si="5"/>
        <v>17732</v>
      </c>
      <c r="H141" s="143">
        <v>524</v>
      </c>
    </row>
    <row r="142" spans="1:8" ht="12.75">
      <c r="A142" s="139">
        <v>241</v>
      </c>
      <c r="B142" s="137">
        <f t="shared" si="6"/>
        <v>14.936</v>
      </c>
      <c r="C142" s="141"/>
      <c r="D142" s="142">
        <v>22061</v>
      </c>
      <c r="E142" s="143"/>
      <c r="F142" s="132">
        <f t="shared" si="4"/>
        <v>24806</v>
      </c>
      <c r="G142" s="182">
        <f t="shared" si="5"/>
        <v>17724</v>
      </c>
      <c r="H142" s="143">
        <v>524</v>
      </c>
    </row>
    <row r="143" spans="1:8" ht="12.75">
      <c r="A143" s="139">
        <v>242</v>
      </c>
      <c r="B143" s="137">
        <f t="shared" si="6"/>
        <v>14.942</v>
      </c>
      <c r="C143" s="141"/>
      <c r="D143" s="142">
        <v>22061</v>
      </c>
      <c r="E143" s="143"/>
      <c r="F143" s="132">
        <f t="shared" si="4"/>
        <v>24797</v>
      </c>
      <c r="G143" s="182">
        <f t="shared" si="5"/>
        <v>17717</v>
      </c>
      <c r="H143" s="143">
        <v>524</v>
      </c>
    </row>
    <row r="144" spans="1:8" ht="12.75">
      <c r="A144" s="139">
        <v>243</v>
      </c>
      <c r="B144" s="137">
        <f t="shared" si="6"/>
        <v>14.948</v>
      </c>
      <c r="C144" s="141"/>
      <c r="D144" s="142">
        <v>22061</v>
      </c>
      <c r="E144" s="143"/>
      <c r="F144" s="132">
        <f t="shared" si="4"/>
        <v>24787</v>
      </c>
      <c r="G144" s="182">
        <f t="shared" si="5"/>
        <v>17710</v>
      </c>
      <c r="H144" s="143">
        <v>524</v>
      </c>
    </row>
    <row r="145" spans="1:8" ht="12.75">
      <c r="A145" s="139">
        <v>244</v>
      </c>
      <c r="B145" s="137">
        <f t="shared" si="6"/>
        <v>14.954</v>
      </c>
      <c r="C145" s="141"/>
      <c r="D145" s="142">
        <v>22061</v>
      </c>
      <c r="E145" s="143"/>
      <c r="F145" s="132">
        <f aca="true" t="shared" si="7" ref="F145:F208">ROUND(12*1.37*(1/B145*D145)+H145,0)</f>
        <v>24777</v>
      </c>
      <c r="G145" s="182">
        <f aca="true" t="shared" si="8" ref="G145:G208">ROUND(12*(1/B145*D145),0)</f>
        <v>17703</v>
      </c>
      <c r="H145" s="143">
        <v>524</v>
      </c>
    </row>
    <row r="146" spans="1:8" ht="12.75">
      <c r="A146" s="139">
        <v>245</v>
      </c>
      <c r="B146" s="137">
        <f t="shared" si="6"/>
        <v>14.96</v>
      </c>
      <c r="C146" s="141"/>
      <c r="D146" s="142">
        <v>22061</v>
      </c>
      <c r="E146" s="143"/>
      <c r="F146" s="132">
        <f t="shared" si="7"/>
        <v>24768</v>
      </c>
      <c r="G146" s="182">
        <f t="shared" si="8"/>
        <v>17696</v>
      </c>
      <c r="H146" s="143">
        <v>524</v>
      </c>
    </row>
    <row r="147" spans="1:8" ht="12.75">
      <c r="A147" s="139">
        <v>246</v>
      </c>
      <c r="B147" s="137">
        <f t="shared" si="6"/>
        <v>14.966000000000001</v>
      </c>
      <c r="C147" s="141"/>
      <c r="D147" s="142">
        <v>22061</v>
      </c>
      <c r="E147" s="143"/>
      <c r="F147" s="132">
        <f t="shared" si="7"/>
        <v>24758</v>
      </c>
      <c r="G147" s="182">
        <f t="shared" si="8"/>
        <v>17689</v>
      </c>
      <c r="H147" s="143">
        <v>524</v>
      </c>
    </row>
    <row r="148" spans="1:8" ht="12.75">
      <c r="A148" s="139">
        <v>247</v>
      </c>
      <c r="B148" s="137">
        <f t="shared" si="6"/>
        <v>14.972</v>
      </c>
      <c r="C148" s="141"/>
      <c r="D148" s="142">
        <v>22061</v>
      </c>
      <c r="E148" s="143"/>
      <c r="F148" s="132">
        <f t="shared" si="7"/>
        <v>24748</v>
      </c>
      <c r="G148" s="182">
        <f t="shared" si="8"/>
        <v>17682</v>
      </c>
      <c r="H148" s="143">
        <v>524</v>
      </c>
    </row>
    <row r="149" spans="1:8" ht="12.75">
      <c r="A149" s="139">
        <v>248</v>
      </c>
      <c r="B149" s="137">
        <f t="shared" si="6"/>
        <v>14.978</v>
      </c>
      <c r="C149" s="141"/>
      <c r="D149" s="142">
        <v>22061</v>
      </c>
      <c r="E149" s="143"/>
      <c r="F149" s="132">
        <f t="shared" si="7"/>
        <v>24738</v>
      </c>
      <c r="G149" s="182">
        <f t="shared" si="8"/>
        <v>17675</v>
      </c>
      <c r="H149" s="143">
        <v>524</v>
      </c>
    </row>
    <row r="150" spans="1:8" ht="12.75">
      <c r="A150" s="139">
        <v>249</v>
      </c>
      <c r="B150" s="137">
        <f t="shared" si="6"/>
        <v>14.984</v>
      </c>
      <c r="C150" s="141"/>
      <c r="D150" s="142">
        <v>22061</v>
      </c>
      <c r="E150" s="143"/>
      <c r="F150" s="132">
        <f t="shared" si="7"/>
        <v>24729</v>
      </c>
      <c r="G150" s="182">
        <f t="shared" si="8"/>
        <v>17668</v>
      </c>
      <c r="H150" s="143">
        <v>524</v>
      </c>
    </row>
    <row r="151" spans="1:8" ht="12.75">
      <c r="A151" s="139">
        <v>250</v>
      </c>
      <c r="B151" s="137">
        <f t="shared" si="6"/>
        <v>14.99</v>
      </c>
      <c r="C151" s="141"/>
      <c r="D151" s="142">
        <v>22061</v>
      </c>
      <c r="E151" s="143"/>
      <c r="F151" s="132">
        <f t="shared" si="7"/>
        <v>24719</v>
      </c>
      <c r="G151" s="182">
        <f t="shared" si="8"/>
        <v>17661</v>
      </c>
      <c r="H151" s="143">
        <v>524</v>
      </c>
    </row>
    <row r="152" spans="1:8" ht="12.75">
      <c r="A152" s="139">
        <v>251</v>
      </c>
      <c r="B152" s="137">
        <f t="shared" si="6"/>
        <v>14.996</v>
      </c>
      <c r="C152" s="141"/>
      <c r="D152" s="142">
        <v>22061</v>
      </c>
      <c r="E152" s="143"/>
      <c r="F152" s="132">
        <f t="shared" si="7"/>
        <v>24709</v>
      </c>
      <c r="G152" s="182">
        <f t="shared" si="8"/>
        <v>17654</v>
      </c>
      <c r="H152" s="143">
        <v>524</v>
      </c>
    </row>
    <row r="153" spans="1:8" ht="12.75">
      <c r="A153" s="139">
        <v>252</v>
      </c>
      <c r="B153" s="137">
        <f t="shared" si="6"/>
        <v>15.002</v>
      </c>
      <c r="C153" s="141"/>
      <c r="D153" s="142">
        <v>22061</v>
      </c>
      <c r="E153" s="143"/>
      <c r="F153" s="132">
        <f t="shared" si="7"/>
        <v>24700</v>
      </c>
      <c r="G153" s="182">
        <f t="shared" si="8"/>
        <v>17646</v>
      </c>
      <c r="H153" s="143">
        <v>524</v>
      </c>
    </row>
    <row r="154" spans="1:8" ht="12.75">
      <c r="A154" s="139">
        <v>253</v>
      </c>
      <c r="B154" s="137">
        <f t="shared" si="6"/>
        <v>15.008000000000001</v>
      </c>
      <c r="C154" s="141"/>
      <c r="D154" s="142">
        <v>22061</v>
      </c>
      <c r="E154" s="143"/>
      <c r="F154" s="132">
        <f t="shared" si="7"/>
        <v>24690</v>
      </c>
      <c r="G154" s="182">
        <f t="shared" si="8"/>
        <v>17639</v>
      </c>
      <c r="H154" s="143">
        <v>524</v>
      </c>
    </row>
    <row r="155" spans="1:8" ht="12.75">
      <c r="A155" s="139">
        <v>254</v>
      </c>
      <c r="B155" s="137">
        <f t="shared" si="6"/>
        <v>15.014</v>
      </c>
      <c r="C155" s="141"/>
      <c r="D155" s="142">
        <v>22061</v>
      </c>
      <c r="E155" s="143"/>
      <c r="F155" s="132">
        <f t="shared" si="7"/>
        <v>24680</v>
      </c>
      <c r="G155" s="182">
        <f t="shared" si="8"/>
        <v>17632</v>
      </c>
      <c r="H155" s="143">
        <v>524</v>
      </c>
    </row>
    <row r="156" spans="1:8" ht="12.75">
      <c r="A156" s="139">
        <v>255</v>
      </c>
      <c r="B156" s="137">
        <f t="shared" si="6"/>
        <v>15.02</v>
      </c>
      <c r="C156" s="141"/>
      <c r="D156" s="142">
        <v>22061</v>
      </c>
      <c r="E156" s="143"/>
      <c r="F156" s="132">
        <f t="shared" si="7"/>
        <v>24671</v>
      </c>
      <c r="G156" s="182">
        <f t="shared" si="8"/>
        <v>17625</v>
      </c>
      <c r="H156" s="143">
        <v>524</v>
      </c>
    </row>
    <row r="157" spans="1:8" ht="12.75">
      <c r="A157" s="139">
        <v>256</v>
      </c>
      <c r="B157" s="137">
        <f t="shared" si="6"/>
        <v>15.026</v>
      </c>
      <c r="C157" s="141"/>
      <c r="D157" s="142">
        <v>22061</v>
      </c>
      <c r="E157" s="143"/>
      <c r="F157" s="132">
        <f t="shared" si="7"/>
        <v>24661</v>
      </c>
      <c r="G157" s="182">
        <f t="shared" si="8"/>
        <v>17618</v>
      </c>
      <c r="H157" s="143">
        <v>524</v>
      </c>
    </row>
    <row r="158" spans="1:8" ht="12.75">
      <c r="A158" s="139">
        <v>257</v>
      </c>
      <c r="B158" s="137">
        <f t="shared" si="6"/>
        <v>15.032</v>
      </c>
      <c r="C158" s="141"/>
      <c r="D158" s="142">
        <v>22061</v>
      </c>
      <c r="E158" s="143"/>
      <c r="F158" s="132">
        <f t="shared" si="7"/>
        <v>24651</v>
      </c>
      <c r="G158" s="182">
        <f t="shared" si="8"/>
        <v>17611</v>
      </c>
      <c r="H158" s="143">
        <v>524</v>
      </c>
    </row>
    <row r="159" spans="1:8" ht="12.75">
      <c r="A159" s="139">
        <v>258</v>
      </c>
      <c r="B159" s="137">
        <f t="shared" si="6"/>
        <v>15.038</v>
      </c>
      <c r="C159" s="141"/>
      <c r="D159" s="142">
        <v>22061</v>
      </c>
      <c r="E159" s="143"/>
      <c r="F159" s="132">
        <f t="shared" si="7"/>
        <v>24642</v>
      </c>
      <c r="G159" s="182">
        <f t="shared" si="8"/>
        <v>17604</v>
      </c>
      <c r="H159" s="143">
        <v>524</v>
      </c>
    </row>
    <row r="160" spans="1:8" ht="12.75">
      <c r="A160" s="139">
        <v>259</v>
      </c>
      <c r="B160" s="137">
        <f t="shared" si="6"/>
        <v>15.044</v>
      </c>
      <c r="C160" s="141"/>
      <c r="D160" s="142">
        <v>22061</v>
      </c>
      <c r="E160" s="143"/>
      <c r="F160" s="132">
        <f t="shared" si="7"/>
        <v>24632</v>
      </c>
      <c r="G160" s="182">
        <f t="shared" si="8"/>
        <v>17597</v>
      </c>
      <c r="H160" s="143">
        <v>524</v>
      </c>
    </row>
    <row r="161" spans="1:8" ht="12.75">
      <c r="A161" s="139">
        <v>260</v>
      </c>
      <c r="B161" s="137">
        <f t="shared" si="6"/>
        <v>15.05</v>
      </c>
      <c r="C161" s="141"/>
      <c r="D161" s="142">
        <v>22061</v>
      </c>
      <c r="E161" s="143"/>
      <c r="F161" s="132">
        <f t="shared" si="7"/>
        <v>24623</v>
      </c>
      <c r="G161" s="182">
        <f t="shared" si="8"/>
        <v>17590</v>
      </c>
      <c r="H161" s="143">
        <v>524</v>
      </c>
    </row>
    <row r="162" spans="1:8" ht="12.75">
      <c r="A162" s="139">
        <v>261</v>
      </c>
      <c r="B162" s="137">
        <f t="shared" si="6"/>
        <v>15.056000000000001</v>
      </c>
      <c r="C162" s="141"/>
      <c r="D162" s="142">
        <v>22061</v>
      </c>
      <c r="E162" s="143"/>
      <c r="F162" s="132">
        <f t="shared" si="7"/>
        <v>24613</v>
      </c>
      <c r="G162" s="182">
        <f t="shared" si="8"/>
        <v>17583</v>
      </c>
      <c r="H162" s="143">
        <v>524</v>
      </c>
    </row>
    <row r="163" spans="1:8" ht="12.75">
      <c r="A163" s="139">
        <v>262</v>
      </c>
      <c r="B163" s="137">
        <f t="shared" si="6"/>
        <v>15.062000000000001</v>
      </c>
      <c r="C163" s="141"/>
      <c r="D163" s="142">
        <v>22061</v>
      </c>
      <c r="E163" s="143"/>
      <c r="F163" s="132">
        <f t="shared" si="7"/>
        <v>24603</v>
      </c>
      <c r="G163" s="182">
        <f t="shared" si="8"/>
        <v>17576</v>
      </c>
      <c r="H163" s="143">
        <v>524</v>
      </c>
    </row>
    <row r="164" spans="1:8" ht="12.75">
      <c r="A164" s="139">
        <v>263</v>
      </c>
      <c r="B164" s="137">
        <f t="shared" si="6"/>
        <v>15.068</v>
      </c>
      <c r="C164" s="141"/>
      <c r="D164" s="142">
        <v>22061</v>
      </c>
      <c r="E164" s="143"/>
      <c r="F164" s="132">
        <f t="shared" si="7"/>
        <v>24594</v>
      </c>
      <c r="G164" s="182">
        <f t="shared" si="8"/>
        <v>17569</v>
      </c>
      <c r="H164" s="143">
        <v>524</v>
      </c>
    </row>
    <row r="165" spans="1:8" ht="12.75">
      <c r="A165" s="139">
        <v>264</v>
      </c>
      <c r="B165" s="137">
        <f t="shared" si="6"/>
        <v>15.074</v>
      </c>
      <c r="C165" s="141"/>
      <c r="D165" s="142">
        <v>22061</v>
      </c>
      <c r="E165" s="143"/>
      <c r="F165" s="132">
        <f t="shared" si="7"/>
        <v>24584</v>
      </c>
      <c r="G165" s="182">
        <f t="shared" si="8"/>
        <v>17562</v>
      </c>
      <c r="H165" s="143">
        <v>524</v>
      </c>
    </row>
    <row r="166" spans="1:8" ht="12.75">
      <c r="A166" s="139">
        <v>265</v>
      </c>
      <c r="B166" s="137">
        <f t="shared" si="6"/>
        <v>15.08</v>
      </c>
      <c r="C166" s="141"/>
      <c r="D166" s="142">
        <v>22061</v>
      </c>
      <c r="E166" s="143"/>
      <c r="F166" s="132">
        <f t="shared" si="7"/>
        <v>24575</v>
      </c>
      <c r="G166" s="182">
        <f t="shared" si="8"/>
        <v>17555</v>
      </c>
      <c r="H166" s="143">
        <v>524</v>
      </c>
    </row>
    <row r="167" spans="1:8" ht="12.75">
      <c r="A167" s="139">
        <v>266</v>
      </c>
      <c r="B167" s="137">
        <f t="shared" si="6"/>
        <v>15.086</v>
      </c>
      <c r="C167" s="141"/>
      <c r="D167" s="142">
        <v>22061</v>
      </c>
      <c r="E167" s="143"/>
      <c r="F167" s="132">
        <f t="shared" si="7"/>
        <v>24565</v>
      </c>
      <c r="G167" s="182">
        <f t="shared" si="8"/>
        <v>17548</v>
      </c>
      <c r="H167" s="143">
        <v>524</v>
      </c>
    </row>
    <row r="168" spans="1:8" ht="12.75">
      <c r="A168" s="139">
        <v>267</v>
      </c>
      <c r="B168" s="137">
        <f t="shared" si="6"/>
        <v>15.092</v>
      </c>
      <c r="C168" s="141"/>
      <c r="D168" s="142">
        <v>22061</v>
      </c>
      <c r="E168" s="143"/>
      <c r="F168" s="132">
        <f t="shared" si="7"/>
        <v>24555</v>
      </c>
      <c r="G168" s="182">
        <f t="shared" si="8"/>
        <v>17541</v>
      </c>
      <c r="H168" s="143">
        <v>524</v>
      </c>
    </row>
    <row r="169" spans="1:8" ht="12.75">
      <c r="A169" s="139">
        <v>268</v>
      </c>
      <c r="B169" s="137">
        <f t="shared" si="6"/>
        <v>15.098</v>
      </c>
      <c r="C169" s="141"/>
      <c r="D169" s="142">
        <v>22061</v>
      </c>
      <c r="E169" s="143"/>
      <c r="F169" s="132">
        <f t="shared" si="7"/>
        <v>24546</v>
      </c>
      <c r="G169" s="182">
        <f t="shared" si="8"/>
        <v>17534</v>
      </c>
      <c r="H169" s="143">
        <v>524</v>
      </c>
    </row>
    <row r="170" spans="1:8" ht="12.75">
      <c r="A170" s="139">
        <v>269</v>
      </c>
      <c r="B170" s="137">
        <f t="shared" si="6"/>
        <v>15.104000000000001</v>
      </c>
      <c r="C170" s="141"/>
      <c r="D170" s="142">
        <v>22061</v>
      </c>
      <c r="E170" s="143"/>
      <c r="F170" s="132">
        <f t="shared" si="7"/>
        <v>24536</v>
      </c>
      <c r="G170" s="182">
        <f t="shared" si="8"/>
        <v>17527</v>
      </c>
      <c r="H170" s="143">
        <v>524</v>
      </c>
    </row>
    <row r="171" spans="1:8" ht="12.75">
      <c r="A171" s="139">
        <v>270</v>
      </c>
      <c r="B171" s="137">
        <f t="shared" si="6"/>
        <v>15.11</v>
      </c>
      <c r="C171" s="141"/>
      <c r="D171" s="142">
        <v>22061</v>
      </c>
      <c r="E171" s="143"/>
      <c r="F171" s="132">
        <f t="shared" si="7"/>
        <v>24527</v>
      </c>
      <c r="G171" s="182">
        <f t="shared" si="8"/>
        <v>17520</v>
      </c>
      <c r="H171" s="143">
        <v>524</v>
      </c>
    </row>
    <row r="172" spans="1:8" ht="12.75">
      <c r="A172" s="139">
        <v>271</v>
      </c>
      <c r="B172" s="137">
        <f t="shared" si="6"/>
        <v>15.116</v>
      </c>
      <c r="C172" s="141"/>
      <c r="D172" s="142">
        <v>22061</v>
      </c>
      <c r="E172" s="143"/>
      <c r="F172" s="132">
        <f t="shared" si="7"/>
        <v>24517</v>
      </c>
      <c r="G172" s="182">
        <f t="shared" si="8"/>
        <v>17513</v>
      </c>
      <c r="H172" s="143">
        <v>524</v>
      </c>
    </row>
    <row r="173" spans="1:8" ht="12.75">
      <c r="A173" s="139">
        <v>272</v>
      </c>
      <c r="B173" s="137">
        <f t="shared" si="6"/>
        <v>15.122</v>
      </c>
      <c r="C173" s="141"/>
      <c r="D173" s="142">
        <v>22061</v>
      </c>
      <c r="E173" s="143"/>
      <c r="F173" s="132">
        <f t="shared" si="7"/>
        <v>24508</v>
      </c>
      <c r="G173" s="182">
        <f t="shared" si="8"/>
        <v>17506</v>
      </c>
      <c r="H173" s="143">
        <v>524</v>
      </c>
    </row>
    <row r="174" spans="1:8" ht="12.75">
      <c r="A174" s="139">
        <v>273</v>
      </c>
      <c r="B174" s="137">
        <f t="shared" si="6"/>
        <v>15.128</v>
      </c>
      <c r="C174" s="141"/>
      <c r="D174" s="142">
        <v>22061</v>
      </c>
      <c r="E174" s="143"/>
      <c r="F174" s="132">
        <f t="shared" si="7"/>
        <v>24498</v>
      </c>
      <c r="G174" s="182">
        <f t="shared" si="8"/>
        <v>17499</v>
      </c>
      <c r="H174" s="143">
        <v>524</v>
      </c>
    </row>
    <row r="175" spans="1:8" ht="12.75">
      <c r="A175" s="139">
        <v>274</v>
      </c>
      <c r="B175" s="137">
        <f t="shared" si="6"/>
        <v>15.134</v>
      </c>
      <c r="C175" s="141"/>
      <c r="D175" s="142">
        <v>22061</v>
      </c>
      <c r="E175" s="143"/>
      <c r="F175" s="132">
        <f t="shared" si="7"/>
        <v>24489</v>
      </c>
      <c r="G175" s="182">
        <f t="shared" si="8"/>
        <v>17493</v>
      </c>
      <c r="H175" s="143">
        <v>524</v>
      </c>
    </row>
    <row r="176" spans="1:8" ht="12.75">
      <c r="A176" s="139">
        <v>275</v>
      </c>
      <c r="B176" s="137">
        <f t="shared" si="6"/>
        <v>15.14</v>
      </c>
      <c r="C176" s="141"/>
      <c r="D176" s="142">
        <v>22061</v>
      </c>
      <c r="E176" s="143"/>
      <c r="F176" s="132">
        <f t="shared" si="7"/>
        <v>24479</v>
      </c>
      <c r="G176" s="182">
        <f t="shared" si="8"/>
        <v>17486</v>
      </c>
      <c r="H176" s="143">
        <v>524</v>
      </c>
    </row>
    <row r="177" spans="1:8" ht="12.75">
      <c r="A177" s="139">
        <v>276</v>
      </c>
      <c r="B177" s="137">
        <f aca="true" t="shared" si="9" ref="B177:B221">0.006*A177+13.49</f>
        <v>15.146</v>
      </c>
      <c r="C177" s="141"/>
      <c r="D177" s="142">
        <v>22061</v>
      </c>
      <c r="E177" s="143"/>
      <c r="F177" s="132">
        <f t="shared" si="7"/>
        <v>24470</v>
      </c>
      <c r="G177" s="182">
        <f t="shared" si="8"/>
        <v>17479</v>
      </c>
      <c r="H177" s="143">
        <v>524</v>
      </c>
    </row>
    <row r="178" spans="1:8" ht="12.75">
      <c r="A178" s="139">
        <v>277</v>
      </c>
      <c r="B178" s="137">
        <f t="shared" si="9"/>
        <v>15.152000000000001</v>
      </c>
      <c r="C178" s="141"/>
      <c r="D178" s="142">
        <v>22061</v>
      </c>
      <c r="E178" s="143"/>
      <c r="F178" s="132">
        <f t="shared" si="7"/>
        <v>24460</v>
      </c>
      <c r="G178" s="182">
        <f t="shared" si="8"/>
        <v>17472</v>
      </c>
      <c r="H178" s="143">
        <v>524</v>
      </c>
    </row>
    <row r="179" spans="1:8" ht="12.75">
      <c r="A179" s="139">
        <v>278</v>
      </c>
      <c r="B179" s="137">
        <f t="shared" si="9"/>
        <v>15.158</v>
      </c>
      <c r="C179" s="141"/>
      <c r="D179" s="142">
        <v>22061</v>
      </c>
      <c r="E179" s="143"/>
      <c r="F179" s="132">
        <f t="shared" si="7"/>
        <v>24451</v>
      </c>
      <c r="G179" s="182">
        <f t="shared" si="8"/>
        <v>17465</v>
      </c>
      <c r="H179" s="143">
        <v>524</v>
      </c>
    </row>
    <row r="180" spans="1:8" ht="12.75">
      <c r="A180" s="139">
        <v>279</v>
      </c>
      <c r="B180" s="137">
        <f t="shared" si="9"/>
        <v>15.164</v>
      </c>
      <c r="C180" s="141"/>
      <c r="D180" s="142">
        <v>22061</v>
      </c>
      <c r="E180" s="143"/>
      <c r="F180" s="132">
        <f t="shared" si="7"/>
        <v>24441</v>
      </c>
      <c r="G180" s="182">
        <f t="shared" si="8"/>
        <v>17458</v>
      </c>
      <c r="H180" s="143">
        <v>524</v>
      </c>
    </row>
    <row r="181" spans="1:8" ht="12.75">
      <c r="A181" s="139">
        <v>280</v>
      </c>
      <c r="B181" s="137">
        <f t="shared" si="9"/>
        <v>15.17</v>
      </c>
      <c r="C181" s="141"/>
      <c r="D181" s="142">
        <v>22061</v>
      </c>
      <c r="E181" s="143"/>
      <c r="F181" s="132">
        <f t="shared" si="7"/>
        <v>24432</v>
      </c>
      <c r="G181" s="182">
        <f t="shared" si="8"/>
        <v>17451</v>
      </c>
      <c r="H181" s="143">
        <v>524</v>
      </c>
    </row>
    <row r="182" spans="1:8" ht="12.75">
      <c r="A182" s="139">
        <v>281</v>
      </c>
      <c r="B182" s="137">
        <f t="shared" si="9"/>
        <v>15.176</v>
      </c>
      <c r="C182" s="141"/>
      <c r="D182" s="142">
        <v>22061</v>
      </c>
      <c r="E182" s="143"/>
      <c r="F182" s="132">
        <f t="shared" si="7"/>
        <v>24422</v>
      </c>
      <c r="G182" s="182">
        <f t="shared" si="8"/>
        <v>17444</v>
      </c>
      <c r="H182" s="143">
        <v>524</v>
      </c>
    </row>
    <row r="183" spans="1:8" ht="12.75">
      <c r="A183" s="139">
        <v>282</v>
      </c>
      <c r="B183" s="137">
        <f t="shared" si="9"/>
        <v>15.182</v>
      </c>
      <c r="C183" s="141"/>
      <c r="D183" s="142">
        <v>22061</v>
      </c>
      <c r="E183" s="143"/>
      <c r="F183" s="132">
        <f t="shared" si="7"/>
        <v>24413</v>
      </c>
      <c r="G183" s="182">
        <f t="shared" si="8"/>
        <v>17437</v>
      </c>
      <c r="H183" s="143">
        <v>524</v>
      </c>
    </row>
    <row r="184" spans="1:8" ht="12.75">
      <c r="A184" s="139">
        <v>283</v>
      </c>
      <c r="B184" s="137">
        <f t="shared" si="9"/>
        <v>15.188</v>
      </c>
      <c r="C184" s="141"/>
      <c r="D184" s="142">
        <v>22061</v>
      </c>
      <c r="E184" s="143"/>
      <c r="F184" s="132">
        <f t="shared" si="7"/>
        <v>24404</v>
      </c>
      <c r="G184" s="182">
        <f t="shared" si="8"/>
        <v>17430</v>
      </c>
      <c r="H184" s="143">
        <v>524</v>
      </c>
    </row>
    <row r="185" spans="1:8" ht="12.75">
      <c r="A185" s="139">
        <v>284</v>
      </c>
      <c r="B185" s="137">
        <f t="shared" si="9"/>
        <v>15.194</v>
      </c>
      <c r="C185" s="141"/>
      <c r="D185" s="142">
        <v>22061</v>
      </c>
      <c r="E185" s="143"/>
      <c r="F185" s="132">
        <f t="shared" si="7"/>
        <v>24394</v>
      </c>
      <c r="G185" s="182">
        <f t="shared" si="8"/>
        <v>17423</v>
      </c>
      <c r="H185" s="143">
        <v>524</v>
      </c>
    </row>
    <row r="186" spans="1:8" ht="12.75">
      <c r="A186" s="139">
        <v>285</v>
      </c>
      <c r="B186" s="137">
        <f t="shared" si="9"/>
        <v>15.2</v>
      </c>
      <c r="C186" s="141"/>
      <c r="D186" s="142">
        <v>22061</v>
      </c>
      <c r="E186" s="143"/>
      <c r="F186" s="132">
        <f t="shared" si="7"/>
        <v>24385</v>
      </c>
      <c r="G186" s="182">
        <f t="shared" si="8"/>
        <v>17417</v>
      </c>
      <c r="H186" s="143">
        <v>524</v>
      </c>
    </row>
    <row r="187" spans="1:8" ht="12.75">
      <c r="A187" s="139">
        <v>286</v>
      </c>
      <c r="B187" s="137">
        <f t="shared" si="9"/>
        <v>15.206</v>
      </c>
      <c r="C187" s="141"/>
      <c r="D187" s="142">
        <v>22061</v>
      </c>
      <c r="E187" s="143"/>
      <c r="F187" s="132">
        <f t="shared" si="7"/>
        <v>24375</v>
      </c>
      <c r="G187" s="182">
        <f t="shared" si="8"/>
        <v>17410</v>
      </c>
      <c r="H187" s="143">
        <v>524</v>
      </c>
    </row>
    <row r="188" spans="1:8" ht="12.75">
      <c r="A188" s="139">
        <v>287</v>
      </c>
      <c r="B188" s="137">
        <f t="shared" si="9"/>
        <v>15.212</v>
      </c>
      <c r="C188" s="141"/>
      <c r="D188" s="142">
        <v>22061</v>
      </c>
      <c r="E188" s="143"/>
      <c r="F188" s="132">
        <f t="shared" si="7"/>
        <v>24366</v>
      </c>
      <c r="G188" s="182">
        <f t="shared" si="8"/>
        <v>17403</v>
      </c>
      <c r="H188" s="143">
        <v>524</v>
      </c>
    </row>
    <row r="189" spans="1:8" ht="12.75">
      <c r="A189" s="139">
        <v>288</v>
      </c>
      <c r="B189" s="137">
        <f t="shared" si="9"/>
        <v>15.218</v>
      </c>
      <c r="C189" s="141"/>
      <c r="D189" s="142">
        <v>22061</v>
      </c>
      <c r="E189" s="143"/>
      <c r="F189" s="132">
        <f t="shared" si="7"/>
        <v>24356</v>
      </c>
      <c r="G189" s="182">
        <f t="shared" si="8"/>
        <v>17396</v>
      </c>
      <c r="H189" s="143">
        <v>524</v>
      </c>
    </row>
    <row r="190" spans="1:8" ht="12.75">
      <c r="A190" s="139">
        <v>289</v>
      </c>
      <c r="B190" s="137">
        <f t="shared" si="9"/>
        <v>15.224</v>
      </c>
      <c r="C190" s="141"/>
      <c r="D190" s="142">
        <v>22061</v>
      </c>
      <c r="E190" s="143"/>
      <c r="F190" s="132">
        <f t="shared" si="7"/>
        <v>24347</v>
      </c>
      <c r="G190" s="182">
        <f t="shared" si="8"/>
        <v>17389</v>
      </c>
      <c r="H190" s="143">
        <v>524</v>
      </c>
    </row>
    <row r="191" spans="1:8" ht="12.75">
      <c r="A191" s="139">
        <v>290</v>
      </c>
      <c r="B191" s="137">
        <f t="shared" si="9"/>
        <v>15.23</v>
      </c>
      <c r="C191" s="141"/>
      <c r="D191" s="142">
        <v>22061</v>
      </c>
      <c r="E191" s="143"/>
      <c r="F191" s="132">
        <f t="shared" si="7"/>
        <v>24338</v>
      </c>
      <c r="G191" s="182">
        <f t="shared" si="8"/>
        <v>17382</v>
      </c>
      <c r="H191" s="143">
        <v>524</v>
      </c>
    </row>
    <row r="192" spans="1:8" ht="12.75">
      <c r="A192" s="139">
        <v>291</v>
      </c>
      <c r="B192" s="137">
        <f t="shared" si="9"/>
        <v>15.236</v>
      </c>
      <c r="C192" s="141"/>
      <c r="D192" s="142">
        <v>22061</v>
      </c>
      <c r="E192" s="143"/>
      <c r="F192" s="132">
        <f t="shared" si="7"/>
        <v>24328</v>
      </c>
      <c r="G192" s="182">
        <f t="shared" si="8"/>
        <v>17375</v>
      </c>
      <c r="H192" s="143">
        <v>524</v>
      </c>
    </row>
    <row r="193" spans="1:8" ht="12.75">
      <c r="A193" s="139">
        <v>292</v>
      </c>
      <c r="B193" s="137">
        <f t="shared" si="9"/>
        <v>15.242</v>
      </c>
      <c r="C193" s="141"/>
      <c r="D193" s="142">
        <v>22061</v>
      </c>
      <c r="E193" s="143"/>
      <c r="F193" s="132">
        <f t="shared" si="7"/>
        <v>24319</v>
      </c>
      <c r="G193" s="182">
        <f t="shared" si="8"/>
        <v>17369</v>
      </c>
      <c r="H193" s="143">
        <v>524</v>
      </c>
    </row>
    <row r="194" spans="1:8" ht="12.75">
      <c r="A194" s="139">
        <v>293</v>
      </c>
      <c r="B194" s="137">
        <f t="shared" si="9"/>
        <v>15.248000000000001</v>
      </c>
      <c r="C194" s="141"/>
      <c r="D194" s="142">
        <v>22061</v>
      </c>
      <c r="E194" s="143"/>
      <c r="F194" s="132">
        <f t="shared" si="7"/>
        <v>24310</v>
      </c>
      <c r="G194" s="182">
        <f t="shared" si="8"/>
        <v>17362</v>
      </c>
      <c r="H194" s="143">
        <v>524</v>
      </c>
    </row>
    <row r="195" spans="1:8" ht="12.75">
      <c r="A195" s="139">
        <v>294</v>
      </c>
      <c r="B195" s="137">
        <f t="shared" si="9"/>
        <v>15.254</v>
      </c>
      <c r="C195" s="141"/>
      <c r="D195" s="142">
        <v>22061</v>
      </c>
      <c r="E195" s="143"/>
      <c r="F195" s="132">
        <f t="shared" si="7"/>
        <v>24300</v>
      </c>
      <c r="G195" s="182">
        <f t="shared" si="8"/>
        <v>17355</v>
      </c>
      <c r="H195" s="143">
        <v>524</v>
      </c>
    </row>
    <row r="196" spans="1:8" ht="12.75">
      <c r="A196" s="139">
        <v>295</v>
      </c>
      <c r="B196" s="137">
        <f t="shared" si="9"/>
        <v>15.26</v>
      </c>
      <c r="C196" s="141"/>
      <c r="D196" s="142">
        <v>22061</v>
      </c>
      <c r="E196" s="143"/>
      <c r="F196" s="132">
        <f t="shared" si="7"/>
        <v>24291</v>
      </c>
      <c r="G196" s="182">
        <f t="shared" si="8"/>
        <v>17348</v>
      </c>
      <c r="H196" s="143">
        <v>524</v>
      </c>
    </row>
    <row r="197" spans="1:8" ht="12.75">
      <c r="A197" s="139">
        <v>296</v>
      </c>
      <c r="B197" s="137">
        <f t="shared" si="9"/>
        <v>15.266</v>
      </c>
      <c r="C197" s="141"/>
      <c r="D197" s="142">
        <v>22061</v>
      </c>
      <c r="E197" s="143"/>
      <c r="F197" s="132">
        <f t="shared" si="7"/>
        <v>24282</v>
      </c>
      <c r="G197" s="182">
        <f t="shared" si="8"/>
        <v>17341</v>
      </c>
      <c r="H197" s="143">
        <v>524</v>
      </c>
    </row>
    <row r="198" spans="1:8" ht="12.75">
      <c r="A198" s="139">
        <v>297</v>
      </c>
      <c r="B198" s="137">
        <f t="shared" si="9"/>
        <v>15.272</v>
      </c>
      <c r="C198" s="141"/>
      <c r="D198" s="142">
        <v>22061</v>
      </c>
      <c r="E198" s="143"/>
      <c r="F198" s="132">
        <f t="shared" si="7"/>
        <v>24272</v>
      </c>
      <c r="G198" s="182">
        <f t="shared" si="8"/>
        <v>17334</v>
      </c>
      <c r="H198" s="143">
        <v>524</v>
      </c>
    </row>
    <row r="199" spans="1:8" ht="12.75">
      <c r="A199" s="139">
        <v>298</v>
      </c>
      <c r="B199" s="137">
        <f t="shared" si="9"/>
        <v>15.278</v>
      </c>
      <c r="C199" s="141"/>
      <c r="D199" s="142">
        <v>22061</v>
      </c>
      <c r="E199" s="143"/>
      <c r="F199" s="132">
        <f t="shared" si="7"/>
        <v>24263</v>
      </c>
      <c r="G199" s="182">
        <f t="shared" si="8"/>
        <v>17328</v>
      </c>
      <c r="H199" s="143">
        <v>524</v>
      </c>
    </row>
    <row r="200" spans="1:8" ht="12.75">
      <c r="A200" s="139">
        <v>299</v>
      </c>
      <c r="B200" s="137">
        <f t="shared" si="9"/>
        <v>15.284</v>
      </c>
      <c r="C200" s="141"/>
      <c r="D200" s="142">
        <v>22061</v>
      </c>
      <c r="E200" s="143"/>
      <c r="F200" s="132">
        <f t="shared" si="7"/>
        <v>24254</v>
      </c>
      <c r="G200" s="182">
        <f t="shared" si="8"/>
        <v>17321</v>
      </c>
      <c r="H200" s="143">
        <v>524</v>
      </c>
    </row>
    <row r="201" spans="1:8" ht="12.75">
      <c r="A201" s="139">
        <v>300</v>
      </c>
      <c r="B201" s="137">
        <f t="shared" si="9"/>
        <v>15.290000000000001</v>
      </c>
      <c r="C201" s="141"/>
      <c r="D201" s="142">
        <v>22061</v>
      </c>
      <c r="E201" s="143"/>
      <c r="F201" s="132">
        <f t="shared" si="7"/>
        <v>24244</v>
      </c>
      <c r="G201" s="182">
        <f t="shared" si="8"/>
        <v>17314</v>
      </c>
      <c r="H201" s="143">
        <v>524</v>
      </c>
    </row>
    <row r="202" spans="1:8" ht="12.75">
      <c r="A202" s="139">
        <v>301</v>
      </c>
      <c r="B202" s="137">
        <f t="shared" si="9"/>
        <v>15.296</v>
      </c>
      <c r="C202" s="141"/>
      <c r="D202" s="142">
        <v>22061</v>
      </c>
      <c r="E202" s="143"/>
      <c r="F202" s="132">
        <f t="shared" si="7"/>
        <v>24235</v>
      </c>
      <c r="G202" s="182">
        <f t="shared" si="8"/>
        <v>17307</v>
      </c>
      <c r="H202" s="143">
        <v>524</v>
      </c>
    </row>
    <row r="203" spans="1:8" ht="12.75">
      <c r="A203" s="139">
        <v>302</v>
      </c>
      <c r="B203" s="137">
        <f t="shared" si="9"/>
        <v>15.302</v>
      </c>
      <c r="C203" s="141"/>
      <c r="D203" s="142">
        <v>22061</v>
      </c>
      <c r="E203" s="143"/>
      <c r="F203" s="132">
        <f t="shared" si="7"/>
        <v>24226</v>
      </c>
      <c r="G203" s="182">
        <f t="shared" si="8"/>
        <v>17300</v>
      </c>
      <c r="H203" s="143">
        <v>524</v>
      </c>
    </row>
    <row r="204" spans="1:8" ht="12.75">
      <c r="A204" s="139">
        <v>303</v>
      </c>
      <c r="B204" s="137">
        <f t="shared" si="9"/>
        <v>15.308</v>
      </c>
      <c r="C204" s="141"/>
      <c r="D204" s="142">
        <v>22061</v>
      </c>
      <c r="E204" s="143"/>
      <c r="F204" s="132">
        <f t="shared" si="7"/>
        <v>24216</v>
      </c>
      <c r="G204" s="182">
        <f t="shared" si="8"/>
        <v>17294</v>
      </c>
      <c r="H204" s="143">
        <v>524</v>
      </c>
    </row>
    <row r="205" spans="1:8" ht="12.75">
      <c r="A205" s="139">
        <v>304</v>
      </c>
      <c r="B205" s="137">
        <f t="shared" si="9"/>
        <v>15.314</v>
      </c>
      <c r="C205" s="141"/>
      <c r="D205" s="142">
        <v>22061</v>
      </c>
      <c r="E205" s="143"/>
      <c r="F205" s="132">
        <f t="shared" si="7"/>
        <v>24207</v>
      </c>
      <c r="G205" s="182">
        <f t="shared" si="8"/>
        <v>17287</v>
      </c>
      <c r="H205" s="143">
        <v>524</v>
      </c>
    </row>
    <row r="206" spans="1:8" ht="12.75">
      <c r="A206" s="139">
        <v>305</v>
      </c>
      <c r="B206" s="137">
        <f t="shared" si="9"/>
        <v>15.32</v>
      </c>
      <c r="C206" s="141"/>
      <c r="D206" s="142">
        <v>22061</v>
      </c>
      <c r="E206" s="143"/>
      <c r="F206" s="132">
        <f t="shared" si="7"/>
        <v>24198</v>
      </c>
      <c r="G206" s="182">
        <f t="shared" si="8"/>
        <v>17280</v>
      </c>
      <c r="H206" s="143">
        <v>524</v>
      </c>
    </row>
    <row r="207" spans="1:8" ht="12.75">
      <c r="A207" s="139">
        <v>306</v>
      </c>
      <c r="B207" s="137">
        <f t="shared" si="9"/>
        <v>15.326</v>
      </c>
      <c r="C207" s="141"/>
      <c r="D207" s="142">
        <v>22061</v>
      </c>
      <c r="E207" s="143"/>
      <c r="F207" s="132">
        <f t="shared" si="7"/>
        <v>24189</v>
      </c>
      <c r="G207" s="182">
        <f t="shared" si="8"/>
        <v>17273</v>
      </c>
      <c r="H207" s="143">
        <v>524</v>
      </c>
    </row>
    <row r="208" spans="1:8" ht="12.75">
      <c r="A208" s="139">
        <v>307</v>
      </c>
      <c r="B208" s="137">
        <f t="shared" si="9"/>
        <v>15.332</v>
      </c>
      <c r="C208" s="141"/>
      <c r="D208" s="142">
        <v>22061</v>
      </c>
      <c r="E208" s="143"/>
      <c r="F208" s="132">
        <f t="shared" si="7"/>
        <v>24179</v>
      </c>
      <c r="G208" s="182">
        <f t="shared" si="8"/>
        <v>17267</v>
      </c>
      <c r="H208" s="143">
        <v>524</v>
      </c>
    </row>
    <row r="209" spans="1:8" ht="12.75">
      <c r="A209" s="139">
        <v>308</v>
      </c>
      <c r="B209" s="137">
        <f t="shared" si="9"/>
        <v>15.338000000000001</v>
      </c>
      <c r="C209" s="141"/>
      <c r="D209" s="142">
        <v>22061</v>
      </c>
      <c r="E209" s="143"/>
      <c r="F209" s="132">
        <f aca="true" t="shared" si="10" ref="F209:F272">ROUND(12*1.37*(1/B209*D209)+H209,0)</f>
        <v>24170</v>
      </c>
      <c r="G209" s="182">
        <f aca="true" t="shared" si="11" ref="G209:G272">ROUND(12*(1/B209*D209),0)</f>
        <v>17260</v>
      </c>
      <c r="H209" s="143">
        <v>524</v>
      </c>
    </row>
    <row r="210" spans="1:8" ht="12.75">
      <c r="A210" s="139">
        <v>309</v>
      </c>
      <c r="B210" s="137">
        <f t="shared" si="9"/>
        <v>15.344000000000001</v>
      </c>
      <c r="C210" s="141"/>
      <c r="D210" s="142">
        <v>22061</v>
      </c>
      <c r="E210" s="143"/>
      <c r="F210" s="132">
        <f t="shared" si="10"/>
        <v>24161</v>
      </c>
      <c r="G210" s="182">
        <f t="shared" si="11"/>
        <v>17253</v>
      </c>
      <c r="H210" s="143">
        <v>524</v>
      </c>
    </row>
    <row r="211" spans="1:8" ht="12.75">
      <c r="A211" s="139">
        <v>310</v>
      </c>
      <c r="B211" s="137">
        <f t="shared" si="9"/>
        <v>15.35</v>
      </c>
      <c r="C211" s="141"/>
      <c r="D211" s="142">
        <v>22061</v>
      </c>
      <c r="E211" s="143"/>
      <c r="F211" s="132">
        <f t="shared" si="10"/>
        <v>24152</v>
      </c>
      <c r="G211" s="182">
        <f t="shared" si="11"/>
        <v>17246</v>
      </c>
      <c r="H211" s="143">
        <v>524</v>
      </c>
    </row>
    <row r="212" spans="1:8" ht="12.75">
      <c r="A212" s="139">
        <v>311</v>
      </c>
      <c r="B212" s="137">
        <f t="shared" si="9"/>
        <v>15.356</v>
      </c>
      <c r="C212" s="141"/>
      <c r="D212" s="142">
        <v>22061</v>
      </c>
      <c r="E212" s="143"/>
      <c r="F212" s="132">
        <f t="shared" si="10"/>
        <v>24142</v>
      </c>
      <c r="G212" s="182">
        <f t="shared" si="11"/>
        <v>17240</v>
      </c>
      <c r="H212" s="143">
        <v>524</v>
      </c>
    </row>
    <row r="213" spans="1:8" ht="12.75">
      <c r="A213" s="139">
        <v>312</v>
      </c>
      <c r="B213" s="137">
        <f t="shared" si="9"/>
        <v>15.362</v>
      </c>
      <c r="C213" s="141"/>
      <c r="D213" s="142">
        <v>22061</v>
      </c>
      <c r="E213" s="143"/>
      <c r="F213" s="132">
        <f t="shared" si="10"/>
        <v>24133</v>
      </c>
      <c r="G213" s="182">
        <f t="shared" si="11"/>
        <v>17233</v>
      </c>
      <c r="H213" s="143">
        <v>524</v>
      </c>
    </row>
    <row r="214" spans="1:8" ht="12.75">
      <c r="A214" s="139">
        <v>313</v>
      </c>
      <c r="B214" s="137">
        <f t="shared" si="9"/>
        <v>15.368</v>
      </c>
      <c r="C214" s="141"/>
      <c r="D214" s="142">
        <v>22061</v>
      </c>
      <c r="E214" s="143"/>
      <c r="F214" s="132">
        <f t="shared" si="10"/>
        <v>24124</v>
      </c>
      <c r="G214" s="182">
        <f t="shared" si="11"/>
        <v>17226</v>
      </c>
      <c r="H214" s="143">
        <v>524</v>
      </c>
    </row>
    <row r="215" spans="1:8" ht="12.75">
      <c r="A215" s="139">
        <v>314</v>
      </c>
      <c r="B215" s="137">
        <f t="shared" si="9"/>
        <v>15.374</v>
      </c>
      <c r="C215" s="141"/>
      <c r="D215" s="142">
        <v>22061</v>
      </c>
      <c r="E215" s="143"/>
      <c r="F215" s="132">
        <f t="shared" si="10"/>
        <v>24115</v>
      </c>
      <c r="G215" s="182">
        <f t="shared" si="11"/>
        <v>17219</v>
      </c>
      <c r="H215" s="143">
        <v>524</v>
      </c>
    </row>
    <row r="216" spans="1:8" ht="12.75">
      <c r="A216" s="139">
        <v>315</v>
      </c>
      <c r="B216" s="137">
        <f t="shared" si="9"/>
        <v>15.38</v>
      </c>
      <c r="C216" s="141"/>
      <c r="D216" s="142">
        <v>22061</v>
      </c>
      <c r="E216" s="143"/>
      <c r="F216" s="132">
        <f t="shared" si="10"/>
        <v>24105</v>
      </c>
      <c r="G216" s="182">
        <f t="shared" si="11"/>
        <v>17213</v>
      </c>
      <c r="H216" s="143">
        <v>524</v>
      </c>
    </row>
    <row r="217" spans="1:8" ht="12.75">
      <c r="A217" s="139">
        <v>316</v>
      </c>
      <c r="B217" s="137">
        <f t="shared" si="9"/>
        <v>15.386000000000001</v>
      </c>
      <c r="C217" s="141"/>
      <c r="D217" s="142">
        <v>22061</v>
      </c>
      <c r="E217" s="143"/>
      <c r="F217" s="132">
        <f t="shared" si="10"/>
        <v>24096</v>
      </c>
      <c r="G217" s="182">
        <f t="shared" si="11"/>
        <v>17206</v>
      </c>
      <c r="H217" s="143">
        <v>524</v>
      </c>
    </row>
    <row r="218" spans="1:8" ht="12.75">
      <c r="A218" s="139">
        <v>317</v>
      </c>
      <c r="B218" s="137">
        <f t="shared" si="9"/>
        <v>15.392</v>
      </c>
      <c r="C218" s="141"/>
      <c r="D218" s="142">
        <v>22061</v>
      </c>
      <c r="E218" s="143"/>
      <c r="F218" s="132">
        <f t="shared" si="10"/>
        <v>24087</v>
      </c>
      <c r="G218" s="182">
        <f t="shared" si="11"/>
        <v>17199</v>
      </c>
      <c r="H218" s="143">
        <v>524</v>
      </c>
    </row>
    <row r="219" spans="1:8" ht="12.75">
      <c r="A219" s="139">
        <v>318</v>
      </c>
      <c r="B219" s="137">
        <f t="shared" si="9"/>
        <v>15.398</v>
      </c>
      <c r="C219" s="141"/>
      <c r="D219" s="142">
        <v>22061</v>
      </c>
      <c r="E219" s="143"/>
      <c r="F219" s="132">
        <f t="shared" si="10"/>
        <v>24078</v>
      </c>
      <c r="G219" s="182">
        <f t="shared" si="11"/>
        <v>17193</v>
      </c>
      <c r="H219" s="143">
        <v>524</v>
      </c>
    </row>
    <row r="220" spans="1:8" ht="12.75">
      <c r="A220" s="139">
        <v>319</v>
      </c>
      <c r="B220" s="137">
        <f t="shared" si="9"/>
        <v>15.404</v>
      </c>
      <c r="C220" s="141"/>
      <c r="D220" s="142">
        <v>22061</v>
      </c>
      <c r="E220" s="143"/>
      <c r="F220" s="132">
        <f t="shared" si="10"/>
        <v>24069</v>
      </c>
      <c r="G220" s="182">
        <f t="shared" si="11"/>
        <v>17186</v>
      </c>
      <c r="H220" s="143">
        <v>524</v>
      </c>
    </row>
    <row r="221" spans="1:8" ht="12.75">
      <c r="A221" s="139">
        <v>320</v>
      </c>
      <c r="B221" s="137">
        <f t="shared" si="9"/>
        <v>15.41</v>
      </c>
      <c r="C221" s="141"/>
      <c r="D221" s="142">
        <v>22061</v>
      </c>
      <c r="E221" s="143"/>
      <c r="F221" s="132">
        <f t="shared" si="10"/>
        <v>24060</v>
      </c>
      <c r="G221" s="182">
        <f t="shared" si="11"/>
        <v>17179</v>
      </c>
      <c r="H221" s="143">
        <v>524</v>
      </c>
    </row>
    <row r="222" spans="1:8" ht="12.75">
      <c r="A222" s="139">
        <v>321</v>
      </c>
      <c r="B222" s="137">
        <f>0.0045*A222+13.95</f>
        <v>15.394499999999999</v>
      </c>
      <c r="C222" s="141"/>
      <c r="D222" s="142">
        <v>22061</v>
      </c>
      <c r="E222" s="143"/>
      <c r="F222" s="132">
        <f t="shared" si="10"/>
        <v>24081</v>
      </c>
      <c r="G222" s="182">
        <f t="shared" si="11"/>
        <v>17197</v>
      </c>
      <c r="H222" s="143">
        <v>522</v>
      </c>
    </row>
    <row r="223" spans="1:8" ht="12.75">
      <c r="A223" s="139">
        <v>322</v>
      </c>
      <c r="B223" s="137">
        <f aca="true" t="shared" si="12" ref="B223:B286">0.0045*A223+13.95</f>
        <v>15.399</v>
      </c>
      <c r="C223" s="141"/>
      <c r="D223" s="142">
        <v>22061</v>
      </c>
      <c r="E223" s="143"/>
      <c r="F223" s="132">
        <f t="shared" si="10"/>
        <v>24074</v>
      </c>
      <c r="G223" s="182">
        <f t="shared" si="11"/>
        <v>17192</v>
      </c>
      <c r="H223" s="143">
        <v>522</v>
      </c>
    </row>
    <row r="224" spans="1:8" ht="12.75">
      <c r="A224" s="139">
        <v>323</v>
      </c>
      <c r="B224" s="137">
        <f t="shared" si="12"/>
        <v>15.4035</v>
      </c>
      <c r="C224" s="141"/>
      <c r="D224" s="142">
        <v>22061</v>
      </c>
      <c r="E224" s="143"/>
      <c r="F224" s="132">
        <f t="shared" si="10"/>
        <v>24067</v>
      </c>
      <c r="G224" s="182">
        <f t="shared" si="11"/>
        <v>17186</v>
      </c>
      <c r="H224" s="143">
        <v>522</v>
      </c>
    </row>
    <row r="225" spans="1:8" ht="12.75">
      <c r="A225" s="139">
        <v>324</v>
      </c>
      <c r="B225" s="137">
        <f t="shared" si="12"/>
        <v>15.408</v>
      </c>
      <c r="C225" s="141"/>
      <c r="D225" s="142">
        <v>22061</v>
      </c>
      <c r="E225" s="143"/>
      <c r="F225" s="132">
        <f t="shared" si="10"/>
        <v>24061</v>
      </c>
      <c r="G225" s="182">
        <f t="shared" si="11"/>
        <v>17181</v>
      </c>
      <c r="H225" s="143">
        <v>522</v>
      </c>
    </row>
    <row r="226" spans="1:8" ht="12.75">
      <c r="A226" s="139">
        <v>325</v>
      </c>
      <c r="B226" s="137">
        <f t="shared" si="12"/>
        <v>15.4125</v>
      </c>
      <c r="C226" s="141"/>
      <c r="D226" s="142">
        <v>22061</v>
      </c>
      <c r="E226" s="143"/>
      <c r="F226" s="132">
        <f t="shared" si="10"/>
        <v>24054</v>
      </c>
      <c r="G226" s="182">
        <f t="shared" si="11"/>
        <v>17176</v>
      </c>
      <c r="H226" s="143">
        <v>522</v>
      </c>
    </row>
    <row r="227" spans="1:8" ht="12.75">
      <c r="A227" s="139">
        <v>326</v>
      </c>
      <c r="B227" s="137">
        <f t="shared" si="12"/>
        <v>15.417</v>
      </c>
      <c r="C227" s="141"/>
      <c r="D227" s="142">
        <v>22061</v>
      </c>
      <c r="E227" s="143"/>
      <c r="F227" s="132">
        <f t="shared" si="10"/>
        <v>24047</v>
      </c>
      <c r="G227" s="182">
        <f t="shared" si="11"/>
        <v>17171</v>
      </c>
      <c r="H227" s="143">
        <v>522</v>
      </c>
    </row>
    <row r="228" spans="1:8" ht="12.75">
      <c r="A228" s="139">
        <v>327</v>
      </c>
      <c r="B228" s="137">
        <f t="shared" si="12"/>
        <v>15.421499999999998</v>
      </c>
      <c r="C228" s="141"/>
      <c r="D228" s="142">
        <v>22061</v>
      </c>
      <c r="E228" s="143"/>
      <c r="F228" s="132">
        <f t="shared" si="10"/>
        <v>24040</v>
      </c>
      <c r="G228" s="182">
        <f t="shared" si="11"/>
        <v>17166</v>
      </c>
      <c r="H228" s="143">
        <v>522</v>
      </c>
    </row>
    <row r="229" spans="1:8" ht="12.75">
      <c r="A229" s="139">
        <v>328</v>
      </c>
      <c r="B229" s="137">
        <f t="shared" si="12"/>
        <v>15.425999999999998</v>
      </c>
      <c r="C229" s="141"/>
      <c r="D229" s="142">
        <v>22061</v>
      </c>
      <c r="E229" s="143"/>
      <c r="F229" s="132">
        <f t="shared" si="10"/>
        <v>24033</v>
      </c>
      <c r="G229" s="182">
        <f t="shared" si="11"/>
        <v>17161</v>
      </c>
      <c r="H229" s="143">
        <v>522</v>
      </c>
    </row>
    <row r="230" spans="1:8" ht="12.75">
      <c r="A230" s="139">
        <v>329</v>
      </c>
      <c r="B230" s="137">
        <f t="shared" si="12"/>
        <v>15.430499999999999</v>
      </c>
      <c r="C230" s="141"/>
      <c r="D230" s="142">
        <v>22061</v>
      </c>
      <c r="E230" s="143"/>
      <c r="F230" s="132">
        <f t="shared" si="10"/>
        <v>24026</v>
      </c>
      <c r="G230" s="182">
        <f t="shared" si="11"/>
        <v>17156</v>
      </c>
      <c r="H230" s="143">
        <v>522</v>
      </c>
    </row>
    <row r="231" spans="1:8" ht="12.75">
      <c r="A231" s="139">
        <v>330</v>
      </c>
      <c r="B231" s="137">
        <f t="shared" si="12"/>
        <v>15.434999999999999</v>
      </c>
      <c r="C231" s="141"/>
      <c r="D231" s="142">
        <v>22061</v>
      </c>
      <c r="E231" s="143"/>
      <c r="F231" s="132">
        <f t="shared" si="10"/>
        <v>24019</v>
      </c>
      <c r="G231" s="182">
        <f t="shared" si="11"/>
        <v>17151</v>
      </c>
      <c r="H231" s="143">
        <v>522</v>
      </c>
    </row>
    <row r="232" spans="1:8" ht="12.75">
      <c r="A232" s="139">
        <v>331</v>
      </c>
      <c r="B232" s="137">
        <f t="shared" si="12"/>
        <v>15.439499999999999</v>
      </c>
      <c r="C232" s="141"/>
      <c r="D232" s="142">
        <v>22061</v>
      </c>
      <c r="E232" s="143"/>
      <c r="F232" s="132">
        <f t="shared" si="10"/>
        <v>24013</v>
      </c>
      <c r="G232" s="182">
        <f t="shared" si="11"/>
        <v>17146</v>
      </c>
      <c r="H232" s="143">
        <v>522</v>
      </c>
    </row>
    <row r="233" spans="1:8" ht="12.75">
      <c r="A233" s="139">
        <v>332</v>
      </c>
      <c r="B233" s="137">
        <f t="shared" si="12"/>
        <v>15.443999999999999</v>
      </c>
      <c r="C233" s="141"/>
      <c r="D233" s="142">
        <v>22061</v>
      </c>
      <c r="E233" s="143"/>
      <c r="F233" s="132">
        <f t="shared" si="10"/>
        <v>24006</v>
      </c>
      <c r="G233" s="182">
        <f t="shared" si="11"/>
        <v>17141</v>
      </c>
      <c r="H233" s="143">
        <v>522</v>
      </c>
    </row>
    <row r="234" spans="1:8" ht="12.75">
      <c r="A234" s="139">
        <v>333</v>
      </c>
      <c r="B234" s="137">
        <f t="shared" si="12"/>
        <v>15.4485</v>
      </c>
      <c r="C234" s="141"/>
      <c r="D234" s="142">
        <v>22061</v>
      </c>
      <c r="E234" s="143"/>
      <c r="F234" s="132">
        <f t="shared" si="10"/>
        <v>23999</v>
      </c>
      <c r="G234" s="182">
        <f t="shared" si="11"/>
        <v>17136</v>
      </c>
      <c r="H234" s="143">
        <v>522</v>
      </c>
    </row>
    <row r="235" spans="1:8" ht="12.75">
      <c r="A235" s="139">
        <v>334</v>
      </c>
      <c r="B235" s="137">
        <f t="shared" si="12"/>
        <v>15.453</v>
      </c>
      <c r="C235" s="141"/>
      <c r="D235" s="142">
        <v>22061</v>
      </c>
      <c r="E235" s="143"/>
      <c r="F235" s="132">
        <f t="shared" si="10"/>
        <v>23992</v>
      </c>
      <c r="G235" s="182">
        <f t="shared" si="11"/>
        <v>17131</v>
      </c>
      <c r="H235" s="143">
        <v>522</v>
      </c>
    </row>
    <row r="236" spans="1:8" ht="12.75">
      <c r="A236" s="139">
        <v>335</v>
      </c>
      <c r="B236" s="137">
        <f t="shared" si="12"/>
        <v>15.4575</v>
      </c>
      <c r="C236" s="141"/>
      <c r="D236" s="142">
        <v>22061</v>
      </c>
      <c r="E236" s="143"/>
      <c r="F236" s="132">
        <f t="shared" si="10"/>
        <v>23985</v>
      </c>
      <c r="G236" s="182">
        <f t="shared" si="11"/>
        <v>17126</v>
      </c>
      <c r="H236" s="143">
        <v>522</v>
      </c>
    </row>
    <row r="237" spans="1:8" ht="12.75">
      <c r="A237" s="139">
        <v>336</v>
      </c>
      <c r="B237" s="137">
        <f t="shared" si="12"/>
        <v>15.462</v>
      </c>
      <c r="C237" s="141"/>
      <c r="D237" s="142">
        <v>22061</v>
      </c>
      <c r="E237" s="143"/>
      <c r="F237" s="132">
        <f t="shared" si="10"/>
        <v>23978</v>
      </c>
      <c r="G237" s="182">
        <f t="shared" si="11"/>
        <v>17121</v>
      </c>
      <c r="H237" s="143">
        <v>522</v>
      </c>
    </row>
    <row r="238" spans="1:8" ht="12.75">
      <c r="A238" s="139">
        <v>337</v>
      </c>
      <c r="B238" s="137">
        <f t="shared" si="12"/>
        <v>15.4665</v>
      </c>
      <c r="C238" s="141"/>
      <c r="D238" s="142">
        <v>22061</v>
      </c>
      <c r="E238" s="143"/>
      <c r="F238" s="132">
        <f t="shared" si="10"/>
        <v>23972</v>
      </c>
      <c r="G238" s="182">
        <f t="shared" si="11"/>
        <v>17116</v>
      </c>
      <c r="H238" s="143">
        <v>522</v>
      </c>
    </row>
    <row r="239" spans="1:8" ht="12.75">
      <c r="A239" s="139">
        <v>338</v>
      </c>
      <c r="B239" s="137">
        <f t="shared" si="12"/>
        <v>15.471</v>
      </c>
      <c r="C239" s="141"/>
      <c r="D239" s="142">
        <v>22061</v>
      </c>
      <c r="E239" s="143"/>
      <c r="F239" s="132">
        <f t="shared" si="10"/>
        <v>23965</v>
      </c>
      <c r="G239" s="182">
        <f t="shared" si="11"/>
        <v>17111</v>
      </c>
      <c r="H239" s="143">
        <v>522</v>
      </c>
    </row>
    <row r="240" spans="1:8" ht="12.75">
      <c r="A240" s="139">
        <v>339</v>
      </c>
      <c r="B240" s="137">
        <f t="shared" si="12"/>
        <v>15.475499999999998</v>
      </c>
      <c r="C240" s="141"/>
      <c r="D240" s="142">
        <v>22061</v>
      </c>
      <c r="E240" s="143"/>
      <c r="F240" s="132">
        <f t="shared" si="10"/>
        <v>23958</v>
      </c>
      <c r="G240" s="182">
        <f t="shared" si="11"/>
        <v>17107</v>
      </c>
      <c r="H240" s="143">
        <v>522</v>
      </c>
    </row>
    <row r="241" spans="1:8" ht="12.75">
      <c r="A241" s="139">
        <v>340</v>
      </c>
      <c r="B241" s="137">
        <f t="shared" si="12"/>
        <v>15.479999999999999</v>
      </c>
      <c r="C241" s="141"/>
      <c r="D241" s="142">
        <v>22061</v>
      </c>
      <c r="E241" s="143"/>
      <c r="F241" s="132">
        <f t="shared" si="10"/>
        <v>23951</v>
      </c>
      <c r="G241" s="182">
        <f t="shared" si="11"/>
        <v>17102</v>
      </c>
      <c r="H241" s="143">
        <v>522</v>
      </c>
    </row>
    <row r="242" spans="1:8" ht="12.75">
      <c r="A242" s="139">
        <v>341</v>
      </c>
      <c r="B242" s="137">
        <f t="shared" si="12"/>
        <v>15.484499999999999</v>
      </c>
      <c r="C242" s="141"/>
      <c r="D242" s="142">
        <v>22061</v>
      </c>
      <c r="E242" s="143"/>
      <c r="F242" s="132">
        <f t="shared" si="10"/>
        <v>23944</v>
      </c>
      <c r="G242" s="182">
        <f t="shared" si="11"/>
        <v>17097</v>
      </c>
      <c r="H242" s="143">
        <v>522</v>
      </c>
    </row>
    <row r="243" spans="1:8" ht="12.75">
      <c r="A243" s="139">
        <v>342</v>
      </c>
      <c r="B243" s="137">
        <f t="shared" si="12"/>
        <v>15.488999999999999</v>
      </c>
      <c r="C243" s="141"/>
      <c r="D243" s="142">
        <v>22061</v>
      </c>
      <c r="E243" s="143"/>
      <c r="F243" s="132">
        <f t="shared" si="10"/>
        <v>23938</v>
      </c>
      <c r="G243" s="182">
        <f t="shared" si="11"/>
        <v>17092</v>
      </c>
      <c r="H243" s="143">
        <v>522</v>
      </c>
    </row>
    <row r="244" spans="1:8" ht="12.75">
      <c r="A244" s="139">
        <v>343</v>
      </c>
      <c r="B244" s="137">
        <f t="shared" si="12"/>
        <v>15.4935</v>
      </c>
      <c r="C244" s="141"/>
      <c r="D244" s="142">
        <v>22061</v>
      </c>
      <c r="E244" s="143"/>
      <c r="F244" s="132">
        <f t="shared" si="10"/>
        <v>23931</v>
      </c>
      <c r="G244" s="182">
        <f t="shared" si="11"/>
        <v>17087</v>
      </c>
      <c r="H244" s="143">
        <v>522</v>
      </c>
    </row>
    <row r="245" spans="1:8" ht="12.75">
      <c r="A245" s="139">
        <v>344</v>
      </c>
      <c r="B245" s="137">
        <f t="shared" si="12"/>
        <v>15.498</v>
      </c>
      <c r="C245" s="141"/>
      <c r="D245" s="142">
        <v>22061</v>
      </c>
      <c r="E245" s="143"/>
      <c r="F245" s="132">
        <f t="shared" si="10"/>
        <v>23924</v>
      </c>
      <c r="G245" s="182">
        <f t="shared" si="11"/>
        <v>17082</v>
      </c>
      <c r="H245" s="143">
        <v>522</v>
      </c>
    </row>
    <row r="246" spans="1:8" ht="12.75">
      <c r="A246" s="139">
        <v>345</v>
      </c>
      <c r="B246" s="137">
        <f t="shared" si="12"/>
        <v>15.5025</v>
      </c>
      <c r="C246" s="141"/>
      <c r="D246" s="142">
        <v>22061</v>
      </c>
      <c r="E246" s="143"/>
      <c r="F246" s="132">
        <f t="shared" si="10"/>
        <v>23917</v>
      </c>
      <c r="G246" s="182">
        <f t="shared" si="11"/>
        <v>17077</v>
      </c>
      <c r="H246" s="143">
        <v>522</v>
      </c>
    </row>
    <row r="247" spans="1:8" ht="12.75">
      <c r="A247" s="139">
        <v>346</v>
      </c>
      <c r="B247" s="137">
        <f t="shared" si="12"/>
        <v>15.507</v>
      </c>
      <c r="C247" s="141"/>
      <c r="D247" s="142">
        <v>22061</v>
      </c>
      <c r="E247" s="143"/>
      <c r="F247" s="132">
        <f t="shared" si="10"/>
        <v>23910</v>
      </c>
      <c r="G247" s="182">
        <f t="shared" si="11"/>
        <v>17072</v>
      </c>
      <c r="H247" s="143">
        <v>522</v>
      </c>
    </row>
    <row r="248" spans="1:8" ht="12.75">
      <c r="A248" s="139">
        <v>347</v>
      </c>
      <c r="B248" s="137">
        <f t="shared" si="12"/>
        <v>15.5115</v>
      </c>
      <c r="C248" s="141"/>
      <c r="D248" s="142">
        <v>22061</v>
      </c>
      <c r="E248" s="143"/>
      <c r="F248" s="132">
        <f t="shared" si="10"/>
        <v>23904</v>
      </c>
      <c r="G248" s="182">
        <f t="shared" si="11"/>
        <v>17067</v>
      </c>
      <c r="H248" s="143">
        <v>522</v>
      </c>
    </row>
    <row r="249" spans="1:8" ht="12.75">
      <c r="A249" s="139">
        <v>348</v>
      </c>
      <c r="B249" s="137">
        <f t="shared" si="12"/>
        <v>15.515999999999998</v>
      </c>
      <c r="C249" s="141"/>
      <c r="D249" s="142">
        <v>22061</v>
      </c>
      <c r="E249" s="143"/>
      <c r="F249" s="132">
        <f t="shared" si="10"/>
        <v>23897</v>
      </c>
      <c r="G249" s="182">
        <f t="shared" si="11"/>
        <v>17062</v>
      </c>
      <c r="H249" s="143">
        <v>522</v>
      </c>
    </row>
    <row r="250" spans="1:8" ht="12.75">
      <c r="A250" s="139">
        <v>349</v>
      </c>
      <c r="B250" s="137">
        <f t="shared" si="12"/>
        <v>15.520499999999998</v>
      </c>
      <c r="C250" s="141"/>
      <c r="D250" s="142">
        <v>22061</v>
      </c>
      <c r="E250" s="143"/>
      <c r="F250" s="132">
        <f t="shared" si="10"/>
        <v>23890</v>
      </c>
      <c r="G250" s="182">
        <f t="shared" si="11"/>
        <v>17057</v>
      </c>
      <c r="H250" s="143">
        <v>522</v>
      </c>
    </row>
    <row r="251" spans="1:8" ht="12.75">
      <c r="A251" s="139">
        <v>350</v>
      </c>
      <c r="B251" s="137">
        <f t="shared" si="12"/>
        <v>15.524999999999999</v>
      </c>
      <c r="C251" s="141"/>
      <c r="D251" s="142">
        <v>22061</v>
      </c>
      <c r="E251" s="143"/>
      <c r="F251" s="132">
        <f t="shared" si="10"/>
        <v>23883</v>
      </c>
      <c r="G251" s="182">
        <f t="shared" si="11"/>
        <v>17052</v>
      </c>
      <c r="H251" s="143">
        <v>522</v>
      </c>
    </row>
    <row r="252" spans="1:8" ht="12.75">
      <c r="A252" s="139">
        <v>351</v>
      </c>
      <c r="B252" s="137">
        <f t="shared" si="12"/>
        <v>15.529499999999999</v>
      </c>
      <c r="C252" s="141"/>
      <c r="D252" s="142">
        <v>22061</v>
      </c>
      <c r="E252" s="143"/>
      <c r="F252" s="132">
        <f t="shared" si="10"/>
        <v>23876</v>
      </c>
      <c r="G252" s="182">
        <f t="shared" si="11"/>
        <v>17047</v>
      </c>
      <c r="H252" s="143">
        <v>522</v>
      </c>
    </row>
    <row r="253" spans="1:8" ht="12.75">
      <c r="A253" s="139">
        <v>352</v>
      </c>
      <c r="B253" s="137">
        <f t="shared" si="12"/>
        <v>15.533999999999999</v>
      </c>
      <c r="C253" s="141"/>
      <c r="D253" s="142">
        <v>22061</v>
      </c>
      <c r="E253" s="143"/>
      <c r="F253" s="132">
        <f t="shared" si="10"/>
        <v>23870</v>
      </c>
      <c r="G253" s="182">
        <f t="shared" si="11"/>
        <v>17042</v>
      </c>
      <c r="H253" s="143">
        <v>522</v>
      </c>
    </row>
    <row r="254" spans="1:8" ht="12.75">
      <c r="A254" s="139">
        <v>353</v>
      </c>
      <c r="B254" s="137">
        <f t="shared" si="12"/>
        <v>15.538499999999999</v>
      </c>
      <c r="C254" s="141"/>
      <c r="D254" s="142">
        <v>22061</v>
      </c>
      <c r="E254" s="143"/>
      <c r="F254" s="132">
        <f t="shared" si="10"/>
        <v>23863</v>
      </c>
      <c r="G254" s="182">
        <f t="shared" si="11"/>
        <v>17037</v>
      </c>
      <c r="H254" s="143">
        <v>522</v>
      </c>
    </row>
    <row r="255" spans="1:8" ht="12.75">
      <c r="A255" s="139">
        <v>354</v>
      </c>
      <c r="B255" s="137">
        <f t="shared" si="12"/>
        <v>15.543</v>
      </c>
      <c r="C255" s="141"/>
      <c r="D255" s="142">
        <v>22061</v>
      </c>
      <c r="E255" s="143"/>
      <c r="F255" s="132">
        <f t="shared" si="10"/>
        <v>23856</v>
      </c>
      <c r="G255" s="182">
        <f t="shared" si="11"/>
        <v>17032</v>
      </c>
      <c r="H255" s="143">
        <v>522</v>
      </c>
    </row>
    <row r="256" spans="1:8" ht="12.75">
      <c r="A256" s="139">
        <v>355</v>
      </c>
      <c r="B256" s="137">
        <f t="shared" si="12"/>
        <v>15.5475</v>
      </c>
      <c r="C256" s="141"/>
      <c r="D256" s="142">
        <v>22061</v>
      </c>
      <c r="E256" s="143"/>
      <c r="F256" s="132">
        <f t="shared" si="10"/>
        <v>23849</v>
      </c>
      <c r="G256" s="182">
        <f t="shared" si="11"/>
        <v>17027</v>
      </c>
      <c r="H256" s="143">
        <v>522</v>
      </c>
    </row>
    <row r="257" spans="1:8" ht="12.75">
      <c r="A257" s="139">
        <v>356</v>
      </c>
      <c r="B257" s="137">
        <f t="shared" si="12"/>
        <v>15.552</v>
      </c>
      <c r="C257" s="141"/>
      <c r="D257" s="142">
        <v>22061</v>
      </c>
      <c r="E257" s="143"/>
      <c r="F257" s="132">
        <f t="shared" si="10"/>
        <v>23843</v>
      </c>
      <c r="G257" s="182">
        <f t="shared" si="11"/>
        <v>17022</v>
      </c>
      <c r="H257" s="143">
        <v>522</v>
      </c>
    </row>
    <row r="258" spans="1:8" ht="12.75">
      <c r="A258" s="139">
        <v>357</v>
      </c>
      <c r="B258" s="137">
        <f t="shared" si="12"/>
        <v>15.5565</v>
      </c>
      <c r="C258" s="141"/>
      <c r="D258" s="142">
        <v>22061</v>
      </c>
      <c r="E258" s="143"/>
      <c r="F258" s="132">
        <f t="shared" si="10"/>
        <v>23836</v>
      </c>
      <c r="G258" s="182">
        <f t="shared" si="11"/>
        <v>17017</v>
      </c>
      <c r="H258" s="143">
        <v>522</v>
      </c>
    </row>
    <row r="259" spans="1:8" ht="12.75">
      <c r="A259" s="139">
        <v>358</v>
      </c>
      <c r="B259" s="137">
        <f t="shared" si="12"/>
        <v>15.561</v>
      </c>
      <c r="C259" s="141"/>
      <c r="D259" s="142">
        <v>22061</v>
      </c>
      <c r="E259" s="143"/>
      <c r="F259" s="132">
        <f t="shared" si="10"/>
        <v>23829</v>
      </c>
      <c r="G259" s="182">
        <f t="shared" si="11"/>
        <v>17013</v>
      </c>
      <c r="H259" s="143">
        <v>522</v>
      </c>
    </row>
    <row r="260" spans="1:8" ht="12.75">
      <c r="A260" s="139">
        <v>359</v>
      </c>
      <c r="B260" s="137">
        <f t="shared" si="12"/>
        <v>15.5655</v>
      </c>
      <c r="C260" s="141"/>
      <c r="D260" s="142">
        <v>22061</v>
      </c>
      <c r="E260" s="143"/>
      <c r="F260" s="132">
        <f t="shared" si="10"/>
        <v>23822</v>
      </c>
      <c r="G260" s="182">
        <f t="shared" si="11"/>
        <v>17008</v>
      </c>
      <c r="H260" s="143">
        <v>522</v>
      </c>
    </row>
    <row r="261" spans="1:8" ht="12.75">
      <c r="A261" s="139">
        <v>360</v>
      </c>
      <c r="B261" s="137">
        <f t="shared" si="12"/>
        <v>15.569999999999999</v>
      </c>
      <c r="C261" s="141"/>
      <c r="D261" s="142">
        <v>22061</v>
      </c>
      <c r="E261" s="143"/>
      <c r="F261" s="132">
        <f t="shared" si="10"/>
        <v>23816</v>
      </c>
      <c r="G261" s="182">
        <f t="shared" si="11"/>
        <v>17003</v>
      </c>
      <c r="H261" s="143">
        <v>522</v>
      </c>
    </row>
    <row r="262" spans="1:8" ht="12.75">
      <c r="A262" s="139">
        <v>361</v>
      </c>
      <c r="B262" s="137">
        <f t="shared" si="12"/>
        <v>15.574499999999999</v>
      </c>
      <c r="C262" s="141"/>
      <c r="D262" s="142">
        <v>22061</v>
      </c>
      <c r="E262" s="143"/>
      <c r="F262" s="132">
        <f t="shared" si="10"/>
        <v>23809</v>
      </c>
      <c r="G262" s="182">
        <f t="shared" si="11"/>
        <v>16998</v>
      </c>
      <c r="H262" s="143">
        <v>522</v>
      </c>
    </row>
    <row r="263" spans="1:8" ht="12.75">
      <c r="A263" s="139">
        <v>362</v>
      </c>
      <c r="B263" s="137">
        <f t="shared" si="12"/>
        <v>15.578999999999999</v>
      </c>
      <c r="C263" s="141"/>
      <c r="D263" s="142">
        <v>22061</v>
      </c>
      <c r="E263" s="143"/>
      <c r="F263" s="132">
        <f t="shared" si="10"/>
        <v>23802</v>
      </c>
      <c r="G263" s="182">
        <f t="shared" si="11"/>
        <v>16993</v>
      </c>
      <c r="H263" s="143">
        <v>522</v>
      </c>
    </row>
    <row r="264" spans="1:8" ht="12.75">
      <c r="A264" s="139">
        <v>363</v>
      </c>
      <c r="B264" s="137">
        <f t="shared" si="12"/>
        <v>15.583499999999999</v>
      </c>
      <c r="C264" s="141"/>
      <c r="D264" s="142">
        <v>22061</v>
      </c>
      <c r="E264" s="143"/>
      <c r="F264" s="132">
        <f t="shared" si="10"/>
        <v>23796</v>
      </c>
      <c r="G264" s="182">
        <f t="shared" si="11"/>
        <v>16988</v>
      </c>
      <c r="H264" s="143">
        <v>522</v>
      </c>
    </row>
    <row r="265" spans="1:8" ht="12.75">
      <c r="A265" s="139">
        <v>364</v>
      </c>
      <c r="B265" s="137">
        <f t="shared" si="12"/>
        <v>15.588</v>
      </c>
      <c r="C265" s="141"/>
      <c r="D265" s="142">
        <v>22061</v>
      </c>
      <c r="E265" s="143"/>
      <c r="F265" s="132">
        <f t="shared" si="10"/>
        <v>23789</v>
      </c>
      <c r="G265" s="182">
        <f t="shared" si="11"/>
        <v>16983</v>
      </c>
      <c r="H265" s="143">
        <v>522</v>
      </c>
    </row>
    <row r="266" spans="1:8" ht="12.75">
      <c r="A266" s="139">
        <v>365</v>
      </c>
      <c r="B266" s="137">
        <f t="shared" si="12"/>
        <v>15.5925</v>
      </c>
      <c r="C266" s="141"/>
      <c r="D266" s="142">
        <v>22061</v>
      </c>
      <c r="E266" s="143"/>
      <c r="F266" s="132">
        <f t="shared" si="10"/>
        <v>23782</v>
      </c>
      <c r="G266" s="182">
        <f t="shared" si="11"/>
        <v>16978</v>
      </c>
      <c r="H266" s="143">
        <v>522</v>
      </c>
    </row>
    <row r="267" spans="1:8" ht="12.75">
      <c r="A267" s="139">
        <v>366</v>
      </c>
      <c r="B267" s="137">
        <f t="shared" si="12"/>
        <v>15.597</v>
      </c>
      <c r="C267" s="141"/>
      <c r="D267" s="142">
        <v>22061</v>
      </c>
      <c r="E267" s="143"/>
      <c r="F267" s="132">
        <f t="shared" si="10"/>
        <v>23775</v>
      </c>
      <c r="G267" s="182">
        <f t="shared" si="11"/>
        <v>16973</v>
      </c>
      <c r="H267" s="143">
        <v>522</v>
      </c>
    </row>
    <row r="268" spans="1:8" ht="12.75">
      <c r="A268" s="139">
        <v>367</v>
      </c>
      <c r="B268" s="137">
        <f t="shared" si="12"/>
        <v>15.6015</v>
      </c>
      <c r="C268" s="141"/>
      <c r="D268" s="142">
        <v>22061</v>
      </c>
      <c r="E268" s="143"/>
      <c r="F268" s="132">
        <f t="shared" si="10"/>
        <v>23769</v>
      </c>
      <c r="G268" s="182">
        <f t="shared" si="11"/>
        <v>16968</v>
      </c>
      <c r="H268" s="143">
        <v>522</v>
      </c>
    </row>
    <row r="269" spans="1:8" ht="12.75">
      <c r="A269" s="139">
        <v>368</v>
      </c>
      <c r="B269" s="137">
        <f t="shared" si="12"/>
        <v>15.606</v>
      </c>
      <c r="C269" s="141"/>
      <c r="D269" s="142">
        <v>22061</v>
      </c>
      <c r="E269" s="143"/>
      <c r="F269" s="132">
        <f t="shared" si="10"/>
        <v>23762</v>
      </c>
      <c r="G269" s="182">
        <f t="shared" si="11"/>
        <v>16963</v>
      </c>
      <c r="H269" s="143">
        <v>522</v>
      </c>
    </row>
    <row r="270" spans="1:8" ht="12.75">
      <c r="A270" s="139">
        <v>369</v>
      </c>
      <c r="B270" s="137">
        <f t="shared" si="12"/>
        <v>15.610499999999998</v>
      </c>
      <c r="C270" s="141"/>
      <c r="D270" s="142">
        <v>22061</v>
      </c>
      <c r="E270" s="143"/>
      <c r="F270" s="132">
        <f t="shared" si="10"/>
        <v>23755</v>
      </c>
      <c r="G270" s="182">
        <f t="shared" si="11"/>
        <v>16959</v>
      </c>
      <c r="H270" s="143">
        <v>522</v>
      </c>
    </row>
    <row r="271" spans="1:8" ht="12.75">
      <c r="A271" s="139">
        <v>370</v>
      </c>
      <c r="B271" s="137">
        <f t="shared" si="12"/>
        <v>15.614999999999998</v>
      </c>
      <c r="C271" s="141"/>
      <c r="D271" s="142">
        <v>22061</v>
      </c>
      <c r="E271" s="143"/>
      <c r="F271" s="132">
        <f t="shared" si="10"/>
        <v>23749</v>
      </c>
      <c r="G271" s="182">
        <f t="shared" si="11"/>
        <v>16954</v>
      </c>
      <c r="H271" s="143">
        <v>522</v>
      </c>
    </row>
    <row r="272" spans="1:8" ht="12.75">
      <c r="A272" s="139">
        <v>371</v>
      </c>
      <c r="B272" s="137">
        <f t="shared" si="12"/>
        <v>15.619499999999999</v>
      </c>
      <c r="C272" s="141"/>
      <c r="D272" s="142">
        <v>22061</v>
      </c>
      <c r="E272" s="143"/>
      <c r="F272" s="132">
        <f t="shared" si="10"/>
        <v>23742</v>
      </c>
      <c r="G272" s="182">
        <f t="shared" si="11"/>
        <v>16949</v>
      </c>
      <c r="H272" s="143">
        <v>522</v>
      </c>
    </row>
    <row r="273" spans="1:8" ht="12.75">
      <c r="A273" s="139">
        <v>372</v>
      </c>
      <c r="B273" s="137">
        <f t="shared" si="12"/>
        <v>15.623999999999999</v>
      </c>
      <c r="C273" s="141"/>
      <c r="D273" s="142">
        <v>22061</v>
      </c>
      <c r="E273" s="143"/>
      <c r="F273" s="132">
        <f aca="true" t="shared" si="13" ref="F273:F336">ROUND(12*1.37*(1/B273*D273)+H273,0)</f>
        <v>23735</v>
      </c>
      <c r="G273" s="182">
        <f aca="true" t="shared" si="14" ref="G273:G336">ROUND(12*(1/B273*D273),0)</f>
        <v>16944</v>
      </c>
      <c r="H273" s="143">
        <v>522</v>
      </c>
    </row>
    <row r="274" spans="1:8" ht="12.75">
      <c r="A274" s="139">
        <v>373</v>
      </c>
      <c r="B274" s="137">
        <f t="shared" si="12"/>
        <v>15.628499999999999</v>
      </c>
      <c r="C274" s="141"/>
      <c r="D274" s="142">
        <v>22061</v>
      </c>
      <c r="E274" s="143"/>
      <c r="F274" s="132">
        <f t="shared" si="13"/>
        <v>23729</v>
      </c>
      <c r="G274" s="182">
        <f t="shared" si="14"/>
        <v>16939</v>
      </c>
      <c r="H274" s="143">
        <v>522</v>
      </c>
    </row>
    <row r="275" spans="1:8" ht="12.75">
      <c r="A275" s="139">
        <v>374</v>
      </c>
      <c r="B275" s="137">
        <f t="shared" si="12"/>
        <v>15.633</v>
      </c>
      <c r="C275" s="141"/>
      <c r="D275" s="142">
        <v>22061</v>
      </c>
      <c r="E275" s="143"/>
      <c r="F275" s="132">
        <f t="shared" si="13"/>
        <v>23722</v>
      </c>
      <c r="G275" s="182">
        <f t="shared" si="14"/>
        <v>16934</v>
      </c>
      <c r="H275" s="143">
        <v>522</v>
      </c>
    </row>
    <row r="276" spans="1:8" ht="12.75">
      <c r="A276" s="139">
        <v>375</v>
      </c>
      <c r="B276" s="137">
        <f t="shared" si="12"/>
        <v>15.6375</v>
      </c>
      <c r="C276" s="141"/>
      <c r="D276" s="142">
        <v>22061</v>
      </c>
      <c r="E276" s="143"/>
      <c r="F276" s="132">
        <f t="shared" si="13"/>
        <v>23715</v>
      </c>
      <c r="G276" s="182">
        <f t="shared" si="14"/>
        <v>16929</v>
      </c>
      <c r="H276" s="143">
        <v>522</v>
      </c>
    </row>
    <row r="277" spans="1:8" ht="12.75">
      <c r="A277" s="139">
        <v>376</v>
      </c>
      <c r="B277" s="137">
        <f t="shared" si="12"/>
        <v>15.642</v>
      </c>
      <c r="C277" s="141"/>
      <c r="D277" s="142">
        <v>22061</v>
      </c>
      <c r="E277" s="143"/>
      <c r="F277" s="132">
        <f t="shared" si="13"/>
        <v>23708</v>
      </c>
      <c r="G277" s="182">
        <f t="shared" si="14"/>
        <v>16924</v>
      </c>
      <c r="H277" s="143">
        <v>522</v>
      </c>
    </row>
    <row r="278" spans="1:8" ht="12.75">
      <c r="A278" s="139">
        <v>377</v>
      </c>
      <c r="B278" s="137">
        <f t="shared" si="12"/>
        <v>15.6465</v>
      </c>
      <c r="C278" s="141"/>
      <c r="D278" s="142">
        <v>22061</v>
      </c>
      <c r="E278" s="143"/>
      <c r="F278" s="132">
        <f t="shared" si="13"/>
        <v>23702</v>
      </c>
      <c r="G278" s="182">
        <f t="shared" si="14"/>
        <v>16920</v>
      </c>
      <c r="H278" s="143">
        <v>522</v>
      </c>
    </row>
    <row r="279" spans="1:8" ht="12.75">
      <c r="A279" s="139">
        <v>378</v>
      </c>
      <c r="B279" s="137">
        <f t="shared" si="12"/>
        <v>15.651</v>
      </c>
      <c r="C279" s="141"/>
      <c r="D279" s="142">
        <v>22061</v>
      </c>
      <c r="E279" s="143"/>
      <c r="F279" s="132">
        <f t="shared" si="13"/>
        <v>23695</v>
      </c>
      <c r="G279" s="182">
        <f t="shared" si="14"/>
        <v>16915</v>
      </c>
      <c r="H279" s="143">
        <v>522</v>
      </c>
    </row>
    <row r="280" spans="1:8" ht="12.75">
      <c r="A280" s="139">
        <v>379</v>
      </c>
      <c r="B280" s="137">
        <f t="shared" si="12"/>
        <v>15.6555</v>
      </c>
      <c r="C280" s="141"/>
      <c r="D280" s="142">
        <v>22061</v>
      </c>
      <c r="E280" s="143"/>
      <c r="F280" s="132">
        <f t="shared" si="13"/>
        <v>23688</v>
      </c>
      <c r="G280" s="182">
        <f t="shared" si="14"/>
        <v>16910</v>
      </c>
      <c r="H280" s="143">
        <v>522</v>
      </c>
    </row>
    <row r="281" spans="1:8" ht="12.75">
      <c r="A281" s="139">
        <v>380</v>
      </c>
      <c r="B281" s="137">
        <f t="shared" si="12"/>
        <v>15.66</v>
      </c>
      <c r="C281" s="141"/>
      <c r="D281" s="142">
        <v>22061</v>
      </c>
      <c r="E281" s="143"/>
      <c r="F281" s="132">
        <f t="shared" si="13"/>
        <v>23682</v>
      </c>
      <c r="G281" s="182">
        <f t="shared" si="14"/>
        <v>16905</v>
      </c>
      <c r="H281" s="143">
        <v>522</v>
      </c>
    </row>
    <row r="282" spans="1:8" ht="12.75">
      <c r="A282" s="139">
        <v>381</v>
      </c>
      <c r="B282" s="137">
        <f t="shared" si="12"/>
        <v>15.664499999999999</v>
      </c>
      <c r="C282" s="141"/>
      <c r="D282" s="142">
        <v>22061</v>
      </c>
      <c r="E282" s="143"/>
      <c r="F282" s="132">
        <f t="shared" si="13"/>
        <v>23675</v>
      </c>
      <c r="G282" s="182">
        <f t="shared" si="14"/>
        <v>16900</v>
      </c>
      <c r="H282" s="143">
        <v>522</v>
      </c>
    </row>
    <row r="283" spans="1:8" ht="12.75">
      <c r="A283" s="139">
        <v>382</v>
      </c>
      <c r="B283" s="137">
        <f t="shared" si="12"/>
        <v>15.668999999999999</v>
      </c>
      <c r="C283" s="141"/>
      <c r="D283" s="142">
        <v>22061</v>
      </c>
      <c r="E283" s="143"/>
      <c r="F283" s="132">
        <f t="shared" si="13"/>
        <v>23669</v>
      </c>
      <c r="G283" s="182">
        <f t="shared" si="14"/>
        <v>16895</v>
      </c>
      <c r="H283" s="143">
        <v>522</v>
      </c>
    </row>
    <row r="284" spans="1:8" ht="12.75">
      <c r="A284" s="139">
        <v>383</v>
      </c>
      <c r="B284" s="137">
        <f t="shared" si="12"/>
        <v>15.673499999999999</v>
      </c>
      <c r="C284" s="141"/>
      <c r="D284" s="142">
        <v>22061</v>
      </c>
      <c r="E284" s="143"/>
      <c r="F284" s="132">
        <f t="shared" si="13"/>
        <v>23662</v>
      </c>
      <c r="G284" s="182">
        <f t="shared" si="14"/>
        <v>16890</v>
      </c>
      <c r="H284" s="143">
        <v>522</v>
      </c>
    </row>
    <row r="285" spans="1:8" ht="12.75">
      <c r="A285" s="139">
        <v>384</v>
      </c>
      <c r="B285" s="137">
        <f t="shared" si="12"/>
        <v>15.677999999999999</v>
      </c>
      <c r="C285" s="141"/>
      <c r="D285" s="142">
        <v>22061</v>
      </c>
      <c r="E285" s="143"/>
      <c r="F285" s="132">
        <f t="shared" si="13"/>
        <v>23655</v>
      </c>
      <c r="G285" s="182">
        <f t="shared" si="14"/>
        <v>16886</v>
      </c>
      <c r="H285" s="143">
        <v>522</v>
      </c>
    </row>
    <row r="286" spans="1:8" ht="12.75">
      <c r="A286" s="139">
        <v>385</v>
      </c>
      <c r="B286" s="137">
        <f t="shared" si="12"/>
        <v>15.6825</v>
      </c>
      <c r="C286" s="141"/>
      <c r="D286" s="142">
        <v>22061</v>
      </c>
      <c r="E286" s="143"/>
      <c r="F286" s="132">
        <f t="shared" si="13"/>
        <v>23649</v>
      </c>
      <c r="G286" s="182">
        <f t="shared" si="14"/>
        <v>16881</v>
      </c>
      <c r="H286" s="143">
        <v>522</v>
      </c>
    </row>
    <row r="287" spans="1:8" ht="12.75">
      <c r="A287" s="139">
        <v>386</v>
      </c>
      <c r="B287" s="137">
        <f>0.004*A287+14.14</f>
        <v>15.684000000000001</v>
      </c>
      <c r="C287" s="141"/>
      <c r="D287" s="142">
        <v>22061</v>
      </c>
      <c r="E287" s="143"/>
      <c r="F287" s="132">
        <f t="shared" si="13"/>
        <v>23644</v>
      </c>
      <c r="G287" s="182">
        <f t="shared" si="14"/>
        <v>16879</v>
      </c>
      <c r="H287" s="143">
        <v>520</v>
      </c>
    </row>
    <row r="288" spans="1:8" ht="12.75">
      <c r="A288" s="139">
        <v>387</v>
      </c>
      <c r="B288" s="137">
        <f aca="true" t="shared" si="15" ref="B288:B351">0.004*A288+14.14</f>
        <v>15.688</v>
      </c>
      <c r="C288" s="141"/>
      <c r="D288" s="142">
        <v>22061</v>
      </c>
      <c r="E288" s="143"/>
      <c r="F288" s="132">
        <f t="shared" si="13"/>
        <v>23638</v>
      </c>
      <c r="G288" s="182">
        <f t="shared" si="14"/>
        <v>16875</v>
      </c>
      <c r="H288" s="143">
        <v>520</v>
      </c>
    </row>
    <row r="289" spans="1:8" ht="12.75">
      <c r="A289" s="139">
        <v>388</v>
      </c>
      <c r="B289" s="137">
        <f t="shared" si="15"/>
        <v>15.692</v>
      </c>
      <c r="C289" s="141"/>
      <c r="D289" s="142">
        <v>22061</v>
      </c>
      <c r="E289" s="143"/>
      <c r="F289" s="132">
        <f t="shared" si="13"/>
        <v>23633</v>
      </c>
      <c r="G289" s="182">
        <f t="shared" si="14"/>
        <v>16871</v>
      </c>
      <c r="H289" s="143">
        <v>520</v>
      </c>
    </row>
    <row r="290" spans="1:8" ht="12.75">
      <c r="A290" s="139">
        <v>389</v>
      </c>
      <c r="B290" s="137">
        <f t="shared" si="15"/>
        <v>15.696000000000002</v>
      </c>
      <c r="C290" s="141"/>
      <c r="D290" s="142">
        <v>22061</v>
      </c>
      <c r="E290" s="143"/>
      <c r="F290" s="132">
        <f t="shared" si="13"/>
        <v>23627</v>
      </c>
      <c r="G290" s="182">
        <f t="shared" si="14"/>
        <v>16866</v>
      </c>
      <c r="H290" s="143">
        <v>520</v>
      </c>
    </row>
    <row r="291" spans="1:8" ht="12.75">
      <c r="A291" s="139">
        <v>390</v>
      </c>
      <c r="B291" s="137">
        <f t="shared" si="15"/>
        <v>15.700000000000001</v>
      </c>
      <c r="C291" s="141"/>
      <c r="D291" s="142">
        <v>22061</v>
      </c>
      <c r="E291" s="143"/>
      <c r="F291" s="132">
        <f t="shared" si="13"/>
        <v>23621</v>
      </c>
      <c r="G291" s="182">
        <f t="shared" si="14"/>
        <v>16862</v>
      </c>
      <c r="H291" s="143">
        <v>520</v>
      </c>
    </row>
    <row r="292" spans="1:8" ht="12.75">
      <c r="A292" s="139">
        <v>391</v>
      </c>
      <c r="B292" s="137">
        <f t="shared" si="15"/>
        <v>15.704</v>
      </c>
      <c r="C292" s="141"/>
      <c r="D292" s="142">
        <v>22061</v>
      </c>
      <c r="E292" s="143"/>
      <c r="F292" s="132">
        <f t="shared" si="13"/>
        <v>23615</v>
      </c>
      <c r="G292" s="182">
        <f t="shared" si="14"/>
        <v>16858</v>
      </c>
      <c r="H292" s="143">
        <v>520</v>
      </c>
    </row>
    <row r="293" spans="1:8" ht="12.75">
      <c r="A293" s="139">
        <v>392</v>
      </c>
      <c r="B293" s="137">
        <f t="shared" si="15"/>
        <v>15.708</v>
      </c>
      <c r="C293" s="141"/>
      <c r="D293" s="142">
        <v>22061</v>
      </c>
      <c r="E293" s="143"/>
      <c r="F293" s="132">
        <f t="shared" si="13"/>
        <v>23609</v>
      </c>
      <c r="G293" s="182">
        <f t="shared" si="14"/>
        <v>16853</v>
      </c>
      <c r="H293" s="143">
        <v>520</v>
      </c>
    </row>
    <row r="294" spans="1:8" ht="12.75">
      <c r="A294" s="139">
        <v>393</v>
      </c>
      <c r="B294" s="137">
        <f t="shared" si="15"/>
        <v>15.712</v>
      </c>
      <c r="C294" s="141"/>
      <c r="D294" s="142">
        <v>22061</v>
      </c>
      <c r="E294" s="143"/>
      <c r="F294" s="132">
        <f t="shared" si="13"/>
        <v>23603</v>
      </c>
      <c r="G294" s="182">
        <f t="shared" si="14"/>
        <v>16849</v>
      </c>
      <c r="H294" s="143">
        <v>520</v>
      </c>
    </row>
    <row r="295" spans="1:8" ht="12.75">
      <c r="A295" s="139">
        <v>394</v>
      </c>
      <c r="B295" s="137">
        <f t="shared" si="15"/>
        <v>15.716000000000001</v>
      </c>
      <c r="C295" s="141"/>
      <c r="D295" s="142">
        <v>22061</v>
      </c>
      <c r="E295" s="143"/>
      <c r="F295" s="132">
        <f t="shared" si="13"/>
        <v>23597</v>
      </c>
      <c r="G295" s="182">
        <f t="shared" si="14"/>
        <v>16845</v>
      </c>
      <c r="H295" s="143">
        <v>520</v>
      </c>
    </row>
    <row r="296" spans="1:8" ht="12.75">
      <c r="A296" s="139">
        <v>395</v>
      </c>
      <c r="B296" s="137">
        <f t="shared" si="15"/>
        <v>15.72</v>
      </c>
      <c r="C296" s="141"/>
      <c r="D296" s="142">
        <v>22061</v>
      </c>
      <c r="E296" s="143"/>
      <c r="F296" s="132">
        <f t="shared" si="13"/>
        <v>23591</v>
      </c>
      <c r="G296" s="182">
        <f t="shared" si="14"/>
        <v>16840</v>
      </c>
      <c r="H296" s="143">
        <v>520</v>
      </c>
    </row>
    <row r="297" spans="1:8" ht="12.75">
      <c r="A297" s="139">
        <v>396</v>
      </c>
      <c r="B297" s="137">
        <f t="shared" si="15"/>
        <v>15.724</v>
      </c>
      <c r="C297" s="141"/>
      <c r="D297" s="142">
        <v>22061</v>
      </c>
      <c r="E297" s="143"/>
      <c r="F297" s="132">
        <f t="shared" si="13"/>
        <v>23586</v>
      </c>
      <c r="G297" s="182">
        <f t="shared" si="14"/>
        <v>16836</v>
      </c>
      <c r="H297" s="143">
        <v>520</v>
      </c>
    </row>
    <row r="298" spans="1:8" ht="12.75">
      <c r="A298" s="139">
        <v>397</v>
      </c>
      <c r="B298" s="137">
        <f t="shared" si="15"/>
        <v>15.728000000000002</v>
      </c>
      <c r="C298" s="141"/>
      <c r="D298" s="142">
        <v>22061</v>
      </c>
      <c r="E298" s="143"/>
      <c r="F298" s="132">
        <f t="shared" si="13"/>
        <v>23580</v>
      </c>
      <c r="G298" s="182">
        <f t="shared" si="14"/>
        <v>16832</v>
      </c>
      <c r="H298" s="143">
        <v>520</v>
      </c>
    </row>
    <row r="299" spans="1:8" ht="12.75">
      <c r="A299" s="139">
        <v>398</v>
      </c>
      <c r="B299" s="137">
        <f t="shared" si="15"/>
        <v>15.732000000000001</v>
      </c>
      <c r="C299" s="141"/>
      <c r="D299" s="142">
        <v>22061</v>
      </c>
      <c r="E299" s="143"/>
      <c r="F299" s="132">
        <f t="shared" si="13"/>
        <v>23574</v>
      </c>
      <c r="G299" s="182">
        <f t="shared" si="14"/>
        <v>16828</v>
      </c>
      <c r="H299" s="143">
        <v>520</v>
      </c>
    </row>
    <row r="300" spans="1:8" ht="12.75">
      <c r="A300" s="139">
        <v>399</v>
      </c>
      <c r="B300" s="137">
        <f t="shared" si="15"/>
        <v>15.736</v>
      </c>
      <c r="C300" s="141"/>
      <c r="D300" s="142">
        <v>22061</v>
      </c>
      <c r="E300" s="143"/>
      <c r="F300" s="132">
        <f t="shared" si="13"/>
        <v>23568</v>
      </c>
      <c r="G300" s="182">
        <f t="shared" si="14"/>
        <v>16823</v>
      </c>
      <c r="H300" s="143">
        <v>520</v>
      </c>
    </row>
    <row r="301" spans="1:8" ht="12.75">
      <c r="A301" s="139">
        <v>400</v>
      </c>
      <c r="B301" s="137">
        <f t="shared" si="15"/>
        <v>15.74</v>
      </c>
      <c r="C301" s="141"/>
      <c r="D301" s="142">
        <v>22061</v>
      </c>
      <c r="E301" s="143"/>
      <c r="F301" s="132">
        <f t="shared" si="13"/>
        <v>23562</v>
      </c>
      <c r="G301" s="182">
        <f t="shared" si="14"/>
        <v>16819</v>
      </c>
      <c r="H301" s="143">
        <v>520</v>
      </c>
    </row>
    <row r="302" spans="1:8" ht="12.75">
      <c r="A302" s="139">
        <v>401</v>
      </c>
      <c r="B302" s="137">
        <f t="shared" si="15"/>
        <v>15.744</v>
      </c>
      <c r="C302" s="141"/>
      <c r="D302" s="142">
        <v>22061</v>
      </c>
      <c r="E302" s="143"/>
      <c r="F302" s="132">
        <f t="shared" si="13"/>
        <v>23556</v>
      </c>
      <c r="G302" s="182">
        <f t="shared" si="14"/>
        <v>16815</v>
      </c>
      <c r="H302" s="143">
        <v>520</v>
      </c>
    </row>
    <row r="303" spans="1:8" ht="12.75">
      <c r="A303" s="139">
        <v>402</v>
      </c>
      <c r="B303" s="137">
        <f t="shared" si="15"/>
        <v>15.748000000000001</v>
      </c>
      <c r="C303" s="141"/>
      <c r="D303" s="142">
        <v>22061</v>
      </c>
      <c r="E303" s="143"/>
      <c r="F303" s="132">
        <f t="shared" si="13"/>
        <v>23550</v>
      </c>
      <c r="G303" s="182">
        <f t="shared" si="14"/>
        <v>16811</v>
      </c>
      <c r="H303" s="143">
        <v>520</v>
      </c>
    </row>
    <row r="304" spans="1:8" ht="12.75">
      <c r="A304" s="139">
        <v>403</v>
      </c>
      <c r="B304" s="137">
        <f t="shared" si="15"/>
        <v>15.752</v>
      </c>
      <c r="C304" s="141"/>
      <c r="D304" s="142">
        <v>22061</v>
      </c>
      <c r="E304" s="143"/>
      <c r="F304" s="132">
        <f t="shared" si="13"/>
        <v>23545</v>
      </c>
      <c r="G304" s="182">
        <f t="shared" si="14"/>
        <v>16806</v>
      </c>
      <c r="H304" s="143">
        <v>520</v>
      </c>
    </row>
    <row r="305" spans="1:8" ht="12.75">
      <c r="A305" s="139">
        <v>404</v>
      </c>
      <c r="B305" s="137">
        <f t="shared" si="15"/>
        <v>15.756</v>
      </c>
      <c r="C305" s="141"/>
      <c r="D305" s="142">
        <v>22061</v>
      </c>
      <c r="E305" s="143"/>
      <c r="F305" s="132">
        <f t="shared" si="13"/>
        <v>23539</v>
      </c>
      <c r="G305" s="182">
        <f t="shared" si="14"/>
        <v>16802</v>
      </c>
      <c r="H305" s="143">
        <v>520</v>
      </c>
    </row>
    <row r="306" spans="1:8" ht="12.75">
      <c r="A306" s="139">
        <v>405</v>
      </c>
      <c r="B306" s="137">
        <f t="shared" si="15"/>
        <v>15.760000000000002</v>
      </c>
      <c r="C306" s="141"/>
      <c r="D306" s="142">
        <v>22061</v>
      </c>
      <c r="E306" s="143"/>
      <c r="F306" s="132">
        <f t="shared" si="13"/>
        <v>23533</v>
      </c>
      <c r="G306" s="182">
        <f t="shared" si="14"/>
        <v>16798</v>
      </c>
      <c r="H306" s="143">
        <v>520</v>
      </c>
    </row>
    <row r="307" spans="1:8" ht="12.75">
      <c r="A307" s="139">
        <v>406</v>
      </c>
      <c r="B307" s="137">
        <f t="shared" si="15"/>
        <v>15.764000000000001</v>
      </c>
      <c r="C307" s="141"/>
      <c r="D307" s="142">
        <v>22061</v>
      </c>
      <c r="E307" s="143"/>
      <c r="F307" s="132">
        <f t="shared" si="13"/>
        <v>23527</v>
      </c>
      <c r="G307" s="182">
        <f t="shared" si="14"/>
        <v>16793</v>
      </c>
      <c r="H307" s="143">
        <v>520</v>
      </c>
    </row>
    <row r="308" spans="1:8" ht="12.75">
      <c r="A308" s="139">
        <v>407</v>
      </c>
      <c r="B308" s="137">
        <f t="shared" si="15"/>
        <v>15.768</v>
      </c>
      <c r="C308" s="141"/>
      <c r="D308" s="142">
        <v>22061</v>
      </c>
      <c r="E308" s="143"/>
      <c r="F308" s="132">
        <f t="shared" si="13"/>
        <v>23521</v>
      </c>
      <c r="G308" s="182">
        <f t="shared" si="14"/>
        <v>16789</v>
      </c>
      <c r="H308" s="143">
        <v>520</v>
      </c>
    </row>
    <row r="309" spans="1:8" ht="12.75">
      <c r="A309" s="139">
        <v>408</v>
      </c>
      <c r="B309" s="137">
        <f t="shared" si="15"/>
        <v>15.772</v>
      </c>
      <c r="C309" s="141"/>
      <c r="D309" s="142">
        <v>22061</v>
      </c>
      <c r="E309" s="143"/>
      <c r="F309" s="132">
        <f t="shared" si="13"/>
        <v>23515</v>
      </c>
      <c r="G309" s="182">
        <f t="shared" si="14"/>
        <v>16785</v>
      </c>
      <c r="H309" s="143">
        <v>520</v>
      </c>
    </row>
    <row r="310" spans="1:8" ht="12.75">
      <c r="A310" s="139">
        <v>409</v>
      </c>
      <c r="B310" s="137">
        <f t="shared" si="15"/>
        <v>15.776</v>
      </c>
      <c r="C310" s="141"/>
      <c r="D310" s="142">
        <v>22061</v>
      </c>
      <c r="E310" s="143"/>
      <c r="F310" s="132">
        <f t="shared" si="13"/>
        <v>23510</v>
      </c>
      <c r="G310" s="182">
        <f t="shared" si="14"/>
        <v>16781</v>
      </c>
      <c r="H310" s="143">
        <v>520</v>
      </c>
    </row>
    <row r="311" spans="1:8" ht="12.75">
      <c r="A311" s="139">
        <v>410</v>
      </c>
      <c r="B311" s="137">
        <f t="shared" si="15"/>
        <v>15.780000000000001</v>
      </c>
      <c r="C311" s="141"/>
      <c r="D311" s="142">
        <v>22061</v>
      </c>
      <c r="E311" s="143"/>
      <c r="F311" s="132">
        <f t="shared" si="13"/>
        <v>23504</v>
      </c>
      <c r="G311" s="182">
        <f t="shared" si="14"/>
        <v>16776</v>
      </c>
      <c r="H311" s="143">
        <v>520</v>
      </c>
    </row>
    <row r="312" spans="1:8" ht="12.75">
      <c r="A312" s="139">
        <v>411</v>
      </c>
      <c r="B312" s="137">
        <f t="shared" si="15"/>
        <v>15.784</v>
      </c>
      <c r="C312" s="141"/>
      <c r="D312" s="142">
        <v>22061</v>
      </c>
      <c r="E312" s="143"/>
      <c r="F312" s="132">
        <f t="shared" si="13"/>
        <v>23498</v>
      </c>
      <c r="G312" s="182">
        <f t="shared" si="14"/>
        <v>16772</v>
      </c>
      <c r="H312" s="143">
        <v>520</v>
      </c>
    </row>
    <row r="313" spans="1:8" ht="12.75">
      <c r="A313" s="139">
        <v>412</v>
      </c>
      <c r="B313" s="137">
        <f t="shared" si="15"/>
        <v>15.788</v>
      </c>
      <c r="C313" s="141"/>
      <c r="D313" s="142">
        <v>22061</v>
      </c>
      <c r="E313" s="143"/>
      <c r="F313" s="132">
        <f t="shared" si="13"/>
        <v>23492</v>
      </c>
      <c r="G313" s="182">
        <f t="shared" si="14"/>
        <v>16768</v>
      </c>
      <c r="H313" s="143">
        <v>520</v>
      </c>
    </row>
    <row r="314" spans="1:8" ht="12.75">
      <c r="A314" s="139">
        <v>413</v>
      </c>
      <c r="B314" s="137">
        <f t="shared" si="15"/>
        <v>15.792000000000002</v>
      </c>
      <c r="C314" s="141"/>
      <c r="D314" s="142">
        <v>22061</v>
      </c>
      <c r="E314" s="143"/>
      <c r="F314" s="132">
        <f t="shared" si="13"/>
        <v>23486</v>
      </c>
      <c r="G314" s="182">
        <f t="shared" si="14"/>
        <v>16764</v>
      </c>
      <c r="H314" s="143">
        <v>520</v>
      </c>
    </row>
    <row r="315" spans="1:8" ht="12.75">
      <c r="A315" s="139">
        <v>414</v>
      </c>
      <c r="B315" s="137">
        <f t="shared" si="15"/>
        <v>15.796000000000001</v>
      </c>
      <c r="C315" s="141"/>
      <c r="D315" s="142">
        <v>22061</v>
      </c>
      <c r="E315" s="143"/>
      <c r="F315" s="132">
        <f t="shared" si="13"/>
        <v>23480</v>
      </c>
      <c r="G315" s="182">
        <f t="shared" si="14"/>
        <v>16759</v>
      </c>
      <c r="H315" s="143">
        <v>520</v>
      </c>
    </row>
    <row r="316" spans="1:8" ht="12.75">
      <c r="A316" s="139">
        <v>415</v>
      </c>
      <c r="B316" s="137">
        <f t="shared" si="15"/>
        <v>15.8</v>
      </c>
      <c r="C316" s="141"/>
      <c r="D316" s="142">
        <v>22061</v>
      </c>
      <c r="E316" s="143"/>
      <c r="F316" s="132">
        <f t="shared" si="13"/>
        <v>23475</v>
      </c>
      <c r="G316" s="182">
        <f t="shared" si="14"/>
        <v>16755</v>
      </c>
      <c r="H316" s="143">
        <v>520</v>
      </c>
    </row>
    <row r="317" spans="1:8" ht="12.75">
      <c r="A317" s="139">
        <v>416</v>
      </c>
      <c r="B317" s="137">
        <f t="shared" si="15"/>
        <v>15.804</v>
      </c>
      <c r="C317" s="141"/>
      <c r="D317" s="142">
        <v>22061</v>
      </c>
      <c r="E317" s="143"/>
      <c r="F317" s="132">
        <f t="shared" si="13"/>
        <v>23469</v>
      </c>
      <c r="G317" s="182">
        <f t="shared" si="14"/>
        <v>16751</v>
      </c>
      <c r="H317" s="143">
        <v>520</v>
      </c>
    </row>
    <row r="318" spans="1:8" ht="12.75">
      <c r="A318" s="139">
        <v>417</v>
      </c>
      <c r="B318" s="137">
        <f t="shared" si="15"/>
        <v>15.808</v>
      </c>
      <c r="C318" s="141"/>
      <c r="D318" s="142">
        <v>22061</v>
      </c>
      <c r="E318" s="143"/>
      <c r="F318" s="132">
        <f t="shared" si="13"/>
        <v>23463</v>
      </c>
      <c r="G318" s="182">
        <f t="shared" si="14"/>
        <v>16747</v>
      </c>
      <c r="H318" s="143">
        <v>520</v>
      </c>
    </row>
    <row r="319" spans="1:8" ht="12.75">
      <c r="A319" s="139">
        <v>418</v>
      </c>
      <c r="B319" s="137">
        <f t="shared" si="15"/>
        <v>15.812000000000001</v>
      </c>
      <c r="C319" s="141"/>
      <c r="D319" s="142">
        <v>22061</v>
      </c>
      <c r="E319" s="143"/>
      <c r="F319" s="132">
        <f t="shared" si="13"/>
        <v>23457</v>
      </c>
      <c r="G319" s="182">
        <f t="shared" si="14"/>
        <v>16742</v>
      </c>
      <c r="H319" s="143">
        <v>520</v>
      </c>
    </row>
    <row r="320" spans="1:8" ht="12.75">
      <c r="A320" s="139">
        <v>419</v>
      </c>
      <c r="B320" s="137">
        <f t="shared" si="15"/>
        <v>15.816</v>
      </c>
      <c r="C320" s="141"/>
      <c r="D320" s="142">
        <v>22061</v>
      </c>
      <c r="E320" s="143"/>
      <c r="F320" s="132">
        <f t="shared" si="13"/>
        <v>23451</v>
      </c>
      <c r="G320" s="182">
        <f t="shared" si="14"/>
        <v>16738</v>
      </c>
      <c r="H320" s="143">
        <v>520</v>
      </c>
    </row>
    <row r="321" spans="1:8" ht="12.75">
      <c r="A321" s="139">
        <v>420</v>
      </c>
      <c r="B321" s="137">
        <f t="shared" si="15"/>
        <v>15.82</v>
      </c>
      <c r="C321" s="141"/>
      <c r="D321" s="142">
        <v>22061</v>
      </c>
      <c r="E321" s="143"/>
      <c r="F321" s="132">
        <f t="shared" si="13"/>
        <v>23446</v>
      </c>
      <c r="G321" s="182">
        <f t="shared" si="14"/>
        <v>16734</v>
      </c>
      <c r="H321" s="143">
        <v>520</v>
      </c>
    </row>
    <row r="322" spans="1:8" ht="12.75">
      <c r="A322" s="139">
        <v>421</v>
      </c>
      <c r="B322" s="137">
        <f t="shared" si="15"/>
        <v>15.824</v>
      </c>
      <c r="C322" s="141"/>
      <c r="D322" s="142">
        <v>22061</v>
      </c>
      <c r="E322" s="143"/>
      <c r="F322" s="132">
        <f t="shared" si="13"/>
        <v>23440</v>
      </c>
      <c r="G322" s="182">
        <f t="shared" si="14"/>
        <v>16730</v>
      </c>
      <c r="H322" s="143">
        <v>520</v>
      </c>
    </row>
    <row r="323" spans="1:8" ht="12.75">
      <c r="A323" s="139">
        <v>422</v>
      </c>
      <c r="B323" s="137">
        <f t="shared" si="15"/>
        <v>15.828000000000001</v>
      </c>
      <c r="C323" s="141"/>
      <c r="D323" s="142">
        <v>22061</v>
      </c>
      <c r="E323" s="143"/>
      <c r="F323" s="132">
        <f t="shared" si="13"/>
        <v>23434</v>
      </c>
      <c r="G323" s="182">
        <f t="shared" si="14"/>
        <v>16726</v>
      </c>
      <c r="H323" s="143">
        <v>520</v>
      </c>
    </row>
    <row r="324" spans="1:8" ht="12.75">
      <c r="A324" s="139">
        <v>423</v>
      </c>
      <c r="B324" s="137">
        <f t="shared" si="15"/>
        <v>15.832</v>
      </c>
      <c r="C324" s="141"/>
      <c r="D324" s="142">
        <v>22061</v>
      </c>
      <c r="E324" s="143"/>
      <c r="F324" s="132">
        <f t="shared" si="13"/>
        <v>23428</v>
      </c>
      <c r="G324" s="182">
        <f t="shared" si="14"/>
        <v>16721</v>
      </c>
      <c r="H324" s="143">
        <v>520</v>
      </c>
    </row>
    <row r="325" spans="1:8" ht="12.75">
      <c r="A325" s="139">
        <v>424</v>
      </c>
      <c r="B325" s="137">
        <f t="shared" si="15"/>
        <v>15.836</v>
      </c>
      <c r="C325" s="141"/>
      <c r="D325" s="142">
        <v>22061</v>
      </c>
      <c r="E325" s="143"/>
      <c r="F325" s="132">
        <f t="shared" si="13"/>
        <v>23422</v>
      </c>
      <c r="G325" s="182">
        <f t="shared" si="14"/>
        <v>16717</v>
      </c>
      <c r="H325" s="143">
        <v>520</v>
      </c>
    </row>
    <row r="326" spans="1:8" ht="12.75">
      <c r="A326" s="139">
        <v>425</v>
      </c>
      <c r="B326" s="137">
        <f t="shared" si="15"/>
        <v>15.84</v>
      </c>
      <c r="C326" s="141"/>
      <c r="D326" s="142">
        <v>22061</v>
      </c>
      <c r="E326" s="143"/>
      <c r="F326" s="132">
        <f t="shared" si="13"/>
        <v>23417</v>
      </c>
      <c r="G326" s="182">
        <f t="shared" si="14"/>
        <v>16713</v>
      </c>
      <c r="H326" s="143">
        <v>520</v>
      </c>
    </row>
    <row r="327" spans="1:8" ht="12.75">
      <c r="A327" s="139">
        <v>426</v>
      </c>
      <c r="B327" s="137">
        <f t="shared" si="15"/>
        <v>15.844000000000001</v>
      </c>
      <c r="C327" s="141"/>
      <c r="D327" s="142">
        <v>22061</v>
      </c>
      <c r="E327" s="143"/>
      <c r="F327" s="132">
        <f t="shared" si="13"/>
        <v>23411</v>
      </c>
      <c r="G327" s="182">
        <f t="shared" si="14"/>
        <v>16709</v>
      </c>
      <c r="H327" s="143">
        <v>520</v>
      </c>
    </row>
    <row r="328" spans="1:8" ht="12.75">
      <c r="A328" s="139">
        <v>427</v>
      </c>
      <c r="B328" s="137">
        <f t="shared" si="15"/>
        <v>15.848</v>
      </c>
      <c r="C328" s="141"/>
      <c r="D328" s="142">
        <v>22061</v>
      </c>
      <c r="E328" s="143"/>
      <c r="F328" s="132">
        <f t="shared" si="13"/>
        <v>23405</v>
      </c>
      <c r="G328" s="182">
        <f t="shared" si="14"/>
        <v>16704</v>
      </c>
      <c r="H328" s="143">
        <v>520</v>
      </c>
    </row>
    <row r="329" spans="1:8" ht="12.75">
      <c r="A329" s="139">
        <v>428</v>
      </c>
      <c r="B329" s="137">
        <f t="shared" si="15"/>
        <v>15.852</v>
      </c>
      <c r="C329" s="141"/>
      <c r="D329" s="142">
        <v>22061</v>
      </c>
      <c r="E329" s="143"/>
      <c r="F329" s="132">
        <f t="shared" si="13"/>
        <v>23399</v>
      </c>
      <c r="G329" s="182">
        <f t="shared" si="14"/>
        <v>16700</v>
      </c>
      <c r="H329" s="143">
        <v>520</v>
      </c>
    </row>
    <row r="330" spans="1:8" ht="12.75">
      <c r="A330" s="139">
        <v>429</v>
      </c>
      <c r="B330" s="137">
        <f t="shared" si="15"/>
        <v>15.856</v>
      </c>
      <c r="C330" s="141"/>
      <c r="D330" s="142">
        <v>22061</v>
      </c>
      <c r="E330" s="143"/>
      <c r="F330" s="132">
        <f t="shared" si="13"/>
        <v>23394</v>
      </c>
      <c r="G330" s="182">
        <f t="shared" si="14"/>
        <v>16696</v>
      </c>
      <c r="H330" s="143">
        <v>520</v>
      </c>
    </row>
    <row r="331" spans="1:8" ht="12.75">
      <c r="A331" s="139">
        <v>430</v>
      </c>
      <c r="B331" s="137">
        <f t="shared" si="15"/>
        <v>15.860000000000001</v>
      </c>
      <c r="C331" s="141"/>
      <c r="D331" s="142">
        <v>22061</v>
      </c>
      <c r="E331" s="143"/>
      <c r="F331" s="132">
        <f t="shared" si="13"/>
        <v>23388</v>
      </c>
      <c r="G331" s="182">
        <f t="shared" si="14"/>
        <v>16692</v>
      </c>
      <c r="H331" s="143">
        <v>520</v>
      </c>
    </row>
    <row r="332" spans="1:8" ht="12.75">
      <c r="A332" s="139">
        <v>431</v>
      </c>
      <c r="B332" s="137">
        <f t="shared" si="15"/>
        <v>15.864</v>
      </c>
      <c r="C332" s="141"/>
      <c r="D332" s="142">
        <v>22061</v>
      </c>
      <c r="E332" s="143"/>
      <c r="F332" s="132">
        <f t="shared" si="13"/>
        <v>23382</v>
      </c>
      <c r="G332" s="182">
        <f t="shared" si="14"/>
        <v>16688</v>
      </c>
      <c r="H332" s="143">
        <v>520</v>
      </c>
    </row>
    <row r="333" spans="1:8" ht="12.75">
      <c r="A333" s="139">
        <v>432</v>
      </c>
      <c r="B333" s="137">
        <f t="shared" si="15"/>
        <v>15.868</v>
      </c>
      <c r="C333" s="141"/>
      <c r="D333" s="142">
        <v>22061</v>
      </c>
      <c r="E333" s="143"/>
      <c r="F333" s="132">
        <f t="shared" si="13"/>
        <v>23376</v>
      </c>
      <c r="G333" s="182">
        <f t="shared" si="14"/>
        <v>16683</v>
      </c>
      <c r="H333" s="143">
        <v>520</v>
      </c>
    </row>
    <row r="334" spans="1:8" ht="12.75">
      <c r="A334" s="139">
        <v>433</v>
      </c>
      <c r="B334" s="137">
        <f t="shared" si="15"/>
        <v>15.872</v>
      </c>
      <c r="C334" s="141"/>
      <c r="D334" s="142">
        <v>22061</v>
      </c>
      <c r="E334" s="143"/>
      <c r="F334" s="132">
        <f t="shared" si="13"/>
        <v>23370</v>
      </c>
      <c r="G334" s="182">
        <f t="shared" si="14"/>
        <v>16679</v>
      </c>
      <c r="H334" s="143">
        <v>520</v>
      </c>
    </row>
    <row r="335" spans="1:8" ht="12.75">
      <c r="A335" s="139">
        <v>434</v>
      </c>
      <c r="B335" s="137">
        <f t="shared" si="15"/>
        <v>15.876000000000001</v>
      </c>
      <c r="C335" s="141"/>
      <c r="D335" s="142">
        <v>22061</v>
      </c>
      <c r="E335" s="143"/>
      <c r="F335" s="132">
        <f t="shared" si="13"/>
        <v>23365</v>
      </c>
      <c r="G335" s="182">
        <f t="shared" si="14"/>
        <v>16675</v>
      </c>
      <c r="H335" s="143">
        <v>520</v>
      </c>
    </row>
    <row r="336" spans="1:8" ht="12.75">
      <c r="A336" s="139">
        <v>435</v>
      </c>
      <c r="B336" s="137">
        <f t="shared" si="15"/>
        <v>15.88</v>
      </c>
      <c r="C336" s="141"/>
      <c r="D336" s="142">
        <v>22061</v>
      </c>
      <c r="E336" s="143"/>
      <c r="F336" s="132">
        <f t="shared" si="13"/>
        <v>23359</v>
      </c>
      <c r="G336" s="182">
        <f t="shared" si="14"/>
        <v>16671</v>
      </c>
      <c r="H336" s="143">
        <v>520</v>
      </c>
    </row>
    <row r="337" spans="1:8" ht="12.75">
      <c r="A337" s="139">
        <v>436</v>
      </c>
      <c r="B337" s="137">
        <f t="shared" si="15"/>
        <v>15.884</v>
      </c>
      <c r="C337" s="141"/>
      <c r="D337" s="142">
        <v>22061</v>
      </c>
      <c r="E337" s="143"/>
      <c r="F337" s="132">
        <f aca="true" t="shared" si="16" ref="F337:F400">ROUND(12*1.37*(1/B337*D337)+H337,0)</f>
        <v>23353</v>
      </c>
      <c r="G337" s="182">
        <f aca="true" t="shared" si="17" ref="G337:G400">ROUND(12*(1/B337*D337),0)</f>
        <v>16667</v>
      </c>
      <c r="H337" s="143">
        <v>520</v>
      </c>
    </row>
    <row r="338" spans="1:8" ht="12.75">
      <c r="A338" s="139">
        <v>437</v>
      </c>
      <c r="B338" s="137">
        <f t="shared" si="15"/>
        <v>15.888</v>
      </c>
      <c r="C338" s="141"/>
      <c r="D338" s="142">
        <v>22061</v>
      </c>
      <c r="E338" s="143"/>
      <c r="F338" s="132">
        <f t="shared" si="16"/>
        <v>23347</v>
      </c>
      <c r="G338" s="182">
        <f t="shared" si="17"/>
        <v>16662</v>
      </c>
      <c r="H338" s="143">
        <v>520</v>
      </c>
    </row>
    <row r="339" spans="1:8" ht="12.75">
      <c r="A339" s="139">
        <v>438</v>
      </c>
      <c r="B339" s="137">
        <f t="shared" si="15"/>
        <v>15.892000000000001</v>
      </c>
      <c r="C339" s="141"/>
      <c r="D339" s="142">
        <v>22061</v>
      </c>
      <c r="E339" s="143"/>
      <c r="F339" s="132">
        <f t="shared" si="16"/>
        <v>23342</v>
      </c>
      <c r="G339" s="182">
        <f t="shared" si="17"/>
        <v>16658</v>
      </c>
      <c r="H339" s="143">
        <v>520</v>
      </c>
    </row>
    <row r="340" spans="1:8" ht="12.75">
      <c r="A340" s="139">
        <v>439</v>
      </c>
      <c r="B340" s="137">
        <f t="shared" si="15"/>
        <v>15.896</v>
      </c>
      <c r="C340" s="141"/>
      <c r="D340" s="142">
        <v>22061</v>
      </c>
      <c r="E340" s="143"/>
      <c r="F340" s="132">
        <f t="shared" si="16"/>
        <v>23336</v>
      </c>
      <c r="G340" s="182">
        <f t="shared" si="17"/>
        <v>16654</v>
      </c>
      <c r="H340" s="143">
        <v>520</v>
      </c>
    </row>
    <row r="341" spans="1:8" ht="12.75">
      <c r="A341" s="139">
        <v>440</v>
      </c>
      <c r="B341" s="137">
        <f t="shared" si="15"/>
        <v>15.9</v>
      </c>
      <c r="C341" s="141"/>
      <c r="D341" s="142">
        <v>22061</v>
      </c>
      <c r="E341" s="143"/>
      <c r="F341" s="132">
        <f t="shared" si="16"/>
        <v>23330</v>
      </c>
      <c r="G341" s="182">
        <f t="shared" si="17"/>
        <v>16650</v>
      </c>
      <c r="H341" s="143">
        <v>520</v>
      </c>
    </row>
    <row r="342" spans="1:8" ht="12.75">
      <c r="A342" s="139">
        <v>441</v>
      </c>
      <c r="B342" s="137">
        <f t="shared" si="15"/>
        <v>15.904</v>
      </c>
      <c r="C342" s="141"/>
      <c r="D342" s="142">
        <v>22061</v>
      </c>
      <c r="E342" s="143"/>
      <c r="F342" s="132">
        <f t="shared" si="16"/>
        <v>23325</v>
      </c>
      <c r="G342" s="182">
        <f t="shared" si="17"/>
        <v>16646</v>
      </c>
      <c r="H342" s="143">
        <v>520</v>
      </c>
    </row>
    <row r="343" spans="1:8" ht="12.75">
      <c r="A343" s="139">
        <v>442</v>
      </c>
      <c r="B343" s="137">
        <f t="shared" si="15"/>
        <v>15.908000000000001</v>
      </c>
      <c r="C343" s="141"/>
      <c r="D343" s="142">
        <v>22061</v>
      </c>
      <c r="E343" s="143"/>
      <c r="F343" s="132">
        <f t="shared" si="16"/>
        <v>23319</v>
      </c>
      <c r="G343" s="182">
        <f t="shared" si="17"/>
        <v>16641</v>
      </c>
      <c r="H343" s="143">
        <v>520</v>
      </c>
    </row>
    <row r="344" spans="1:8" ht="12.75">
      <c r="A344" s="139">
        <v>443</v>
      </c>
      <c r="B344" s="137">
        <f t="shared" si="15"/>
        <v>15.912</v>
      </c>
      <c r="C344" s="141"/>
      <c r="D344" s="142">
        <v>22061</v>
      </c>
      <c r="E344" s="143"/>
      <c r="F344" s="132">
        <f t="shared" si="16"/>
        <v>23313</v>
      </c>
      <c r="G344" s="182">
        <f t="shared" si="17"/>
        <v>16637</v>
      </c>
      <c r="H344" s="143">
        <v>520</v>
      </c>
    </row>
    <row r="345" spans="1:8" ht="12.75">
      <c r="A345" s="139">
        <v>444</v>
      </c>
      <c r="B345" s="137">
        <f t="shared" si="15"/>
        <v>15.916</v>
      </c>
      <c r="C345" s="141"/>
      <c r="D345" s="142">
        <v>22061</v>
      </c>
      <c r="E345" s="143"/>
      <c r="F345" s="132">
        <f t="shared" si="16"/>
        <v>23307</v>
      </c>
      <c r="G345" s="182">
        <f t="shared" si="17"/>
        <v>16633</v>
      </c>
      <c r="H345" s="143">
        <v>520</v>
      </c>
    </row>
    <row r="346" spans="1:8" ht="12.75">
      <c r="A346" s="139">
        <v>445</v>
      </c>
      <c r="B346" s="137">
        <f t="shared" si="15"/>
        <v>15.92</v>
      </c>
      <c r="C346" s="141"/>
      <c r="D346" s="142">
        <v>22061</v>
      </c>
      <c r="E346" s="143"/>
      <c r="F346" s="132">
        <f t="shared" si="16"/>
        <v>23302</v>
      </c>
      <c r="G346" s="182">
        <f t="shared" si="17"/>
        <v>16629</v>
      </c>
      <c r="H346" s="143">
        <v>520</v>
      </c>
    </row>
    <row r="347" spans="1:8" ht="12.75">
      <c r="A347" s="139">
        <v>446</v>
      </c>
      <c r="B347" s="137">
        <f t="shared" si="15"/>
        <v>15.924000000000001</v>
      </c>
      <c r="C347" s="141"/>
      <c r="D347" s="142">
        <v>22061</v>
      </c>
      <c r="E347" s="143"/>
      <c r="F347" s="132">
        <f t="shared" si="16"/>
        <v>23296</v>
      </c>
      <c r="G347" s="182">
        <f t="shared" si="17"/>
        <v>16625</v>
      </c>
      <c r="H347" s="143">
        <v>520</v>
      </c>
    </row>
    <row r="348" spans="1:8" ht="12.75">
      <c r="A348" s="139">
        <v>447</v>
      </c>
      <c r="B348" s="137">
        <f t="shared" si="15"/>
        <v>15.928</v>
      </c>
      <c r="C348" s="141"/>
      <c r="D348" s="142">
        <v>22061</v>
      </c>
      <c r="E348" s="143"/>
      <c r="F348" s="132">
        <f t="shared" si="16"/>
        <v>23290</v>
      </c>
      <c r="G348" s="182">
        <f t="shared" si="17"/>
        <v>16621</v>
      </c>
      <c r="H348" s="143">
        <v>520</v>
      </c>
    </row>
    <row r="349" spans="1:8" ht="12.75">
      <c r="A349" s="139">
        <v>448</v>
      </c>
      <c r="B349" s="137">
        <f t="shared" si="15"/>
        <v>15.932</v>
      </c>
      <c r="C349" s="141"/>
      <c r="D349" s="142">
        <v>22061</v>
      </c>
      <c r="E349" s="143"/>
      <c r="F349" s="132">
        <f t="shared" si="16"/>
        <v>23284</v>
      </c>
      <c r="G349" s="182">
        <f t="shared" si="17"/>
        <v>16616</v>
      </c>
      <c r="H349" s="143">
        <v>520</v>
      </c>
    </row>
    <row r="350" spans="1:8" ht="12.75">
      <c r="A350" s="139">
        <v>449</v>
      </c>
      <c r="B350" s="137">
        <f t="shared" si="15"/>
        <v>15.936</v>
      </c>
      <c r="C350" s="141"/>
      <c r="D350" s="142">
        <v>22061</v>
      </c>
      <c r="E350" s="143"/>
      <c r="F350" s="132">
        <f t="shared" si="16"/>
        <v>23279</v>
      </c>
      <c r="G350" s="182">
        <f t="shared" si="17"/>
        <v>16612</v>
      </c>
      <c r="H350" s="143">
        <v>520</v>
      </c>
    </row>
    <row r="351" spans="1:8" ht="12.75">
      <c r="A351" s="139">
        <v>450</v>
      </c>
      <c r="B351" s="137">
        <f t="shared" si="15"/>
        <v>15.940000000000001</v>
      </c>
      <c r="C351" s="141"/>
      <c r="D351" s="142">
        <v>22061</v>
      </c>
      <c r="E351" s="143"/>
      <c r="F351" s="132">
        <f t="shared" si="16"/>
        <v>23273</v>
      </c>
      <c r="G351" s="182">
        <f t="shared" si="17"/>
        <v>16608</v>
      </c>
      <c r="H351" s="143">
        <v>520</v>
      </c>
    </row>
    <row r="352" spans="1:8" ht="12.75">
      <c r="A352" s="139">
        <v>451</v>
      </c>
      <c r="B352" s="137">
        <f aca="true" t="shared" si="18" ref="B352:B415">0.004*A352+14.14</f>
        <v>15.944</v>
      </c>
      <c r="C352" s="141"/>
      <c r="D352" s="142">
        <v>22061</v>
      </c>
      <c r="E352" s="143"/>
      <c r="F352" s="132">
        <f t="shared" si="16"/>
        <v>23267</v>
      </c>
      <c r="G352" s="182">
        <f t="shared" si="17"/>
        <v>16604</v>
      </c>
      <c r="H352" s="143">
        <v>520</v>
      </c>
    </row>
    <row r="353" spans="1:8" ht="12.75">
      <c r="A353" s="139">
        <v>452</v>
      </c>
      <c r="B353" s="137">
        <f t="shared" si="18"/>
        <v>15.948</v>
      </c>
      <c r="C353" s="141"/>
      <c r="D353" s="142">
        <v>22061</v>
      </c>
      <c r="E353" s="143"/>
      <c r="F353" s="132">
        <f t="shared" si="16"/>
        <v>23262</v>
      </c>
      <c r="G353" s="182">
        <f t="shared" si="17"/>
        <v>16600</v>
      </c>
      <c r="H353" s="143">
        <v>520</v>
      </c>
    </row>
    <row r="354" spans="1:8" ht="12.75">
      <c r="A354" s="139">
        <v>453</v>
      </c>
      <c r="B354" s="137">
        <f t="shared" si="18"/>
        <v>15.952</v>
      </c>
      <c r="C354" s="141"/>
      <c r="D354" s="142">
        <v>22061</v>
      </c>
      <c r="E354" s="143"/>
      <c r="F354" s="132">
        <f t="shared" si="16"/>
        <v>23256</v>
      </c>
      <c r="G354" s="182">
        <f t="shared" si="17"/>
        <v>16596</v>
      </c>
      <c r="H354" s="143">
        <v>520</v>
      </c>
    </row>
    <row r="355" spans="1:8" ht="12.75">
      <c r="A355" s="139">
        <v>454</v>
      </c>
      <c r="B355" s="137">
        <f t="shared" si="18"/>
        <v>15.956000000000001</v>
      </c>
      <c r="C355" s="141"/>
      <c r="D355" s="142">
        <v>22061</v>
      </c>
      <c r="E355" s="143"/>
      <c r="F355" s="132">
        <f t="shared" si="16"/>
        <v>23250</v>
      </c>
      <c r="G355" s="182">
        <f t="shared" si="17"/>
        <v>16591</v>
      </c>
      <c r="H355" s="143">
        <v>520</v>
      </c>
    </row>
    <row r="356" spans="1:8" ht="12.75">
      <c r="A356" s="139">
        <v>455</v>
      </c>
      <c r="B356" s="137">
        <f t="shared" si="18"/>
        <v>15.96</v>
      </c>
      <c r="C356" s="141"/>
      <c r="D356" s="142">
        <v>22061</v>
      </c>
      <c r="E356" s="143"/>
      <c r="F356" s="132">
        <f t="shared" si="16"/>
        <v>23244</v>
      </c>
      <c r="G356" s="182">
        <f t="shared" si="17"/>
        <v>16587</v>
      </c>
      <c r="H356" s="143">
        <v>520</v>
      </c>
    </row>
    <row r="357" spans="1:8" ht="12.75">
      <c r="A357" s="139">
        <v>456</v>
      </c>
      <c r="B357" s="137">
        <f t="shared" si="18"/>
        <v>15.964</v>
      </c>
      <c r="C357" s="141"/>
      <c r="D357" s="142">
        <v>22061</v>
      </c>
      <c r="E357" s="143"/>
      <c r="F357" s="132">
        <f t="shared" si="16"/>
        <v>23239</v>
      </c>
      <c r="G357" s="182">
        <f t="shared" si="17"/>
        <v>16583</v>
      </c>
      <c r="H357" s="143">
        <v>520</v>
      </c>
    </row>
    <row r="358" spans="1:8" ht="12.75">
      <c r="A358" s="139">
        <v>457</v>
      </c>
      <c r="B358" s="137">
        <f t="shared" si="18"/>
        <v>15.968</v>
      </c>
      <c r="C358" s="141"/>
      <c r="D358" s="142">
        <v>22061</v>
      </c>
      <c r="E358" s="143"/>
      <c r="F358" s="132">
        <f t="shared" si="16"/>
        <v>23233</v>
      </c>
      <c r="G358" s="182">
        <f t="shared" si="17"/>
        <v>16579</v>
      </c>
      <c r="H358" s="143">
        <v>520</v>
      </c>
    </row>
    <row r="359" spans="1:8" ht="12.75">
      <c r="A359" s="139">
        <v>458</v>
      </c>
      <c r="B359" s="137">
        <f t="shared" si="18"/>
        <v>15.972000000000001</v>
      </c>
      <c r="C359" s="141"/>
      <c r="D359" s="142">
        <v>22061</v>
      </c>
      <c r="E359" s="143"/>
      <c r="F359" s="132">
        <f t="shared" si="16"/>
        <v>23227</v>
      </c>
      <c r="G359" s="182">
        <f t="shared" si="17"/>
        <v>16575</v>
      </c>
      <c r="H359" s="143">
        <v>520</v>
      </c>
    </row>
    <row r="360" spans="1:8" ht="12.75">
      <c r="A360" s="139">
        <v>459</v>
      </c>
      <c r="B360" s="137">
        <f t="shared" si="18"/>
        <v>15.976</v>
      </c>
      <c r="C360" s="141"/>
      <c r="D360" s="142">
        <v>22061</v>
      </c>
      <c r="E360" s="143"/>
      <c r="F360" s="132">
        <f t="shared" si="16"/>
        <v>23222</v>
      </c>
      <c r="G360" s="182">
        <f t="shared" si="17"/>
        <v>16571</v>
      </c>
      <c r="H360" s="143">
        <v>520</v>
      </c>
    </row>
    <row r="361" spans="1:8" ht="12.75">
      <c r="A361" s="139">
        <v>460</v>
      </c>
      <c r="B361" s="137">
        <f t="shared" si="18"/>
        <v>15.98</v>
      </c>
      <c r="C361" s="141"/>
      <c r="D361" s="142">
        <v>22061</v>
      </c>
      <c r="E361" s="143"/>
      <c r="F361" s="132">
        <f t="shared" si="16"/>
        <v>23216</v>
      </c>
      <c r="G361" s="182">
        <f t="shared" si="17"/>
        <v>16566</v>
      </c>
      <c r="H361" s="143">
        <v>520</v>
      </c>
    </row>
    <row r="362" spans="1:8" ht="12.75">
      <c r="A362" s="139">
        <v>461</v>
      </c>
      <c r="B362" s="137">
        <f t="shared" si="18"/>
        <v>15.984</v>
      </c>
      <c r="C362" s="141"/>
      <c r="D362" s="142">
        <v>22061</v>
      </c>
      <c r="E362" s="143"/>
      <c r="F362" s="132">
        <f t="shared" si="16"/>
        <v>23210</v>
      </c>
      <c r="G362" s="182">
        <f t="shared" si="17"/>
        <v>16562</v>
      </c>
      <c r="H362" s="143">
        <v>520</v>
      </c>
    </row>
    <row r="363" spans="1:8" ht="12.75">
      <c r="A363" s="139">
        <v>462</v>
      </c>
      <c r="B363" s="137">
        <f t="shared" si="18"/>
        <v>15.988000000000001</v>
      </c>
      <c r="C363" s="141"/>
      <c r="D363" s="142">
        <v>22061</v>
      </c>
      <c r="E363" s="143"/>
      <c r="F363" s="132">
        <f t="shared" si="16"/>
        <v>23205</v>
      </c>
      <c r="G363" s="182">
        <f t="shared" si="17"/>
        <v>16558</v>
      </c>
      <c r="H363" s="143">
        <v>520</v>
      </c>
    </row>
    <row r="364" spans="1:8" ht="12.75">
      <c r="A364" s="139">
        <v>463</v>
      </c>
      <c r="B364" s="137">
        <f t="shared" si="18"/>
        <v>15.992</v>
      </c>
      <c r="C364" s="141"/>
      <c r="D364" s="142">
        <v>22061</v>
      </c>
      <c r="E364" s="143"/>
      <c r="F364" s="132">
        <f t="shared" si="16"/>
        <v>23199</v>
      </c>
      <c r="G364" s="182">
        <f t="shared" si="17"/>
        <v>16554</v>
      </c>
      <c r="H364" s="143">
        <v>520</v>
      </c>
    </row>
    <row r="365" spans="1:8" ht="12.75">
      <c r="A365" s="139">
        <v>464</v>
      </c>
      <c r="B365" s="137">
        <f t="shared" si="18"/>
        <v>15.996</v>
      </c>
      <c r="C365" s="141"/>
      <c r="D365" s="142">
        <v>22061</v>
      </c>
      <c r="E365" s="143"/>
      <c r="F365" s="132">
        <f t="shared" si="16"/>
        <v>23193</v>
      </c>
      <c r="G365" s="182">
        <f t="shared" si="17"/>
        <v>16550</v>
      </c>
      <c r="H365" s="143">
        <v>520</v>
      </c>
    </row>
    <row r="366" spans="1:8" ht="12.75">
      <c r="A366" s="139">
        <v>465</v>
      </c>
      <c r="B366" s="137">
        <f t="shared" si="18"/>
        <v>16</v>
      </c>
      <c r="C366" s="141"/>
      <c r="D366" s="142">
        <v>22061</v>
      </c>
      <c r="E366" s="143"/>
      <c r="F366" s="132">
        <f t="shared" si="16"/>
        <v>23188</v>
      </c>
      <c r="G366" s="182">
        <f t="shared" si="17"/>
        <v>16546</v>
      </c>
      <c r="H366" s="143">
        <v>520</v>
      </c>
    </row>
    <row r="367" spans="1:8" ht="12.75">
      <c r="A367" s="139">
        <v>466</v>
      </c>
      <c r="B367" s="137">
        <f t="shared" si="18"/>
        <v>16.004</v>
      </c>
      <c r="C367" s="141"/>
      <c r="D367" s="142">
        <v>22061</v>
      </c>
      <c r="E367" s="143"/>
      <c r="F367" s="132">
        <f t="shared" si="16"/>
        <v>23182</v>
      </c>
      <c r="G367" s="182">
        <f t="shared" si="17"/>
        <v>16542</v>
      </c>
      <c r="H367" s="143">
        <v>520</v>
      </c>
    </row>
    <row r="368" spans="1:8" ht="12.75">
      <c r="A368" s="139">
        <v>467</v>
      </c>
      <c r="B368" s="137">
        <f t="shared" si="18"/>
        <v>16.008</v>
      </c>
      <c r="C368" s="141"/>
      <c r="D368" s="142">
        <v>22061</v>
      </c>
      <c r="E368" s="143"/>
      <c r="F368" s="132">
        <f t="shared" si="16"/>
        <v>23176</v>
      </c>
      <c r="G368" s="182">
        <f t="shared" si="17"/>
        <v>16537</v>
      </c>
      <c r="H368" s="143">
        <v>520</v>
      </c>
    </row>
    <row r="369" spans="1:8" ht="12.75">
      <c r="A369" s="139">
        <v>468</v>
      </c>
      <c r="B369" s="137">
        <f t="shared" si="18"/>
        <v>16.012</v>
      </c>
      <c r="C369" s="141"/>
      <c r="D369" s="142">
        <v>22061</v>
      </c>
      <c r="E369" s="143"/>
      <c r="F369" s="132">
        <f t="shared" si="16"/>
        <v>23171</v>
      </c>
      <c r="G369" s="182">
        <f t="shared" si="17"/>
        <v>16533</v>
      </c>
      <c r="H369" s="143">
        <v>520</v>
      </c>
    </row>
    <row r="370" spans="1:8" ht="12.75">
      <c r="A370" s="139">
        <v>469</v>
      </c>
      <c r="B370" s="137">
        <f t="shared" si="18"/>
        <v>16.016000000000002</v>
      </c>
      <c r="C370" s="141"/>
      <c r="D370" s="142">
        <v>22061</v>
      </c>
      <c r="E370" s="143"/>
      <c r="F370" s="132">
        <f t="shared" si="16"/>
        <v>23165</v>
      </c>
      <c r="G370" s="182">
        <f t="shared" si="17"/>
        <v>16529</v>
      </c>
      <c r="H370" s="143">
        <v>520</v>
      </c>
    </row>
    <row r="371" spans="1:8" ht="12.75">
      <c r="A371" s="139">
        <v>470</v>
      </c>
      <c r="B371" s="137">
        <f t="shared" si="18"/>
        <v>16.02</v>
      </c>
      <c r="C371" s="141"/>
      <c r="D371" s="142">
        <v>22061</v>
      </c>
      <c r="E371" s="143"/>
      <c r="F371" s="132">
        <f t="shared" si="16"/>
        <v>23159</v>
      </c>
      <c r="G371" s="182">
        <f t="shared" si="17"/>
        <v>16525</v>
      </c>
      <c r="H371" s="143">
        <v>520</v>
      </c>
    </row>
    <row r="372" spans="1:8" ht="12.75">
      <c r="A372" s="139">
        <v>471</v>
      </c>
      <c r="B372" s="137">
        <f t="shared" si="18"/>
        <v>16.024</v>
      </c>
      <c r="C372" s="141"/>
      <c r="D372" s="142">
        <v>22061</v>
      </c>
      <c r="E372" s="143"/>
      <c r="F372" s="132">
        <f t="shared" si="16"/>
        <v>23154</v>
      </c>
      <c r="G372" s="182">
        <f t="shared" si="17"/>
        <v>16521</v>
      </c>
      <c r="H372" s="143">
        <v>520</v>
      </c>
    </row>
    <row r="373" spans="1:8" ht="12.75">
      <c r="A373" s="139">
        <v>472</v>
      </c>
      <c r="B373" s="137">
        <f t="shared" si="18"/>
        <v>16.028000000000002</v>
      </c>
      <c r="C373" s="141"/>
      <c r="D373" s="142">
        <v>22061</v>
      </c>
      <c r="E373" s="143"/>
      <c r="F373" s="132">
        <f t="shared" si="16"/>
        <v>23148</v>
      </c>
      <c r="G373" s="182">
        <f t="shared" si="17"/>
        <v>16517</v>
      </c>
      <c r="H373" s="143">
        <v>520</v>
      </c>
    </row>
    <row r="374" spans="1:8" ht="12.75">
      <c r="A374" s="139">
        <v>473</v>
      </c>
      <c r="B374" s="137">
        <f t="shared" si="18"/>
        <v>16.032</v>
      </c>
      <c r="C374" s="141"/>
      <c r="D374" s="142">
        <v>22061</v>
      </c>
      <c r="E374" s="143"/>
      <c r="F374" s="132">
        <f t="shared" si="16"/>
        <v>23142</v>
      </c>
      <c r="G374" s="182">
        <f t="shared" si="17"/>
        <v>16513</v>
      </c>
      <c r="H374" s="143">
        <v>520</v>
      </c>
    </row>
    <row r="375" spans="1:8" ht="12.75">
      <c r="A375" s="139">
        <v>474</v>
      </c>
      <c r="B375" s="137">
        <f t="shared" si="18"/>
        <v>16.036</v>
      </c>
      <c r="C375" s="141"/>
      <c r="D375" s="142">
        <v>22061</v>
      </c>
      <c r="E375" s="143"/>
      <c r="F375" s="132">
        <f t="shared" si="16"/>
        <v>23137</v>
      </c>
      <c r="G375" s="182">
        <f t="shared" si="17"/>
        <v>16509</v>
      </c>
      <c r="H375" s="143">
        <v>520</v>
      </c>
    </row>
    <row r="376" spans="1:8" ht="12.75">
      <c r="A376" s="139">
        <v>475</v>
      </c>
      <c r="B376" s="137">
        <f t="shared" si="18"/>
        <v>16.04</v>
      </c>
      <c r="C376" s="141"/>
      <c r="D376" s="142">
        <v>22061</v>
      </c>
      <c r="E376" s="143"/>
      <c r="F376" s="132">
        <f t="shared" si="16"/>
        <v>23131</v>
      </c>
      <c r="G376" s="182">
        <f t="shared" si="17"/>
        <v>16504</v>
      </c>
      <c r="H376" s="143">
        <v>520</v>
      </c>
    </row>
    <row r="377" spans="1:8" ht="12.75">
      <c r="A377" s="139">
        <v>476</v>
      </c>
      <c r="B377" s="137">
        <f t="shared" si="18"/>
        <v>16.044</v>
      </c>
      <c r="C377" s="141"/>
      <c r="D377" s="142">
        <v>22061</v>
      </c>
      <c r="E377" s="143"/>
      <c r="F377" s="132">
        <f t="shared" si="16"/>
        <v>23126</v>
      </c>
      <c r="G377" s="182">
        <f t="shared" si="17"/>
        <v>16500</v>
      </c>
      <c r="H377" s="143">
        <v>520</v>
      </c>
    </row>
    <row r="378" spans="1:8" ht="12.75">
      <c r="A378" s="139">
        <v>477</v>
      </c>
      <c r="B378" s="137">
        <f t="shared" si="18"/>
        <v>16.048000000000002</v>
      </c>
      <c r="C378" s="141"/>
      <c r="D378" s="142">
        <v>22061</v>
      </c>
      <c r="E378" s="143"/>
      <c r="F378" s="132">
        <f t="shared" si="16"/>
        <v>23120</v>
      </c>
      <c r="G378" s="182">
        <f t="shared" si="17"/>
        <v>16496</v>
      </c>
      <c r="H378" s="143">
        <v>520</v>
      </c>
    </row>
    <row r="379" spans="1:8" ht="12.75">
      <c r="A379" s="139">
        <v>478</v>
      </c>
      <c r="B379" s="137">
        <f t="shared" si="18"/>
        <v>16.052</v>
      </c>
      <c r="C379" s="141"/>
      <c r="D379" s="142">
        <v>22061</v>
      </c>
      <c r="E379" s="143"/>
      <c r="F379" s="132">
        <f t="shared" si="16"/>
        <v>23114</v>
      </c>
      <c r="G379" s="182">
        <f t="shared" si="17"/>
        <v>16492</v>
      </c>
      <c r="H379" s="143">
        <v>520</v>
      </c>
    </row>
    <row r="380" spans="1:8" ht="12.75">
      <c r="A380" s="139">
        <v>479</v>
      </c>
      <c r="B380" s="137">
        <f t="shared" si="18"/>
        <v>16.056</v>
      </c>
      <c r="C380" s="141"/>
      <c r="D380" s="142">
        <v>22061</v>
      </c>
      <c r="E380" s="143"/>
      <c r="F380" s="132">
        <f t="shared" si="16"/>
        <v>23109</v>
      </c>
      <c r="G380" s="182">
        <f t="shared" si="17"/>
        <v>16488</v>
      </c>
      <c r="H380" s="143">
        <v>520</v>
      </c>
    </row>
    <row r="381" spans="1:8" ht="12.75">
      <c r="A381" s="139">
        <v>480</v>
      </c>
      <c r="B381" s="137">
        <f t="shared" si="18"/>
        <v>16.060000000000002</v>
      </c>
      <c r="C381" s="141"/>
      <c r="D381" s="142">
        <v>22061</v>
      </c>
      <c r="E381" s="143"/>
      <c r="F381" s="132">
        <f t="shared" si="16"/>
        <v>23103</v>
      </c>
      <c r="G381" s="182">
        <f t="shared" si="17"/>
        <v>16484</v>
      </c>
      <c r="H381" s="143">
        <v>520</v>
      </c>
    </row>
    <row r="382" spans="1:8" ht="12.75">
      <c r="A382" s="139">
        <v>481</v>
      </c>
      <c r="B382" s="137">
        <f t="shared" si="18"/>
        <v>16.064</v>
      </c>
      <c r="C382" s="141"/>
      <c r="D382" s="142">
        <v>22061</v>
      </c>
      <c r="E382" s="143"/>
      <c r="F382" s="132">
        <f t="shared" si="16"/>
        <v>23097</v>
      </c>
      <c r="G382" s="182">
        <f t="shared" si="17"/>
        <v>16480</v>
      </c>
      <c r="H382" s="143">
        <v>520</v>
      </c>
    </row>
    <row r="383" spans="1:8" ht="12.75">
      <c r="A383" s="139">
        <v>482</v>
      </c>
      <c r="B383" s="137">
        <f t="shared" si="18"/>
        <v>16.068</v>
      </c>
      <c r="C383" s="141"/>
      <c r="D383" s="142">
        <v>22061</v>
      </c>
      <c r="E383" s="143"/>
      <c r="F383" s="132">
        <f t="shared" si="16"/>
        <v>23092</v>
      </c>
      <c r="G383" s="182">
        <f t="shared" si="17"/>
        <v>16476</v>
      </c>
      <c r="H383" s="143">
        <v>520</v>
      </c>
    </row>
    <row r="384" spans="1:8" ht="12.75">
      <c r="A384" s="139">
        <v>483</v>
      </c>
      <c r="B384" s="137">
        <f t="shared" si="18"/>
        <v>16.072</v>
      </c>
      <c r="C384" s="141"/>
      <c r="D384" s="142">
        <v>22061</v>
      </c>
      <c r="E384" s="143"/>
      <c r="F384" s="132">
        <f t="shared" si="16"/>
        <v>23086</v>
      </c>
      <c r="G384" s="182">
        <f t="shared" si="17"/>
        <v>16472</v>
      </c>
      <c r="H384" s="143">
        <v>520</v>
      </c>
    </row>
    <row r="385" spans="1:8" ht="12.75">
      <c r="A385" s="139">
        <v>484</v>
      </c>
      <c r="B385" s="137">
        <f t="shared" si="18"/>
        <v>16.076</v>
      </c>
      <c r="C385" s="141"/>
      <c r="D385" s="142">
        <v>22061</v>
      </c>
      <c r="E385" s="143"/>
      <c r="F385" s="132">
        <f t="shared" si="16"/>
        <v>23081</v>
      </c>
      <c r="G385" s="182">
        <f t="shared" si="17"/>
        <v>16468</v>
      </c>
      <c r="H385" s="143">
        <v>520</v>
      </c>
    </row>
    <row r="386" spans="1:8" ht="12.75">
      <c r="A386" s="139">
        <v>485</v>
      </c>
      <c r="B386" s="137">
        <f t="shared" si="18"/>
        <v>16.080000000000002</v>
      </c>
      <c r="C386" s="141"/>
      <c r="D386" s="142">
        <v>22061</v>
      </c>
      <c r="E386" s="143"/>
      <c r="F386" s="132">
        <f t="shared" si="16"/>
        <v>23075</v>
      </c>
      <c r="G386" s="182">
        <f t="shared" si="17"/>
        <v>16463</v>
      </c>
      <c r="H386" s="143">
        <v>520</v>
      </c>
    </row>
    <row r="387" spans="1:8" ht="12.75">
      <c r="A387" s="139">
        <v>486</v>
      </c>
      <c r="B387" s="137">
        <f t="shared" si="18"/>
        <v>16.084</v>
      </c>
      <c r="C387" s="141"/>
      <c r="D387" s="142">
        <v>22061</v>
      </c>
      <c r="E387" s="143"/>
      <c r="F387" s="132">
        <f t="shared" si="16"/>
        <v>23069</v>
      </c>
      <c r="G387" s="182">
        <f t="shared" si="17"/>
        <v>16459</v>
      </c>
      <c r="H387" s="143">
        <v>520</v>
      </c>
    </row>
    <row r="388" spans="1:8" ht="12.75">
      <c r="A388" s="139">
        <v>487</v>
      </c>
      <c r="B388" s="137">
        <f t="shared" si="18"/>
        <v>16.088</v>
      </c>
      <c r="C388" s="141"/>
      <c r="D388" s="142">
        <v>22061</v>
      </c>
      <c r="E388" s="143"/>
      <c r="F388" s="132">
        <f t="shared" si="16"/>
        <v>23064</v>
      </c>
      <c r="G388" s="182">
        <f t="shared" si="17"/>
        <v>16455</v>
      </c>
      <c r="H388" s="143">
        <v>520</v>
      </c>
    </row>
    <row r="389" spans="1:8" ht="12.75">
      <c r="A389" s="139">
        <v>488</v>
      </c>
      <c r="B389" s="137">
        <f t="shared" si="18"/>
        <v>16.092</v>
      </c>
      <c r="C389" s="141"/>
      <c r="D389" s="142">
        <v>22061</v>
      </c>
      <c r="E389" s="143"/>
      <c r="F389" s="132">
        <f t="shared" si="16"/>
        <v>23058</v>
      </c>
      <c r="G389" s="182">
        <f t="shared" si="17"/>
        <v>16451</v>
      </c>
      <c r="H389" s="143">
        <v>520</v>
      </c>
    </row>
    <row r="390" spans="1:8" ht="12.75">
      <c r="A390" s="139">
        <v>489</v>
      </c>
      <c r="B390" s="137">
        <f t="shared" si="18"/>
        <v>16.096</v>
      </c>
      <c r="C390" s="141"/>
      <c r="D390" s="142">
        <v>22061</v>
      </c>
      <c r="E390" s="143"/>
      <c r="F390" s="132">
        <f t="shared" si="16"/>
        <v>23052</v>
      </c>
      <c r="G390" s="182">
        <f t="shared" si="17"/>
        <v>16447</v>
      </c>
      <c r="H390" s="143">
        <v>520</v>
      </c>
    </row>
    <row r="391" spans="1:8" ht="12.75">
      <c r="A391" s="139">
        <v>490</v>
      </c>
      <c r="B391" s="137">
        <f t="shared" si="18"/>
        <v>16.1</v>
      </c>
      <c r="C391" s="141"/>
      <c r="D391" s="142">
        <v>22061</v>
      </c>
      <c r="E391" s="143"/>
      <c r="F391" s="132">
        <f t="shared" si="16"/>
        <v>23047</v>
      </c>
      <c r="G391" s="182">
        <f t="shared" si="17"/>
        <v>16443</v>
      </c>
      <c r="H391" s="143">
        <v>520</v>
      </c>
    </row>
    <row r="392" spans="1:8" ht="12.75">
      <c r="A392" s="139">
        <v>491</v>
      </c>
      <c r="B392" s="137">
        <f t="shared" si="18"/>
        <v>16.104</v>
      </c>
      <c r="C392" s="141"/>
      <c r="D392" s="142">
        <v>22061</v>
      </c>
      <c r="E392" s="143"/>
      <c r="F392" s="132">
        <f t="shared" si="16"/>
        <v>23041</v>
      </c>
      <c r="G392" s="182">
        <f t="shared" si="17"/>
        <v>16439</v>
      </c>
      <c r="H392" s="143">
        <v>520</v>
      </c>
    </row>
    <row r="393" spans="1:8" ht="12.75">
      <c r="A393" s="139">
        <v>492</v>
      </c>
      <c r="B393" s="137">
        <f t="shared" si="18"/>
        <v>16.108</v>
      </c>
      <c r="C393" s="141"/>
      <c r="D393" s="142">
        <v>22061</v>
      </c>
      <c r="E393" s="143"/>
      <c r="F393" s="132">
        <f t="shared" si="16"/>
        <v>23036</v>
      </c>
      <c r="G393" s="182">
        <f t="shared" si="17"/>
        <v>16435</v>
      </c>
      <c r="H393" s="143">
        <v>520</v>
      </c>
    </row>
    <row r="394" spans="1:8" ht="12.75">
      <c r="A394" s="139">
        <v>493</v>
      </c>
      <c r="B394" s="137">
        <f t="shared" si="18"/>
        <v>16.112000000000002</v>
      </c>
      <c r="C394" s="141"/>
      <c r="D394" s="142">
        <v>22061</v>
      </c>
      <c r="E394" s="143"/>
      <c r="F394" s="132">
        <f t="shared" si="16"/>
        <v>23030</v>
      </c>
      <c r="G394" s="182">
        <f t="shared" si="17"/>
        <v>16431</v>
      </c>
      <c r="H394" s="143">
        <v>520</v>
      </c>
    </row>
    <row r="395" spans="1:8" ht="12.75">
      <c r="A395" s="139">
        <v>494</v>
      </c>
      <c r="B395" s="137">
        <f t="shared" si="18"/>
        <v>16.116</v>
      </c>
      <c r="C395" s="141"/>
      <c r="D395" s="142">
        <v>22061</v>
      </c>
      <c r="E395" s="143"/>
      <c r="F395" s="132">
        <f t="shared" si="16"/>
        <v>23025</v>
      </c>
      <c r="G395" s="182">
        <f t="shared" si="17"/>
        <v>16427</v>
      </c>
      <c r="H395" s="143">
        <v>520</v>
      </c>
    </row>
    <row r="396" spans="1:8" ht="12.75">
      <c r="A396" s="139">
        <v>495</v>
      </c>
      <c r="B396" s="137">
        <f t="shared" si="18"/>
        <v>16.12</v>
      </c>
      <c r="C396" s="141"/>
      <c r="D396" s="142">
        <v>22061</v>
      </c>
      <c r="E396" s="143"/>
      <c r="F396" s="132">
        <f t="shared" si="16"/>
        <v>23019</v>
      </c>
      <c r="G396" s="182">
        <f t="shared" si="17"/>
        <v>16423</v>
      </c>
      <c r="H396" s="143">
        <v>520</v>
      </c>
    </row>
    <row r="397" spans="1:8" ht="12.75">
      <c r="A397" s="139">
        <v>496</v>
      </c>
      <c r="B397" s="137">
        <f t="shared" si="18"/>
        <v>16.124000000000002</v>
      </c>
      <c r="C397" s="141"/>
      <c r="D397" s="142">
        <v>22061</v>
      </c>
      <c r="E397" s="143"/>
      <c r="F397" s="132">
        <f t="shared" si="16"/>
        <v>23013</v>
      </c>
      <c r="G397" s="182">
        <f t="shared" si="17"/>
        <v>16419</v>
      </c>
      <c r="H397" s="143">
        <v>520</v>
      </c>
    </row>
    <row r="398" spans="1:8" ht="12.75">
      <c r="A398" s="139">
        <v>497</v>
      </c>
      <c r="B398" s="137">
        <f t="shared" si="18"/>
        <v>16.128</v>
      </c>
      <c r="C398" s="141"/>
      <c r="D398" s="142">
        <v>22061</v>
      </c>
      <c r="E398" s="143"/>
      <c r="F398" s="132">
        <f t="shared" si="16"/>
        <v>23008</v>
      </c>
      <c r="G398" s="182">
        <f t="shared" si="17"/>
        <v>16414</v>
      </c>
      <c r="H398" s="143">
        <v>520</v>
      </c>
    </row>
    <row r="399" spans="1:8" ht="12.75">
      <c r="A399" s="139">
        <v>498</v>
      </c>
      <c r="B399" s="137">
        <f t="shared" si="18"/>
        <v>16.132</v>
      </c>
      <c r="C399" s="141"/>
      <c r="D399" s="142">
        <v>22061</v>
      </c>
      <c r="E399" s="143"/>
      <c r="F399" s="132">
        <f t="shared" si="16"/>
        <v>23002</v>
      </c>
      <c r="G399" s="182">
        <f t="shared" si="17"/>
        <v>16410</v>
      </c>
      <c r="H399" s="143">
        <v>520</v>
      </c>
    </row>
    <row r="400" spans="1:8" ht="12.75">
      <c r="A400" s="139">
        <v>499</v>
      </c>
      <c r="B400" s="137">
        <f t="shared" si="18"/>
        <v>16.136</v>
      </c>
      <c r="C400" s="141"/>
      <c r="D400" s="142">
        <v>22061</v>
      </c>
      <c r="E400" s="143"/>
      <c r="F400" s="132">
        <f t="shared" si="16"/>
        <v>22997</v>
      </c>
      <c r="G400" s="182">
        <f t="shared" si="17"/>
        <v>16406</v>
      </c>
      <c r="H400" s="143">
        <v>520</v>
      </c>
    </row>
    <row r="401" spans="1:8" ht="12.75">
      <c r="A401" s="139">
        <v>500</v>
      </c>
      <c r="B401" s="137">
        <f t="shared" si="18"/>
        <v>16.14</v>
      </c>
      <c r="C401" s="141"/>
      <c r="D401" s="142">
        <v>22061</v>
      </c>
      <c r="E401" s="143"/>
      <c r="F401" s="132">
        <f aca="true" t="shared" si="19" ref="F401:F406">ROUND(12*1.37*(1/B401*D401)+H401,0)</f>
        <v>22991</v>
      </c>
      <c r="G401" s="182">
        <f aca="true" t="shared" si="20" ref="G401:G431">ROUND(12*(1/B401*D401),0)</f>
        <v>16402</v>
      </c>
      <c r="H401" s="143">
        <v>520</v>
      </c>
    </row>
    <row r="402" spans="1:8" ht="12.75">
      <c r="A402" s="139">
        <v>501</v>
      </c>
      <c r="B402" s="137">
        <f t="shared" si="18"/>
        <v>16.144000000000002</v>
      </c>
      <c r="C402" s="141"/>
      <c r="D402" s="142">
        <v>22061</v>
      </c>
      <c r="E402" s="143"/>
      <c r="F402" s="132">
        <f t="shared" si="19"/>
        <v>22985</v>
      </c>
      <c r="G402" s="182">
        <f t="shared" si="20"/>
        <v>16398</v>
      </c>
      <c r="H402" s="143">
        <v>520</v>
      </c>
    </row>
    <row r="403" spans="1:8" ht="12.75">
      <c r="A403" s="139">
        <v>502</v>
      </c>
      <c r="B403" s="137">
        <f t="shared" si="18"/>
        <v>16.148</v>
      </c>
      <c r="C403" s="141"/>
      <c r="D403" s="142">
        <v>22061</v>
      </c>
      <c r="E403" s="143"/>
      <c r="F403" s="132">
        <f t="shared" si="19"/>
        <v>22980</v>
      </c>
      <c r="G403" s="182">
        <f t="shared" si="20"/>
        <v>16394</v>
      </c>
      <c r="H403" s="143">
        <v>520</v>
      </c>
    </row>
    <row r="404" spans="1:8" ht="12.75">
      <c r="A404" s="139">
        <v>503</v>
      </c>
      <c r="B404" s="137">
        <f t="shared" si="18"/>
        <v>16.152</v>
      </c>
      <c r="C404" s="141"/>
      <c r="D404" s="142">
        <v>22061</v>
      </c>
      <c r="E404" s="143"/>
      <c r="F404" s="132">
        <f t="shared" si="19"/>
        <v>22974</v>
      </c>
      <c r="G404" s="182">
        <f t="shared" si="20"/>
        <v>16390</v>
      </c>
      <c r="H404" s="143">
        <v>520</v>
      </c>
    </row>
    <row r="405" spans="1:8" ht="12.75">
      <c r="A405" s="139">
        <v>504</v>
      </c>
      <c r="B405" s="137">
        <f t="shared" si="18"/>
        <v>16.156</v>
      </c>
      <c r="C405" s="141"/>
      <c r="D405" s="142">
        <v>22061</v>
      </c>
      <c r="E405" s="143"/>
      <c r="F405" s="132">
        <f t="shared" si="19"/>
        <v>22969</v>
      </c>
      <c r="G405" s="182">
        <f t="shared" si="20"/>
        <v>16386</v>
      </c>
      <c r="H405" s="143">
        <v>520</v>
      </c>
    </row>
    <row r="406" spans="1:8" ht="12.75">
      <c r="A406" s="139">
        <v>505</v>
      </c>
      <c r="B406" s="137">
        <f t="shared" si="18"/>
        <v>16.16</v>
      </c>
      <c r="C406" s="141"/>
      <c r="D406" s="142">
        <v>22061</v>
      </c>
      <c r="E406" s="143"/>
      <c r="F406" s="132">
        <f t="shared" si="19"/>
        <v>22963</v>
      </c>
      <c r="G406" s="182">
        <f t="shared" si="20"/>
        <v>16382</v>
      </c>
      <c r="H406" s="143">
        <v>520</v>
      </c>
    </row>
    <row r="407" spans="1:8" ht="12.75">
      <c r="A407" s="139">
        <v>506</v>
      </c>
      <c r="B407" s="137">
        <f t="shared" si="18"/>
        <v>16.164</v>
      </c>
      <c r="C407" s="141"/>
      <c r="D407" s="142">
        <v>22061</v>
      </c>
      <c r="E407" s="143"/>
      <c r="F407" s="132">
        <f aca="true" t="shared" si="21" ref="F407:F431">ROUND(12*1.37*(1/B407*D407)+H407,0)</f>
        <v>22958</v>
      </c>
      <c r="G407" s="182">
        <f t="shared" si="20"/>
        <v>16378</v>
      </c>
      <c r="H407" s="143">
        <v>520</v>
      </c>
    </row>
    <row r="408" spans="1:8" ht="12.75">
      <c r="A408" s="139">
        <v>507</v>
      </c>
      <c r="B408" s="137">
        <f t="shared" si="18"/>
        <v>16.168</v>
      </c>
      <c r="C408" s="141"/>
      <c r="D408" s="142">
        <v>22061</v>
      </c>
      <c r="E408" s="143"/>
      <c r="F408" s="132">
        <f t="shared" si="21"/>
        <v>22952</v>
      </c>
      <c r="G408" s="182">
        <f t="shared" si="20"/>
        <v>16374</v>
      </c>
      <c r="H408" s="143">
        <v>520</v>
      </c>
    </row>
    <row r="409" spans="1:8" ht="12.75">
      <c r="A409" s="139">
        <v>508</v>
      </c>
      <c r="B409" s="137">
        <f t="shared" si="18"/>
        <v>16.172</v>
      </c>
      <c r="C409" s="141"/>
      <c r="D409" s="142">
        <v>22061</v>
      </c>
      <c r="E409" s="143"/>
      <c r="F409" s="132">
        <f t="shared" si="21"/>
        <v>22947</v>
      </c>
      <c r="G409" s="182">
        <f t="shared" si="20"/>
        <v>16370</v>
      </c>
      <c r="H409" s="143">
        <v>520</v>
      </c>
    </row>
    <row r="410" spans="1:8" ht="12.75">
      <c r="A410" s="139">
        <v>509</v>
      </c>
      <c r="B410" s="137">
        <f t="shared" si="18"/>
        <v>16.176000000000002</v>
      </c>
      <c r="C410" s="141"/>
      <c r="D410" s="142">
        <v>22061</v>
      </c>
      <c r="E410" s="143"/>
      <c r="F410" s="132">
        <f t="shared" si="21"/>
        <v>22941</v>
      </c>
      <c r="G410" s="182">
        <f t="shared" si="20"/>
        <v>16366</v>
      </c>
      <c r="H410" s="143">
        <v>520</v>
      </c>
    </row>
    <row r="411" spans="1:8" ht="12.75">
      <c r="A411" s="139">
        <v>510</v>
      </c>
      <c r="B411" s="137">
        <f t="shared" si="18"/>
        <v>16.18</v>
      </c>
      <c r="C411" s="141"/>
      <c r="D411" s="142">
        <v>22061</v>
      </c>
      <c r="E411" s="143"/>
      <c r="F411" s="132">
        <f t="shared" si="21"/>
        <v>22936</v>
      </c>
      <c r="G411" s="182">
        <f t="shared" si="20"/>
        <v>16362</v>
      </c>
      <c r="H411" s="143">
        <v>520</v>
      </c>
    </row>
    <row r="412" spans="1:8" ht="12.75">
      <c r="A412" s="139">
        <v>511</v>
      </c>
      <c r="B412" s="137">
        <f t="shared" si="18"/>
        <v>16.184</v>
      </c>
      <c r="C412" s="141"/>
      <c r="D412" s="142">
        <v>22061</v>
      </c>
      <c r="E412" s="143"/>
      <c r="F412" s="132">
        <f t="shared" si="21"/>
        <v>22930</v>
      </c>
      <c r="G412" s="182">
        <f t="shared" si="20"/>
        <v>16358</v>
      </c>
      <c r="H412" s="143">
        <v>520</v>
      </c>
    </row>
    <row r="413" spans="1:8" ht="12.75">
      <c r="A413" s="139">
        <v>512</v>
      </c>
      <c r="B413" s="137">
        <f t="shared" si="18"/>
        <v>16.188000000000002</v>
      </c>
      <c r="C413" s="141"/>
      <c r="D413" s="142">
        <v>22061</v>
      </c>
      <c r="E413" s="143"/>
      <c r="F413" s="132">
        <f t="shared" si="21"/>
        <v>22924</v>
      </c>
      <c r="G413" s="182">
        <f t="shared" si="20"/>
        <v>16354</v>
      </c>
      <c r="H413" s="143">
        <v>520</v>
      </c>
    </row>
    <row r="414" spans="1:8" ht="12.75">
      <c r="A414" s="139">
        <v>513</v>
      </c>
      <c r="B414" s="137">
        <f t="shared" si="18"/>
        <v>16.192</v>
      </c>
      <c r="C414" s="141"/>
      <c r="D414" s="142">
        <v>22061</v>
      </c>
      <c r="E414" s="143"/>
      <c r="F414" s="132">
        <f t="shared" si="21"/>
        <v>22919</v>
      </c>
      <c r="G414" s="182">
        <f t="shared" si="20"/>
        <v>16350</v>
      </c>
      <c r="H414" s="143">
        <v>520</v>
      </c>
    </row>
    <row r="415" spans="1:8" ht="12.75">
      <c r="A415" s="139">
        <v>514</v>
      </c>
      <c r="B415" s="137">
        <f t="shared" si="18"/>
        <v>16.196</v>
      </c>
      <c r="C415" s="141"/>
      <c r="D415" s="142">
        <v>22061</v>
      </c>
      <c r="E415" s="143"/>
      <c r="F415" s="132">
        <f t="shared" si="21"/>
        <v>22913</v>
      </c>
      <c r="G415" s="182">
        <f t="shared" si="20"/>
        <v>16346</v>
      </c>
      <c r="H415" s="143">
        <v>520</v>
      </c>
    </row>
    <row r="416" spans="1:8" ht="12.75">
      <c r="A416" s="139">
        <v>515</v>
      </c>
      <c r="B416" s="137">
        <f aca="true" t="shared" si="22" ref="B416:B431">0.004*A416+14.14</f>
        <v>16.2</v>
      </c>
      <c r="C416" s="141"/>
      <c r="D416" s="142">
        <v>22061</v>
      </c>
      <c r="E416" s="143"/>
      <c r="F416" s="132">
        <f t="shared" si="21"/>
        <v>22908</v>
      </c>
      <c r="G416" s="182">
        <f t="shared" si="20"/>
        <v>16341</v>
      </c>
      <c r="H416" s="143">
        <v>520</v>
      </c>
    </row>
    <row r="417" spans="1:8" ht="12.75">
      <c r="A417" s="139">
        <v>516</v>
      </c>
      <c r="B417" s="137">
        <f t="shared" si="22"/>
        <v>16.204</v>
      </c>
      <c r="C417" s="141"/>
      <c r="D417" s="142">
        <v>22061</v>
      </c>
      <c r="E417" s="143"/>
      <c r="F417" s="132">
        <f t="shared" si="21"/>
        <v>22902</v>
      </c>
      <c r="G417" s="182">
        <f t="shared" si="20"/>
        <v>16337</v>
      </c>
      <c r="H417" s="143">
        <v>520</v>
      </c>
    </row>
    <row r="418" spans="1:8" ht="12.75">
      <c r="A418" s="139">
        <v>517</v>
      </c>
      <c r="B418" s="137">
        <f t="shared" si="22"/>
        <v>16.208000000000002</v>
      </c>
      <c r="C418" s="141"/>
      <c r="D418" s="142">
        <v>22061</v>
      </c>
      <c r="E418" s="143"/>
      <c r="F418" s="132">
        <f t="shared" si="21"/>
        <v>22897</v>
      </c>
      <c r="G418" s="182">
        <f t="shared" si="20"/>
        <v>16333</v>
      </c>
      <c r="H418" s="143">
        <v>520</v>
      </c>
    </row>
    <row r="419" spans="1:8" ht="12.75">
      <c r="A419" s="139">
        <v>518</v>
      </c>
      <c r="B419" s="137">
        <f t="shared" si="22"/>
        <v>16.212</v>
      </c>
      <c r="C419" s="141"/>
      <c r="D419" s="142">
        <v>22061</v>
      </c>
      <c r="E419" s="143"/>
      <c r="F419" s="132">
        <f t="shared" si="21"/>
        <v>22891</v>
      </c>
      <c r="G419" s="182">
        <f t="shared" si="20"/>
        <v>16329</v>
      </c>
      <c r="H419" s="143">
        <v>520</v>
      </c>
    </row>
    <row r="420" spans="1:8" ht="12.75">
      <c r="A420" s="139">
        <v>519</v>
      </c>
      <c r="B420" s="137">
        <f t="shared" si="22"/>
        <v>16.216</v>
      </c>
      <c r="C420" s="141"/>
      <c r="D420" s="142">
        <v>22061</v>
      </c>
      <c r="E420" s="143"/>
      <c r="F420" s="132">
        <f t="shared" si="21"/>
        <v>22886</v>
      </c>
      <c r="G420" s="182">
        <f t="shared" si="20"/>
        <v>16325</v>
      </c>
      <c r="H420" s="143">
        <v>520</v>
      </c>
    </row>
    <row r="421" spans="1:8" ht="12.75">
      <c r="A421" s="139">
        <v>520</v>
      </c>
      <c r="B421" s="137">
        <f t="shared" si="22"/>
        <v>16.22</v>
      </c>
      <c r="C421" s="141"/>
      <c r="D421" s="142">
        <v>22061</v>
      </c>
      <c r="E421" s="143"/>
      <c r="F421" s="132">
        <f t="shared" si="21"/>
        <v>22880</v>
      </c>
      <c r="G421" s="182">
        <f t="shared" si="20"/>
        <v>16321</v>
      </c>
      <c r="H421" s="143">
        <v>520</v>
      </c>
    </row>
    <row r="422" spans="1:8" ht="12.75">
      <c r="A422" s="139">
        <v>521</v>
      </c>
      <c r="B422" s="137">
        <f t="shared" si="22"/>
        <v>16.224</v>
      </c>
      <c r="C422" s="141"/>
      <c r="D422" s="142">
        <v>22061</v>
      </c>
      <c r="E422" s="143"/>
      <c r="F422" s="132">
        <f t="shared" si="21"/>
        <v>22875</v>
      </c>
      <c r="G422" s="182">
        <f t="shared" si="20"/>
        <v>16317</v>
      </c>
      <c r="H422" s="143">
        <v>520</v>
      </c>
    </row>
    <row r="423" spans="1:8" ht="12.75">
      <c r="A423" s="139">
        <v>522</v>
      </c>
      <c r="B423" s="137">
        <f t="shared" si="22"/>
        <v>16.228</v>
      </c>
      <c r="C423" s="141"/>
      <c r="D423" s="142">
        <v>22061</v>
      </c>
      <c r="E423" s="143"/>
      <c r="F423" s="132">
        <f t="shared" si="21"/>
        <v>22869</v>
      </c>
      <c r="G423" s="182">
        <f t="shared" si="20"/>
        <v>16313</v>
      </c>
      <c r="H423" s="143">
        <v>520</v>
      </c>
    </row>
    <row r="424" spans="1:8" ht="12.75">
      <c r="A424" s="139">
        <v>523</v>
      </c>
      <c r="B424" s="137">
        <f t="shared" si="22"/>
        <v>16.232</v>
      </c>
      <c r="C424" s="141"/>
      <c r="D424" s="142">
        <v>22061</v>
      </c>
      <c r="E424" s="143"/>
      <c r="F424" s="132">
        <f t="shared" si="21"/>
        <v>22864</v>
      </c>
      <c r="G424" s="182">
        <f t="shared" si="20"/>
        <v>16309</v>
      </c>
      <c r="H424" s="143">
        <v>520</v>
      </c>
    </row>
    <row r="425" spans="1:8" ht="12.75">
      <c r="A425" s="139">
        <v>524</v>
      </c>
      <c r="B425" s="137">
        <f t="shared" si="22"/>
        <v>16.236</v>
      </c>
      <c r="C425" s="141"/>
      <c r="D425" s="142">
        <v>22061</v>
      </c>
      <c r="E425" s="143"/>
      <c r="F425" s="132">
        <f t="shared" si="21"/>
        <v>22858</v>
      </c>
      <c r="G425" s="182">
        <f t="shared" si="20"/>
        <v>16305</v>
      </c>
      <c r="H425" s="143">
        <v>520</v>
      </c>
    </row>
    <row r="426" spans="1:8" ht="12.75">
      <c r="A426" s="139">
        <v>525</v>
      </c>
      <c r="B426" s="137">
        <f t="shared" si="22"/>
        <v>16.240000000000002</v>
      </c>
      <c r="C426" s="141"/>
      <c r="D426" s="142">
        <v>22061</v>
      </c>
      <c r="E426" s="143"/>
      <c r="F426" s="132">
        <f t="shared" si="21"/>
        <v>22853</v>
      </c>
      <c r="G426" s="182">
        <f t="shared" si="20"/>
        <v>16301</v>
      </c>
      <c r="H426" s="143">
        <v>520</v>
      </c>
    </row>
    <row r="427" spans="1:8" ht="12.75">
      <c r="A427" s="139">
        <v>526</v>
      </c>
      <c r="B427" s="137">
        <f t="shared" si="22"/>
        <v>16.244</v>
      </c>
      <c r="C427" s="141"/>
      <c r="D427" s="142">
        <v>22061</v>
      </c>
      <c r="E427" s="143"/>
      <c r="F427" s="132">
        <f t="shared" si="21"/>
        <v>22847</v>
      </c>
      <c r="G427" s="182">
        <f t="shared" si="20"/>
        <v>16297</v>
      </c>
      <c r="H427" s="143">
        <v>520</v>
      </c>
    </row>
    <row r="428" spans="1:8" ht="12.75">
      <c r="A428" s="139">
        <v>527</v>
      </c>
      <c r="B428" s="137">
        <f t="shared" si="22"/>
        <v>16.248</v>
      </c>
      <c r="C428" s="141"/>
      <c r="D428" s="142">
        <v>22061</v>
      </c>
      <c r="E428" s="143"/>
      <c r="F428" s="132">
        <f t="shared" si="21"/>
        <v>22842</v>
      </c>
      <c r="G428" s="182">
        <f t="shared" si="20"/>
        <v>16293</v>
      </c>
      <c r="H428" s="143">
        <v>520</v>
      </c>
    </row>
    <row r="429" spans="1:8" ht="12.75">
      <c r="A429" s="139">
        <v>528</v>
      </c>
      <c r="B429" s="137">
        <f t="shared" si="22"/>
        <v>16.252000000000002</v>
      </c>
      <c r="C429" s="141"/>
      <c r="D429" s="142">
        <v>22061</v>
      </c>
      <c r="E429" s="143"/>
      <c r="F429" s="132">
        <f t="shared" si="21"/>
        <v>22836</v>
      </c>
      <c r="G429" s="182">
        <f t="shared" si="20"/>
        <v>16289</v>
      </c>
      <c r="H429" s="143">
        <v>520</v>
      </c>
    </row>
    <row r="430" spans="1:8" ht="12.75">
      <c r="A430" s="139">
        <v>529</v>
      </c>
      <c r="B430" s="137">
        <f t="shared" si="22"/>
        <v>16.256</v>
      </c>
      <c r="C430" s="141"/>
      <c r="D430" s="142">
        <v>22061</v>
      </c>
      <c r="E430" s="143"/>
      <c r="F430" s="132">
        <f t="shared" si="21"/>
        <v>22831</v>
      </c>
      <c r="G430" s="182">
        <f t="shared" si="20"/>
        <v>16285</v>
      </c>
      <c r="H430" s="143">
        <v>520</v>
      </c>
    </row>
    <row r="431" spans="1:8" ht="13.5" thickBot="1">
      <c r="A431" s="154">
        <v>530</v>
      </c>
      <c r="B431" s="158">
        <f t="shared" si="22"/>
        <v>16.26</v>
      </c>
      <c r="C431" s="161"/>
      <c r="D431" s="156">
        <v>22061</v>
      </c>
      <c r="E431" s="157"/>
      <c r="F431" s="156">
        <f t="shared" si="21"/>
        <v>22825</v>
      </c>
      <c r="G431" s="182">
        <f t="shared" si="20"/>
        <v>16281</v>
      </c>
      <c r="H431" s="157">
        <v>520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H15" sqref="H15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412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399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E6" s="112" t="s">
        <v>4</v>
      </c>
      <c r="I6" s="4"/>
    </row>
    <row r="7" spans="1:9" ht="15.75">
      <c r="A7" s="113" t="s">
        <v>392</v>
      </c>
      <c r="B7" s="110"/>
      <c r="C7" s="149"/>
      <c r="D7" s="119"/>
      <c r="E7" s="149">
        <v>45.53</v>
      </c>
      <c r="I7" s="4"/>
    </row>
    <row r="8" spans="1:9" ht="17.25">
      <c r="A8" s="113" t="s">
        <v>402</v>
      </c>
      <c r="B8" s="110"/>
      <c r="C8" s="149"/>
      <c r="D8" s="119"/>
      <c r="E8" s="149" t="s">
        <v>326</v>
      </c>
      <c r="I8" s="4"/>
    </row>
    <row r="9" spans="1:9" ht="15.75">
      <c r="A9" s="113" t="s">
        <v>403</v>
      </c>
      <c r="B9" s="110"/>
      <c r="C9" s="149"/>
      <c r="D9" s="119"/>
      <c r="E9" s="149">
        <v>72</v>
      </c>
      <c r="I9" s="4"/>
    </row>
    <row r="10" spans="1:9" ht="6" customHeight="1" thickBot="1">
      <c r="A10" s="166"/>
      <c r="B10" s="166"/>
      <c r="C10" s="114"/>
      <c r="D10" s="115"/>
      <c r="E10" s="116"/>
      <c r="F10" s="116"/>
      <c r="G10" s="116"/>
      <c r="I10" s="4"/>
    </row>
    <row r="11" spans="1:8" ht="15.75">
      <c r="A11" s="5"/>
      <c r="B11" s="129" t="s">
        <v>349</v>
      </c>
      <c r="C11" s="130"/>
      <c r="D11" s="129" t="s">
        <v>350</v>
      </c>
      <c r="E11" s="130"/>
      <c r="F11" s="131" t="s">
        <v>351</v>
      </c>
      <c r="G11" s="183" t="s">
        <v>442</v>
      </c>
      <c r="H11" s="130"/>
    </row>
    <row r="12" spans="1:8" ht="45.75" thickBot="1">
      <c r="A12" s="144" t="s">
        <v>366</v>
      </c>
      <c r="B12" s="145" t="s">
        <v>3</v>
      </c>
      <c r="C12" s="146" t="s">
        <v>4</v>
      </c>
      <c r="D12" s="147" t="s">
        <v>5</v>
      </c>
      <c r="E12" s="148" t="s">
        <v>6</v>
      </c>
      <c r="F12" s="147" t="s">
        <v>351</v>
      </c>
      <c r="G12" s="181" t="s">
        <v>443</v>
      </c>
      <c r="H12" s="148" t="s">
        <v>7</v>
      </c>
    </row>
    <row r="13" spans="1:8" ht="12.75">
      <c r="A13" s="139" t="s">
        <v>398</v>
      </c>
      <c r="B13" s="160"/>
      <c r="C13" s="141">
        <v>45.53</v>
      </c>
      <c r="D13" s="142"/>
      <c r="E13" s="143">
        <v>9954</v>
      </c>
      <c r="F13" s="132">
        <f>ROUND(12*1.37*(1/C13*E13)+H13,0)</f>
        <v>3605</v>
      </c>
      <c r="G13" s="182">
        <f>ROUND(12*(1/C13*E13),0)</f>
        <v>2624</v>
      </c>
      <c r="H13" s="143">
        <v>11</v>
      </c>
    </row>
    <row r="14" spans="1:8" ht="12.75">
      <c r="A14" s="139">
        <v>116</v>
      </c>
      <c r="B14" s="137"/>
      <c r="C14" s="153">
        <f>ROUND((-0.0000491*POWER(A14,2)+0.0818939*A14+38.1)*0.928,2)</f>
        <v>43.56</v>
      </c>
      <c r="D14" s="142"/>
      <c r="E14" s="143">
        <v>9954</v>
      </c>
      <c r="F14" s="132">
        <f aca="true" t="shared" si="0" ref="F14:F77">ROUND(12*1.37*(1/C14*E14)+H14,0)</f>
        <v>3766</v>
      </c>
      <c r="G14" s="182">
        <f aca="true" t="shared" si="1" ref="G14:G77">ROUND(12*(1/C14*E14),0)</f>
        <v>2742</v>
      </c>
      <c r="H14" s="143">
        <v>9</v>
      </c>
    </row>
    <row r="15" spans="1:8" ht="12.75">
      <c r="A15" s="139">
        <v>117</v>
      </c>
      <c r="B15" s="137"/>
      <c r="C15" s="153">
        <f>ROUND((-0.0000491*POWER(A15,2)+0.0818939*A15+38.1)*0.928,2)</f>
        <v>43.62</v>
      </c>
      <c r="D15" s="142"/>
      <c r="E15" s="143">
        <v>9954</v>
      </c>
      <c r="F15" s="132">
        <f t="shared" si="0"/>
        <v>3761</v>
      </c>
      <c r="G15" s="182">
        <f t="shared" si="1"/>
        <v>2738</v>
      </c>
      <c r="H15" s="143">
        <v>9</v>
      </c>
    </row>
    <row r="16" spans="1:8" ht="12.75">
      <c r="A16" s="139">
        <v>118</v>
      </c>
      <c r="B16" s="137"/>
      <c r="C16" s="153">
        <f aca="true" t="shared" si="2" ref="C16:C79">ROUND((-0.0000491*POWER(A16,2)+0.0818939*A16+38.1)*0.928,2)</f>
        <v>43.69</v>
      </c>
      <c r="D16" s="142"/>
      <c r="E16" s="143">
        <v>9954</v>
      </c>
      <c r="F16" s="132">
        <f t="shared" si="0"/>
        <v>3755</v>
      </c>
      <c r="G16" s="182">
        <f t="shared" si="1"/>
        <v>2734</v>
      </c>
      <c r="H16" s="143">
        <v>9</v>
      </c>
    </row>
    <row r="17" spans="1:8" ht="12.75">
      <c r="A17" s="139">
        <v>119</v>
      </c>
      <c r="B17" s="137"/>
      <c r="C17" s="153">
        <f t="shared" si="2"/>
        <v>43.76</v>
      </c>
      <c r="D17" s="142"/>
      <c r="E17" s="143">
        <v>9954</v>
      </c>
      <c r="F17" s="132">
        <f t="shared" si="0"/>
        <v>3749</v>
      </c>
      <c r="G17" s="182">
        <f t="shared" si="1"/>
        <v>2730</v>
      </c>
      <c r="H17" s="143">
        <v>9</v>
      </c>
    </row>
    <row r="18" spans="1:8" ht="12.75">
      <c r="A18" s="139">
        <v>120</v>
      </c>
      <c r="B18" s="137"/>
      <c r="C18" s="153">
        <f t="shared" si="2"/>
        <v>43.82</v>
      </c>
      <c r="D18" s="142"/>
      <c r="E18" s="143">
        <v>9954</v>
      </c>
      <c r="F18" s="132">
        <f t="shared" si="0"/>
        <v>3743</v>
      </c>
      <c r="G18" s="182">
        <f t="shared" si="1"/>
        <v>2726</v>
      </c>
      <c r="H18" s="143">
        <v>9</v>
      </c>
    </row>
    <row r="19" spans="1:8" ht="12.75">
      <c r="A19" s="139">
        <v>121</v>
      </c>
      <c r="B19" s="137"/>
      <c r="C19" s="153">
        <f t="shared" si="2"/>
        <v>43.89</v>
      </c>
      <c r="D19" s="142"/>
      <c r="E19" s="143">
        <v>9954</v>
      </c>
      <c r="F19" s="132">
        <f t="shared" si="0"/>
        <v>3737</v>
      </c>
      <c r="G19" s="182">
        <f t="shared" si="1"/>
        <v>2722</v>
      </c>
      <c r="H19" s="143">
        <v>9</v>
      </c>
    </row>
    <row r="20" spans="1:8" ht="12.75">
      <c r="A20" s="139">
        <v>122</v>
      </c>
      <c r="B20" s="137"/>
      <c r="C20" s="153">
        <f t="shared" si="2"/>
        <v>43.95</v>
      </c>
      <c r="D20" s="142"/>
      <c r="E20" s="143">
        <v>9954</v>
      </c>
      <c r="F20" s="132">
        <f t="shared" si="0"/>
        <v>3732</v>
      </c>
      <c r="G20" s="182">
        <f t="shared" si="1"/>
        <v>2718</v>
      </c>
      <c r="H20" s="143">
        <v>9</v>
      </c>
    </row>
    <row r="21" spans="1:8" ht="12.75">
      <c r="A21" s="139">
        <v>123</v>
      </c>
      <c r="B21" s="137"/>
      <c r="C21" s="153">
        <f t="shared" si="2"/>
        <v>44.02</v>
      </c>
      <c r="D21" s="142"/>
      <c r="E21" s="143">
        <v>9954</v>
      </c>
      <c r="F21" s="132">
        <f t="shared" si="0"/>
        <v>3726</v>
      </c>
      <c r="G21" s="182">
        <f t="shared" si="1"/>
        <v>2713</v>
      </c>
      <c r="H21" s="143">
        <v>9</v>
      </c>
    </row>
    <row r="22" spans="1:8" ht="12.75">
      <c r="A22" s="139">
        <v>124</v>
      </c>
      <c r="B22" s="137"/>
      <c r="C22" s="153">
        <f t="shared" si="2"/>
        <v>44.08</v>
      </c>
      <c r="D22" s="142"/>
      <c r="E22" s="143">
        <v>9954</v>
      </c>
      <c r="F22" s="132">
        <f t="shared" si="0"/>
        <v>3721</v>
      </c>
      <c r="G22" s="182">
        <f t="shared" si="1"/>
        <v>2710</v>
      </c>
      <c r="H22" s="143">
        <v>9</v>
      </c>
    </row>
    <row r="23" spans="1:8" ht="12.75">
      <c r="A23" s="139">
        <v>125</v>
      </c>
      <c r="B23" s="137"/>
      <c r="C23" s="153">
        <f t="shared" si="2"/>
        <v>44.14</v>
      </c>
      <c r="D23" s="142"/>
      <c r="E23" s="143">
        <v>9954</v>
      </c>
      <c r="F23" s="132">
        <f t="shared" si="0"/>
        <v>3716</v>
      </c>
      <c r="G23" s="182">
        <f t="shared" si="1"/>
        <v>2706</v>
      </c>
      <c r="H23" s="143">
        <v>9</v>
      </c>
    </row>
    <row r="24" spans="1:8" ht="12.75">
      <c r="A24" s="139">
        <v>126</v>
      </c>
      <c r="B24" s="137"/>
      <c r="C24" s="153">
        <f t="shared" si="2"/>
        <v>44.21</v>
      </c>
      <c r="D24" s="142"/>
      <c r="E24" s="143">
        <v>9954</v>
      </c>
      <c r="F24" s="132">
        <f t="shared" si="0"/>
        <v>3711</v>
      </c>
      <c r="G24" s="182">
        <f t="shared" si="1"/>
        <v>2702</v>
      </c>
      <c r="H24" s="143">
        <v>9</v>
      </c>
    </row>
    <row r="25" spans="1:8" ht="12.75">
      <c r="A25" s="139">
        <v>127</v>
      </c>
      <c r="B25" s="137"/>
      <c r="C25" s="153">
        <f t="shared" si="2"/>
        <v>44.27</v>
      </c>
      <c r="D25" s="142"/>
      <c r="E25" s="143">
        <v>9954</v>
      </c>
      <c r="F25" s="132">
        <f t="shared" si="0"/>
        <v>3705</v>
      </c>
      <c r="G25" s="182">
        <f t="shared" si="1"/>
        <v>2698</v>
      </c>
      <c r="H25" s="143">
        <v>9</v>
      </c>
    </row>
    <row r="26" spans="1:8" ht="12.75">
      <c r="A26" s="139">
        <v>128</v>
      </c>
      <c r="B26" s="137"/>
      <c r="C26" s="153">
        <f t="shared" si="2"/>
        <v>44.34</v>
      </c>
      <c r="D26" s="142"/>
      <c r="E26" s="143">
        <v>9954</v>
      </c>
      <c r="F26" s="132">
        <f t="shared" si="0"/>
        <v>3700</v>
      </c>
      <c r="G26" s="182">
        <f t="shared" si="1"/>
        <v>2694</v>
      </c>
      <c r="H26" s="143">
        <v>9</v>
      </c>
    </row>
    <row r="27" spans="1:8" ht="12.75">
      <c r="A27" s="139">
        <v>129</v>
      </c>
      <c r="B27" s="137"/>
      <c r="C27" s="153">
        <f t="shared" si="2"/>
        <v>44.4</v>
      </c>
      <c r="D27" s="142"/>
      <c r="E27" s="143">
        <v>9954</v>
      </c>
      <c r="F27" s="132">
        <f t="shared" si="0"/>
        <v>3695</v>
      </c>
      <c r="G27" s="182">
        <f t="shared" si="1"/>
        <v>2690</v>
      </c>
      <c r="H27" s="143">
        <v>9</v>
      </c>
    </row>
    <row r="28" spans="1:8" ht="12.75">
      <c r="A28" s="139">
        <v>130</v>
      </c>
      <c r="B28" s="137"/>
      <c r="C28" s="153">
        <f t="shared" si="2"/>
        <v>44.47</v>
      </c>
      <c r="D28" s="142"/>
      <c r="E28" s="143">
        <v>9954</v>
      </c>
      <c r="F28" s="132">
        <f t="shared" si="0"/>
        <v>3689</v>
      </c>
      <c r="G28" s="182">
        <f t="shared" si="1"/>
        <v>2686</v>
      </c>
      <c r="H28" s="143">
        <v>9</v>
      </c>
    </row>
    <row r="29" spans="1:8" ht="12.75">
      <c r="A29" s="139">
        <v>131</v>
      </c>
      <c r="B29" s="137"/>
      <c r="C29" s="153">
        <f t="shared" si="2"/>
        <v>44.53</v>
      </c>
      <c r="D29" s="142"/>
      <c r="E29" s="143">
        <v>9954</v>
      </c>
      <c r="F29" s="132">
        <f t="shared" si="0"/>
        <v>3684</v>
      </c>
      <c r="G29" s="182">
        <f t="shared" si="1"/>
        <v>2682</v>
      </c>
      <c r="H29" s="143">
        <v>9</v>
      </c>
    </row>
    <row r="30" spans="1:8" ht="12.75">
      <c r="A30" s="139">
        <v>132</v>
      </c>
      <c r="B30" s="137"/>
      <c r="C30" s="153">
        <f t="shared" si="2"/>
        <v>44.59</v>
      </c>
      <c r="D30" s="142"/>
      <c r="E30" s="143">
        <v>9954</v>
      </c>
      <c r="F30" s="132">
        <f t="shared" si="0"/>
        <v>3679</v>
      </c>
      <c r="G30" s="182">
        <f t="shared" si="1"/>
        <v>2679</v>
      </c>
      <c r="H30" s="143">
        <v>9</v>
      </c>
    </row>
    <row r="31" spans="1:8" ht="12.75">
      <c r="A31" s="139">
        <v>133</v>
      </c>
      <c r="B31" s="137"/>
      <c r="C31" s="153">
        <f t="shared" si="2"/>
        <v>44.66</v>
      </c>
      <c r="D31" s="142"/>
      <c r="E31" s="143">
        <v>9954</v>
      </c>
      <c r="F31" s="132">
        <f t="shared" si="0"/>
        <v>3673</v>
      </c>
      <c r="G31" s="182">
        <f t="shared" si="1"/>
        <v>2675</v>
      </c>
      <c r="H31" s="143">
        <v>9</v>
      </c>
    </row>
    <row r="32" spans="1:8" ht="12.75">
      <c r="A32" s="139">
        <v>134</v>
      </c>
      <c r="B32" s="137"/>
      <c r="C32" s="153">
        <f t="shared" si="2"/>
        <v>44.72</v>
      </c>
      <c r="D32" s="142"/>
      <c r="E32" s="143">
        <v>9954</v>
      </c>
      <c r="F32" s="132">
        <f t="shared" si="0"/>
        <v>3668</v>
      </c>
      <c r="G32" s="182">
        <f t="shared" si="1"/>
        <v>2671</v>
      </c>
      <c r="H32" s="143">
        <v>9</v>
      </c>
    </row>
    <row r="33" spans="1:8" ht="12.75">
      <c r="A33" s="139">
        <v>135</v>
      </c>
      <c r="B33" s="137"/>
      <c r="C33" s="153">
        <f t="shared" si="2"/>
        <v>44.79</v>
      </c>
      <c r="D33" s="142"/>
      <c r="E33" s="143">
        <v>9954</v>
      </c>
      <c r="F33" s="132">
        <f t="shared" si="0"/>
        <v>3663</v>
      </c>
      <c r="G33" s="182">
        <f t="shared" si="1"/>
        <v>2667</v>
      </c>
      <c r="H33" s="143">
        <v>9</v>
      </c>
    </row>
    <row r="34" spans="1:8" ht="12.75">
      <c r="A34" s="139">
        <v>136</v>
      </c>
      <c r="B34" s="137"/>
      <c r="C34" s="153">
        <f t="shared" si="2"/>
        <v>44.85</v>
      </c>
      <c r="D34" s="142"/>
      <c r="E34" s="143">
        <v>9954</v>
      </c>
      <c r="F34" s="132">
        <f t="shared" si="0"/>
        <v>3658</v>
      </c>
      <c r="G34" s="182">
        <f t="shared" si="1"/>
        <v>2663</v>
      </c>
      <c r="H34" s="143">
        <v>9</v>
      </c>
    </row>
    <row r="35" spans="1:8" ht="12.75">
      <c r="A35" s="139">
        <v>137</v>
      </c>
      <c r="B35" s="137"/>
      <c r="C35" s="153">
        <f t="shared" si="2"/>
        <v>44.91</v>
      </c>
      <c r="D35" s="142"/>
      <c r="E35" s="143">
        <v>9954</v>
      </c>
      <c r="F35" s="132">
        <f t="shared" si="0"/>
        <v>3653</v>
      </c>
      <c r="G35" s="182">
        <f t="shared" si="1"/>
        <v>2660</v>
      </c>
      <c r="H35" s="143">
        <v>9</v>
      </c>
    </row>
    <row r="36" spans="1:8" ht="12.75">
      <c r="A36" s="139">
        <v>138</v>
      </c>
      <c r="B36" s="137"/>
      <c r="C36" s="153">
        <f t="shared" si="2"/>
        <v>44.98</v>
      </c>
      <c r="D36" s="142"/>
      <c r="E36" s="143">
        <v>9954</v>
      </c>
      <c r="F36" s="132">
        <f t="shared" si="0"/>
        <v>3647</v>
      </c>
      <c r="G36" s="182">
        <f t="shared" si="1"/>
        <v>2656</v>
      </c>
      <c r="H36" s="143">
        <v>9</v>
      </c>
    </row>
    <row r="37" spans="1:8" ht="12.75">
      <c r="A37" s="139">
        <v>139</v>
      </c>
      <c r="B37" s="137"/>
      <c r="C37" s="153">
        <f t="shared" si="2"/>
        <v>45.04</v>
      </c>
      <c r="D37" s="142"/>
      <c r="E37" s="143">
        <v>9954</v>
      </c>
      <c r="F37" s="132">
        <f t="shared" si="0"/>
        <v>3642</v>
      </c>
      <c r="G37" s="182">
        <f t="shared" si="1"/>
        <v>2652</v>
      </c>
      <c r="H37" s="143">
        <v>9</v>
      </c>
    </row>
    <row r="38" spans="1:8" ht="12.75">
      <c r="A38" s="139">
        <v>140</v>
      </c>
      <c r="B38" s="137"/>
      <c r="C38" s="153">
        <f t="shared" si="2"/>
        <v>45.1</v>
      </c>
      <c r="D38" s="142"/>
      <c r="E38" s="143">
        <v>9954</v>
      </c>
      <c r="F38" s="132">
        <f t="shared" si="0"/>
        <v>3637</v>
      </c>
      <c r="G38" s="182">
        <f t="shared" si="1"/>
        <v>2649</v>
      </c>
      <c r="H38" s="143">
        <v>9</v>
      </c>
    </row>
    <row r="39" spans="1:8" ht="12.75">
      <c r="A39" s="139">
        <v>141</v>
      </c>
      <c r="B39" s="137"/>
      <c r="C39" s="153">
        <f t="shared" si="2"/>
        <v>45.17</v>
      </c>
      <c r="D39" s="142"/>
      <c r="E39" s="143">
        <v>9954</v>
      </c>
      <c r="F39" s="132">
        <f t="shared" si="0"/>
        <v>3632</v>
      </c>
      <c r="G39" s="182">
        <f t="shared" si="1"/>
        <v>2644</v>
      </c>
      <c r="H39" s="143">
        <v>9</v>
      </c>
    </row>
    <row r="40" spans="1:8" ht="12.75">
      <c r="A40" s="139">
        <v>142</v>
      </c>
      <c r="B40" s="137"/>
      <c r="C40" s="153">
        <f t="shared" si="2"/>
        <v>45.23</v>
      </c>
      <c r="D40" s="142"/>
      <c r="E40" s="143">
        <v>9954</v>
      </c>
      <c r="F40" s="132">
        <f t="shared" si="0"/>
        <v>3627</v>
      </c>
      <c r="G40" s="182">
        <f t="shared" si="1"/>
        <v>2641</v>
      </c>
      <c r="H40" s="143">
        <v>9</v>
      </c>
    </row>
    <row r="41" spans="1:8" ht="12.75">
      <c r="A41" s="139">
        <v>143</v>
      </c>
      <c r="B41" s="137"/>
      <c r="C41" s="153">
        <f t="shared" si="2"/>
        <v>45.29</v>
      </c>
      <c r="D41" s="142"/>
      <c r="E41" s="143">
        <v>9954</v>
      </c>
      <c r="F41" s="132">
        <f t="shared" si="0"/>
        <v>3622</v>
      </c>
      <c r="G41" s="182">
        <f t="shared" si="1"/>
        <v>2637</v>
      </c>
      <c r="H41" s="143">
        <v>9</v>
      </c>
    </row>
    <row r="42" spans="1:8" ht="12.75">
      <c r="A42" s="139">
        <v>144</v>
      </c>
      <c r="B42" s="137"/>
      <c r="C42" s="153">
        <f t="shared" si="2"/>
        <v>45.36</v>
      </c>
      <c r="D42" s="142"/>
      <c r="E42" s="143">
        <v>9954</v>
      </c>
      <c r="F42" s="132">
        <f t="shared" si="0"/>
        <v>3617</v>
      </c>
      <c r="G42" s="182">
        <f t="shared" si="1"/>
        <v>2633</v>
      </c>
      <c r="H42" s="143">
        <v>9</v>
      </c>
    </row>
    <row r="43" spans="1:8" ht="12.75">
      <c r="A43" s="139">
        <v>145</v>
      </c>
      <c r="B43" s="137"/>
      <c r="C43" s="153">
        <f t="shared" si="2"/>
        <v>45.42</v>
      </c>
      <c r="D43" s="142"/>
      <c r="E43" s="143">
        <v>9954</v>
      </c>
      <c r="F43" s="132">
        <f t="shared" si="0"/>
        <v>3612</v>
      </c>
      <c r="G43" s="182">
        <f t="shared" si="1"/>
        <v>2630</v>
      </c>
      <c r="H43" s="143">
        <v>9</v>
      </c>
    </row>
    <row r="44" spans="1:8" ht="12.75">
      <c r="A44" s="139">
        <v>146</v>
      </c>
      <c r="B44" s="137"/>
      <c r="C44" s="153">
        <f t="shared" si="2"/>
        <v>45.48</v>
      </c>
      <c r="D44" s="142"/>
      <c r="E44" s="143">
        <v>9954</v>
      </c>
      <c r="F44" s="132">
        <f t="shared" si="0"/>
        <v>3607</v>
      </c>
      <c r="G44" s="182">
        <f t="shared" si="1"/>
        <v>2626</v>
      </c>
      <c r="H44" s="143">
        <v>9</v>
      </c>
    </row>
    <row r="45" spans="1:8" ht="12.75">
      <c r="A45" s="139">
        <v>147</v>
      </c>
      <c r="B45" s="137"/>
      <c r="C45" s="153">
        <f t="shared" si="2"/>
        <v>45.54</v>
      </c>
      <c r="D45" s="142"/>
      <c r="E45" s="143">
        <v>9954</v>
      </c>
      <c r="F45" s="132">
        <f t="shared" si="0"/>
        <v>3602</v>
      </c>
      <c r="G45" s="182">
        <f t="shared" si="1"/>
        <v>2623</v>
      </c>
      <c r="H45" s="143">
        <v>9</v>
      </c>
    </row>
    <row r="46" spans="1:8" ht="12.75">
      <c r="A46" s="139">
        <v>148</v>
      </c>
      <c r="B46" s="137"/>
      <c r="C46" s="153">
        <f t="shared" si="2"/>
        <v>45.61</v>
      </c>
      <c r="D46" s="142"/>
      <c r="E46" s="143">
        <v>9954</v>
      </c>
      <c r="F46" s="132">
        <f t="shared" si="0"/>
        <v>3597</v>
      </c>
      <c r="G46" s="182">
        <f t="shared" si="1"/>
        <v>2619</v>
      </c>
      <c r="H46" s="143">
        <v>9</v>
      </c>
    </row>
    <row r="47" spans="1:8" ht="12.75">
      <c r="A47" s="139">
        <v>149</v>
      </c>
      <c r="B47" s="137"/>
      <c r="C47" s="153">
        <f t="shared" si="2"/>
        <v>45.67</v>
      </c>
      <c r="D47" s="142"/>
      <c r="E47" s="143">
        <v>9954</v>
      </c>
      <c r="F47" s="132">
        <f t="shared" si="0"/>
        <v>3592</v>
      </c>
      <c r="G47" s="182">
        <f t="shared" si="1"/>
        <v>2615</v>
      </c>
      <c r="H47" s="143">
        <v>9</v>
      </c>
    </row>
    <row r="48" spans="1:8" ht="12.75">
      <c r="A48" s="139">
        <v>150</v>
      </c>
      <c r="B48" s="137"/>
      <c r="C48" s="153">
        <f t="shared" si="2"/>
        <v>45.73</v>
      </c>
      <c r="D48" s="142"/>
      <c r="E48" s="143">
        <v>9954</v>
      </c>
      <c r="F48" s="132">
        <f t="shared" si="0"/>
        <v>3587</v>
      </c>
      <c r="G48" s="182">
        <f t="shared" si="1"/>
        <v>2612</v>
      </c>
      <c r="H48" s="143">
        <v>9</v>
      </c>
    </row>
    <row r="49" spans="1:8" ht="12.75">
      <c r="A49" s="139">
        <v>151</v>
      </c>
      <c r="B49" s="137"/>
      <c r="C49" s="153">
        <f t="shared" si="2"/>
        <v>45.79</v>
      </c>
      <c r="D49" s="142"/>
      <c r="E49" s="143">
        <v>9954</v>
      </c>
      <c r="F49" s="132">
        <f t="shared" si="0"/>
        <v>3583</v>
      </c>
      <c r="G49" s="182">
        <f t="shared" si="1"/>
        <v>2609</v>
      </c>
      <c r="H49" s="143">
        <v>9</v>
      </c>
    </row>
    <row r="50" spans="1:8" ht="12.75">
      <c r="A50" s="139">
        <v>152</v>
      </c>
      <c r="B50" s="137"/>
      <c r="C50" s="153">
        <f t="shared" si="2"/>
        <v>45.86</v>
      </c>
      <c r="D50" s="142"/>
      <c r="E50" s="143">
        <v>9954</v>
      </c>
      <c r="F50" s="132">
        <f t="shared" si="0"/>
        <v>3577</v>
      </c>
      <c r="G50" s="182">
        <f t="shared" si="1"/>
        <v>2605</v>
      </c>
      <c r="H50" s="143">
        <v>9</v>
      </c>
    </row>
    <row r="51" spans="1:8" ht="12.75">
      <c r="A51" s="139">
        <v>153</v>
      </c>
      <c r="B51" s="137"/>
      <c r="C51" s="153">
        <f t="shared" si="2"/>
        <v>45.92</v>
      </c>
      <c r="D51" s="142"/>
      <c r="E51" s="143">
        <v>9954</v>
      </c>
      <c r="F51" s="132">
        <f t="shared" si="0"/>
        <v>3573</v>
      </c>
      <c r="G51" s="182">
        <f t="shared" si="1"/>
        <v>2601</v>
      </c>
      <c r="H51" s="143">
        <v>9</v>
      </c>
    </row>
    <row r="52" spans="1:8" ht="12.75">
      <c r="A52" s="139">
        <v>154</v>
      </c>
      <c r="B52" s="137"/>
      <c r="C52" s="153">
        <f t="shared" si="2"/>
        <v>45.98</v>
      </c>
      <c r="D52" s="142"/>
      <c r="E52" s="143">
        <v>9954</v>
      </c>
      <c r="F52" s="132">
        <f t="shared" si="0"/>
        <v>3568</v>
      </c>
      <c r="G52" s="182">
        <f t="shared" si="1"/>
        <v>2598</v>
      </c>
      <c r="H52" s="143">
        <v>9</v>
      </c>
    </row>
    <row r="53" spans="1:8" ht="12.75">
      <c r="A53" s="139">
        <v>155</v>
      </c>
      <c r="B53" s="137"/>
      <c r="C53" s="153">
        <f t="shared" si="2"/>
        <v>46.04</v>
      </c>
      <c r="D53" s="142"/>
      <c r="E53" s="143">
        <v>9954</v>
      </c>
      <c r="F53" s="132">
        <f t="shared" si="0"/>
        <v>3563</v>
      </c>
      <c r="G53" s="182">
        <f t="shared" si="1"/>
        <v>2594</v>
      </c>
      <c r="H53" s="143">
        <v>9</v>
      </c>
    </row>
    <row r="54" spans="1:8" ht="12.75">
      <c r="A54" s="139">
        <v>156</v>
      </c>
      <c r="B54" s="137"/>
      <c r="C54" s="153">
        <f t="shared" si="2"/>
        <v>46.1</v>
      </c>
      <c r="D54" s="142"/>
      <c r="E54" s="143">
        <v>9954</v>
      </c>
      <c r="F54" s="132">
        <f t="shared" si="0"/>
        <v>3559</v>
      </c>
      <c r="G54" s="182">
        <f t="shared" si="1"/>
        <v>2591</v>
      </c>
      <c r="H54" s="143">
        <v>9</v>
      </c>
    </row>
    <row r="55" spans="1:8" ht="12.75">
      <c r="A55" s="139">
        <v>157</v>
      </c>
      <c r="B55" s="137"/>
      <c r="C55" s="153">
        <f t="shared" si="2"/>
        <v>46.17</v>
      </c>
      <c r="D55" s="142"/>
      <c r="E55" s="143">
        <v>9954</v>
      </c>
      <c r="F55" s="132">
        <f t="shared" si="0"/>
        <v>3553</v>
      </c>
      <c r="G55" s="182">
        <f t="shared" si="1"/>
        <v>2587</v>
      </c>
      <c r="H55" s="143">
        <v>9</v>
      </c>
    </row>
    <row r="56" spans="1:8" ht="12.75">
      <c r="A56" s="139">
        <v>158</v>
      </c>
      <c r="B56" s="137"/>
      <c r="C56" s="153">
        <f t="shared" si="2"/>
        <v>46.23</v>
      </c>
      <c r="D56" s="142"/>
      <c r="E56" s="143">
        <v>9954</v>
      </c>
      <c r="F56" s="132">
        <f t="shared" si="0"/>
        <v>3549</v>
      </c>
      <c r="G56" s="182">
        <f t="shared" si="1"/>
        <v>2584</v>
      </c>
      <c r="H56" s="143">
        <v>9</v>
      </c>
    </row>
    <row r="57" spans="1:8" ht="12.75">
      <c r="A57" s="139">
        <v>159</v>
      </c>
      <c r="B57" s="137"/>
      <c r="C57" s="153">
        <f t="shared" si="2"/>
        <v>46.29</v>
      </c>
      <c r="D57" s="142"/>
      <c r="E57" s="143">
        <v>9954</v>
      </c>
      <c r="F57" s="132">
        <f t="shared" si="0"/>
        <v>3544</v>
      </c>
      <c r="G57" s="182">
        <f t="shared" si="1"/>
        <v>2580</v>
      </c>
      <c r="H57" s="143">
        <v>9</v>
      </c>
    </row>
    <row r="58" spans="1:8" ht="12.75">
      <c r="A58" s="139">
        <v>160</v>
      </c>
      <c r="B58" s="137"/>
      <c r="C58" s="153">
        <f t="shared" si="2"/>
        <v>46.35</v>
      </c>
      <c r="D58" s="142"/>
      <c r="E58" s="143">
        <v>9954</v>
      </c>
      <c r="F58" s="132">
        <f t="shared" si="0"/>
        <v>3540</v>
      </c>
      <c r="G58" s="182">
        <f t="shared" si="1"/>
        <v>2577</v>
      </c>
      <c r="H58" s="143">
        <v>9</v>
      </c>
    </row>
    <row r="59" spans="1:8" ht="12.75">
      <c r="A59" s="139">
        <v>161</v>
      </c>
      <c r="B59" s="137"/>
      <c r="C59" s="153">
        <f t="shared" si="2"/>
        <v>46.41</v>
      </c>
      <c r="D59" s="142"/>
      <c r="E59" s="143">
        <v>9954</v>
      </c>
      <c r="F59" s="132">
        <f t="shared" si="0"/>
        <v>3535</v>
      </c>
      <c r="G59" s="182">
        <f t="shared" si="1"/>
        <v>2574</v>
      </c>
      <c r="H59" s="143">
        <v>9</v>
      </c>
    </row>
    <row r="60" spans="1:8" ht="12.75">
      <c r="A60" s="139">
        <v>162</v>
      </c>
      <c r="B60" s="137"/>
      <c r="C60" s="153">
        <f t="shared" si="2"/>
        <v>46.47</v>
      </c>
      <c r="D60" s="142"/>
      <c r="E60" s="143">
        <v>9954</v>
      </c>
      <c r="F60" s="132">
        <f t="shared" si="0"/>
        <v>3530</v>
      </c>
      <c r="G60" s="182">
        <f t="shared" si="1"/>
        <v>2570</v>
      </c>
      <c r="H60" s="143">
        <v>9</v>
      </c>
    </row>
    <row r="61" spans="1:8" ht="12.75">
      <c r="A61" s="139">
        <v>163</v>
      </c>
      <c r="B61" s="137"/>
      <c r="C61" s="153">
        <f t="shared" si="2"/>
        <v>46.53</v>
      </c>
      <c r="D61" s="142"/>
      <c r="E61" s="143">
        <v>9954</v>
      </c>
      <c r="F61" s="132">
        <f t="shared" si="0"/>
        <v>3526</v>
      </c>
      <c r="G61" s="182">
        <f t="shared" si="1"/>
        <v>2567</v>
      </c>
      <c r="H61" s="143">
        <v>9</v>
      </c>
    </row>
    <row r="62" spans="1:8" ht="12.75">
      <c r="A62" s="139">
        <v>164</v>
      </c>
      <c r="B62" s="137"/>
      <c r="C62" s="153">
        <f t="shared" si="2"/>
        <v>46.59</v>
      </c>
      <c r="D62" s="142"/>
      <c r="E62" s="143">
        <v>9954</v>
      </c>
      <c r="F62" s="132">
        <f t="shared" si="0"/>
        <v>3521</v>
      </c>
      <c r="G62" s="182">
        <f t="shared" si="1"/>
        <v>2564</v>
      </c>
      <c r="H62" s="143">
        <v>9</v>
      </c>
    </row>
    <row r="63" spans="1:8" ht="12.75">
      <c r="A63" s="139">
        <v>165</v>
      </c>
      <c r="B63" s="137"/>
      <c r="C63" s="153">
        <f t="shared" si="2"/>
        <v>46.66</v>
      </c>
      <c r="D63" s="142"/>
      <c r="E63" s="143">
        <v>9954</v>
      </c>
      <c r="F63" s="132">
        <f t="shared" si="0"/>
        <v>3516</v>
      </c>
      <c r="G63" s="182">
        <f t="shared" si="1"/>
        <v>2560</v>
      </c>
      <c r="H63" s="143">
        <v>9</v>
      </c>
    </row>
    <row r="64" spans="1:8" ht="12.75">
      <c r="A64" s="139">
        <v>166</v>
      </c>
      <c r="B64" s="137"/>
      <c r="C64" s="153">
        <f t="shared" si="2"/>
        <v>46.72</v>
      </c>
      <c r="D64" s="142"/>
      <c r="E64" s="143">
        <v>9954</v>
      </c>
      <c r="F64" s="132">
        <f t="shared" si="0"/>
        <v>3512</v>
      </c>
      <c r="G64" s="182">
        <f t="shared" si="1"/>
        <v>2557</v>
      </c>
      <c r="H64" s="143">
        <v>9</v>
      </c>
    </row>
    <row r="65" spans="1:8" ht="12.75">
      <c r="A65" s="139">
        <v>167</v>
      </c>
      <c r="B65" s="137"/>
      <c r="C65" s="153">
        <f t="shared" si="2"/>
        <v>46.78</v>
      </c>
      <c r="D65" s="142"/>
      <c r="E65" s="143">
        <v>9954</v>
      </c>
      <c r="F65" s="132">
        <f t="shared" si="0"/>
        <v>3507</v>
      </c>
      <c r="G65" s="182">
        <f t="shared" si="1"/>
        <v>2553</v>
      </c>
      <c r="H65" s="143">
        <v>9</v>
      </c>
    </row>
    <row r="66" spans="1:8" ht="12.75">
      <c r="A66" s="139">
        <v>168</v>
      </c>
      <c r="B66" s="137"/>
      <c r="C66" s="153">
        <f t="shared" si="2"/>
        <v>46.84</v>
      </c>
      <c r="D66" s="142"/>
      <c r="E66" s="143">
        <v>9954</v>
      </c>
      <c r="F66" s="132">
        <f t="shared" si="0"/>
        <v>3503</v>
      </c>
      <c r="G66" s="182">
        <f t="shared" si="1"/>
        <v>2550</v>
      </c>
      <c r="H66" s="143">
        <v>9</v>
      </c>
    </row>
    <row r="67" spans="1:8" ht="12.75">
      <c r="A67" s="139">
        <v>169</v>
      </c>
      <c r="B67" s="137"/>
      <c r="C67" s="153">
        <f t="shared" si="2"/>
        <v>46.9</v>
      </c>
      <c r="D67" s="142"/>
      <c r="E67" s="143">
        <v>9954</v>
      </c>
      <c r="F67" s="132">
        <f t="shared" si="0"/>
        <v>3498</v>
      </c>
      <c r="G67" s="182">
        <f t="shared" si="1"/>
        <v>2547</v>
      </c>
      <c r="H67" s="143">
        <v>9</v>
      </c>
    </row>
    <row r="68" spans="1:8" ht="12.75">
      <c r="A68" s="139">
        <v>170</v>
      </c>
      <c r="B68" s="137"/>
      <c r="C68" s="153">
        <f t="shared" si="2"/>
        <v>46.96</v>
      </c>
      <c r="D68" s="142"/>
      <c r="E68" s="143">
        <v>9954</v>
      </c>
      <c r="F68" s="132">
        <f t="shared" si="0"/>
        <v>3494</v>
      </c>
      <c r="G68" s="182">
        <f t="shared" si="1"/>
        <v>2544</v>
      </c>
      <c r="H68" s="143">
        <v>9</v>
      </c>
    </row>
    <row r="69" spans="1:8" ht="12.75">
      <c r="A69" s="139">
        <v>171</v>
      </c>
      <c r="B69" s="137"/>
      <c r="C69" s="153">
        <f t="shared" si="2"/>
        <v>47.02</v>
      </c>
      <c r="D69" s="142"/>
      <c r="E69" s="143">
        <v>9954</v>
      </c>
      <c r="F69" s="132">
        <f t="shared" si="0"/>
        <v>3489</v>
      </c>
      <c r="G69" s="182">
        <f t="shared" si="1"/>
        <v>2540</v>
      </c>
      <c r="H69" s="143">
        <v>9</v>
      </c>
    </row>
    <row r="70" spans="1:8" ht="12.75">
      <c r="A70" s="139">
        <v>172</v>
      </c>
      <c r="B70" s="137"/>
      <c r="C70" s="153">
        <f t="shared" si="2"/>
        <v>47.08</v>
      </c>
      <c r="D70" s="142"/>
      <c r="E70" s="143">
        <v>9954</v>
      </c>
      <c r="F70" s="132">
        <f t="shared" si="0"/>
        <v>3485</v>
      </c>
      <c r="G70" s="182">
        <f t="shared" si="1"/>
        <v>2537</v>
      </c>
      <c r="H70" s="143">
        <v>9</v>
      </c>
    </row>
    <row r="71" spans="1:8" ht="12.75">
      <c r="A71" s="139">
        <v>173</v>
      </c>
      <c r="B71" s="137"/>
      <c r="C71" s="153">
        <f t="shared" si="2"/>
        <v>47.14</v>
      </c>
      <c r="D71" s="142"/>
      <c r="E71" s="143">
        <v>9954</v>
      </c>
      <c r="F71" s="132">
        <f t="shared" si="0"/>
        <v>3480</v>
      </c>
      <c r="G71" s="182">
        <f t="shared" si="1"/>
        <v>2534</v>
      </c>
      <c r="H71" s="143">
        <v>9</v>
      </c>
    </row>
    <row r="72" spans="1:8" ht="12.75">
      <c r="A72" s="139">
        <v>174</v>
      </c>
      <c r="B72" s="137"/>
      <c r="C72" s="153">
        <f t="shared" si="2"/>
        <v>47.2</v>
      </c>
      <c r="D72" s="142"/>
      <c r="E72" s="143">
        <v>9954</v>
      </c>
      <c r="F72" s="132">
        <f t="shared" si="0"/>
        <v>3476</v>
      </c>
      <c r="G72" s="182">
        <f t="shared" si="1"/>
        <v>2531</v>
      </c>
      <c r="H72" s="143">
        <v>9</v>
      </c>
    </row>
    <row r="73" spans="1:8" ht="12.75">
      <c r="A73" s="139">
        <v>175</v>
      </c>
      <c r="B73" s="137"/>
      <c r="C73" s="153">
        <f t="shared" si="2"/>
        <v>47.26</v>
      </c>
      <c r="D73" s="142"/>
      <c r="E73" s="143">
        <v>9954</v>
      </c>
      <c r="F73" s="132">
        <f t="shared" si="0"/>
        <v>3472</v>
      </c>
      <c r="G73" s="182">
        <f t="shared" si="1"/>
        <v>2527</v>
      </c>
      <c r="H73" s="143">
        <v>9</v>
      </c>
    </row>
    <row r="74" spans="1:8" ht="12.75">
      <c r="A74" s="139">
        <v>176</v>
      </c>
      <c r="B74" s="137"/>
      <c r="C74" s="153">
        <f t="shared" si="2"/>
        <v>47.32</v>
      </c>
      <c r="D74" s="142"/>
      <c r="E74" s="143">
        <v>9954</v>
      </c>
      <c r="F74" s="132">
        <f t="shared" si="0"/>
        <v>3467</v>
      </c>
      <c r="G74" s="182">
        <f t="shared" si="1"/>
        <v>2524</v>
      </c>
      <c r="H74" s="143">
        <v>9</v>
      </c>
    </row>
    <row r="75" spans="1:8" ht="12.75">
      <c r="A75" s="139">
        <v>177</v>
      </c>
      <c r="B75" s="137"/>
      <c r="C75" s="153">
        <f t="shared" si="2"/>
        <v>47.38</v>
      </c>
      <c r="D75" s="142"/>
      <c r="E75" s="143">
        <v>9954</v>
      </c>
      <c r="F75" s="132">
        <f t="shared" si="0"/>
        <v>3463</v>
      </c>
      <c r="G75" s="182">
        <f t="shared" si="1"/>
        <v>2521</v>
      </c>
      <c r="H75" s="143">
        <v>9</v>
      </c>
    </row>
    <row r="76" spans="1:8" ht="12.75">
      <c r="A76" s="139">
        <v>178</v>
      </c>
      <c r="B76" s="137"/>
      <c r="C76" s="153">
        <f t="shared" si="2"/>
        <v>47.44</v>
      </c>
      <c r="D76" s="142"/>
      <c r="E76" s="143">
        <v>9954</v>
      </c>
      <c r="F76" s="132">
        <f t="shared" si="0"/>
        <v>3458</v>
      </c>
      <c r="G76" s="182">
        <f t="shared" si="1"/>
        <v>2518</v>
      </c>
      <c r="H76" s="143">
        <v>9</v>
      </c>
    </row>
    <row r="77" spans="1:8" ht="12.75">
      <c r="A77" s="139">
        <v>179</v>
      </c>
      <c r="B77" s="137"/>
      <c r="C77" s="153">
        <f t="shared" si="2"/>
        <v>47.5</v>
      </c>
      <c r="D77" s="142"/>
      <c r="E77" s="143">
        <v>9954</v>
      </c>
      <c r="F77" s="132">
        <f t="shared" si="0"/>
        <v>3454</v>
      </c>
      <c r="G77" s="182">
        <f t="shared" si="1"/>
        <v>2515</v>
      </c>
      <c r="H77" s="143">
        <v>9</v>
      </c>
    </row>
    <row r="78" spans="1:8" ht="12.75">
      <c r="A78" s="139">
        <v>180</v>
      </c>
      <c r="B78" s="137"/>
      <c r="C78" s="153">
        <f t="shared" si="2"/>
        <v>47.56</v>
      </c>
      <c r="D78" s="142"/>
      <c r="E78" s="143">
        <v>9954</v>
      </c>
      <c r="F78" s="132">
        <f aca="true" t="shared" si="3" ref="F78:F141">ROUND(12*1.37*(1/C78*E78)+H78,0)</f>
        <v>3450</v>
      </c>
      <c r="G78" s="182">
        <f aca="true" t="shared" si="4" ref="G78:G141">ROUND(12*(1/C78*E78),0)</f>
        <v>2512</v>
      </c>
      <c r="H78" s="143">
        <v>9</v>
      </c>
    </row>
    <row r="79" spans="1:8" ht="12.75">
      <c r="A79" s="139">
        <v>181</v>
      </c>
      <c r="B79" s="137"/>
      <c r="C79" s="153">
        <f t="shared" si="2"/>
        <v>47.62</v>
      </c>
      <c r="D79" s="142"/>
      <c r="E79" s="143">
        <v>9954</v>
      </c>
      <c r="F79" s="132">
        <f t="shared" si="3"/>
        <v>3445</v>
      </c>
      <c r="G79" s="182">
        <f t="shared" si="4"/>
        <v>2508</v>
      </c>
      <c r="H79" s="143">
        <v>9</v>
      </c>
    </row>
    <row r="80" spans="1:8" ht="12.75">
      <c r="A80" s="139">
        <v>182</v>
      </c>
      <c r="B80" s="137"/>
      <c r="C80" s="153">
        <f aca="true" t="shared" si="5" ref="C80:C143">ROUND((-0.0000491*POWER(A80,2)+0.0818939*A80+38.1)*0.928,2)</f>
        <v>47.68</v>
      </c>
      <c r="D80" s="142"/>
      <c r="E80" s="143">
        <v>9954</v>
      </c>
      <c r="F80" s="132">
        <f t="shared" si="3"/>
        <v>3441</v>
      </c>
      <c r="G80" s="182">
        <f t="shared" si="4"/>
        <v>2505</v>
      </c>
      <c r="H80" s="143">
        <v>9</v>
      </c>
    </row>
    <row r="81" spans="1:8" ht="12.75">
      <c r="A81" s="139">
        <v>183</v>
      </c>
      <c r="B81" s="137"/>
      <c r="C81" s="153">
        <f t="shared" si="5"/>
        <v>47.74</v>
      </c>
      <c r="D81" s="142"/>
      <c r="E81" s="143">
        <v>9954</v>
      </c>
      <c r="F81" s="132">
        <f t="shared" si="3"/>
        <v>3437</v>
      </c>
      <c r="G81" s="182">
        <f t="shared" si="4"/>
        <v>2502</v>
      </c>
      <c r="H81" s="143">
        <v>9</v>
      </c>
    </row>
    <row r="82" spans="1:8" ht="12.75">
      <c r="A82" s="139">
        <v>184</v>
      </c>
      <c r="B82" s="137"/>
      <c r="C82" s="153">
        <f t="shared" si="5"/>
        <v>47.8</v>
      </c>
      <c r="D82" s="142"/>
      <c r="E82" s="143">
        <v>9954</v>
      </c>
      <c r="F82" s="132">
        <f t="shared" si="3"/>
        <v>3433</v>
      </c>
      <c r="G82" s="182">
        <f t="shared" si="4"/>
        <v>2499</v>
      </c>
      <c r="H82" s="143">
        <v>9</v>
      </c>
    </row>
    <row r="83" spans="1:8" ht="12.75">
      <c r="A83" s="139">
        <v>185</v>
      </c>
      <c r="B83" s="137"/>
      <c r="C83" s="153">
        <f t="shared" si="5"/>
        <v>47.86</v>
      </c>
      <c r="D83" s="142"/>
      <c r="E83" s="143">
        <v>9954</v>
      </c>
      <c r="F83" s="132">
        <f t="shared" si="3"/>
        <v>3428</v>
      </c>
      <c r="G83" s="182">
        <f t="shared" si="4"/>
        <v>2496</v>
      </c>
      <c r="H83" s="143">
        <v>9</v>
      </c>
    </row>
    <row r="84" spans="1:8" ht="12.75">
      <c r="A84" s="139">
        <v>186</v>
      </c>
      <c r="B84" s="137"/>
      <c r="C84" s="153">
        <f t="shared" si="5"/>
        <v>47.92</v>
      </c>
      <c r="D84" s="142"/>
      <c r="E84" s="143">
        <v>9954</v>
      </c>
      <c r="F84" s="132">
        <f t="shared" si="3"/>
        <v>3424</v>
      </c>
      <c r="G84" s="182">
        <f t="shared" si="4"/>
        <v>2493</v>
      </c>
      <c r="H84" s="143">
        <v>9</v>
      </c>
    </row>
    <row r="85" spans="1:8" ht="12.75">
      <c r="A85" s="139">
        <v>187</v>
      </c>
      <c r="B85" s="137"/>
      <c r="C85" s="153">
        <f t="shared" si="5"/>
        <v>47.97</v>
      </c>
      <c r="D85" s="142"/>
      <c r="E85" s="143">
        <v>9954</v>
      </c>
      <c r="F85" s="132">
        <f t="shared" si="3"/>
        <v>3420</v>
      </c>
      <c r="G85" s="182">
        <f t="shared" si="4"/>
        <v>2490</v>
      </c>
      <c r="H85" s="143">
        <v>9</v>
      </c>
    </row>
    <row r="86" spans="1:8" ht="12.75">
      <c r="A86" s="139">
        <v>188</v>
      </c>
      <c r="B86" s="137"/>
      <c r="C86" s="153">
        <f t="shared" si="5"/>
        <v>48.03</v>
      </c>
      <c r="D86" s="142"/>
      <c r="E86" s="143">
        <v>9954</v>
      </c>
      <c r="F86" s="132">
        <f t="shared" si="3"/>
        <v>3416</v>
      </c>
      <c r="G86" s="182">
        <f t="shared" si="4"/>
        <v>2487</v>
      </c>
      <c r="H86" s="143">
        <v>9</v>
      </c>
    </row>
    <row r="87" spans="1:8" ht="12.75">
      <c r="A87" s="139">
        <v>189</v>
      </c>
      <c r="B87" s="137"/>
      <c r="C87" s="153">
        <f t="shared" si="5"/>
        <v>48.09</v>
      </c>
      <c r="D87" s="142"/>
      <c r="E87" s="143">
        <v>9954</v>
      </c>
      <c r="F87" s="132">
        <f t="shared" si="3"/>
        <v>3412</v>
      </c>
      <c r="G87" s="182">
        <f t="shared" si="4"/>
        <v>2484</v>
      </c>
      <c r="H87" s="143">
        <v>9</v>
      </c>
    </row>
    <row r="88" spans="1:8" ht="12.75">
      <c r="A88" s="139">
        <v>190</v>
      </c>
      <c r="B88" s="137"/>
      <c r="C88" s="153">
        <f t="shared" si="5"/>
        <v>48.15</v>
      </c>
      <c r="D88" s="142"/>
      <c r="E88" s="143">
        <v>9954</v>
      </c>
      <c r="F88" s="132">
        <f t="shared" si="3"/>
        <v>3408</v>
      </c>
      <c r="G88" s="182">
        <f t="shared" si="4"/>
        <v>2481</v>
      </c>
      <c r="H88" s="143">
        <v>9</v>
      </c>
    </row>
    <row r="89" spans="1:8" ht="12.75">
      <c r="A89" s="139">
        <v>191</v>
      </c>
      <c r="B89" s="137"/>
      <c r="C89" s="153">
        <f t="shared" si="5"/>
        <v>48.21</v>
      </c>
      <c r="D89" s="142"/>
      <c r="E89" s="143">
        <v>9954</v>
      </c>
      <c r="F89" s="132">
        <f t="shared" si="3"/>
        <v>3403</v>
      </c>
      <c r="G89" s="182">
        <f t="shared" si="4"/>
        <v>2478</v>
      </c>
      <c r="H89" s="143">
        <v>9</v>
      </c>
    </row>
    <row r="90" spans="1:8" ht="12.75">
      <c r="A90" s="139">
        <v>192</v>
      </c>
      <c r="B90" s="137"/>
      <c r="C90" s="153">
        <f t="shared" si="5"/>
        <v>48.27</v>
      </c>
      <c r="D90" s="142"/>
      <c r="E90" s="143">
        <v>9954</v>
      </c>
      <c r="F90" s="132">
        <f t="shared" si="3"/>
        <v>3399</v>
      </c>
      <c r="G90" s="182">
        <f t="shared" si="4"/>
        <v>2475</v>
      </c>
      <c r="H90" s="143">
        <v>9</v>
      </c>
    </row>
    <row r="91" spans="1:8" ht="12.75">
      <c r="A91" s="139">
        <v>193</v>
      </c>
      <c r="B91" s="137"/>
      <c r="C91" s="153">
        <f t="shared" si="5"/>
        <v>48.33</v>
      </c>
      <c r="D91" s="142"/>
      <c r="E91" s="143">
        <v>9954</v>
      </c>
      <c r="F91" s="132">
        <f t="shared" si="3"/>
        <v>3395</v>
      </c>
      <c r="G91" s="182">
        <f t="shared" si="4"/>
        <v>2472</v>
      </c>
      <c r="H91" s="143">
        <v>9</v>
      </c>
    </row>
    <row r="92" spans="1:8" ht="12.75">
      <c r="A92" s="139">
        <v>194</v>
      </c>
      <c r="B92" s="137"/>
      <c r="C92" s="153">
        <f t="shared" si="5"/>
        <v>48.39</v>
      </c>
      <c r="D92" s="142"/>
      <c r="E92" s="143">
        <v>9954</v>
      </c>
      <c r="F92" s="132">
        <f t="shared" si="3"/>
        <v>3391</v>
      </c>
      <c r="G92" s="182">
        <f t="shared" si="4"/>
        <v>2468</v>
      </c>
      <c r="H92" s="143">
        <v>9</v>
      </c>
    </row>
    <row r="93" spans="1:8" ht="12.75">
      <c r="A93" s="139">
        <v>195</v>
      </c>
      <c r="B93" s="137"/>
      <c r="C93" s="153">
        <f t="shared" si="5"/>
        <v>48.44</v>
      </c>
      <c r="D93" s="142"/>
      <c r="E93" s="143">
        <v>9954</v>
      </c>
      <c r="F93" s="132">
        <f t="shared" si="3"/>
        <v>3387</v>
      </c>
      <c r="G93" s="182">
        <f t="shared" si="4"/>
        <v>2466</v>
      </c>
      <c r="H93" s="143">
        <v>9</v>
      </c>
    </row>
    <row r="94" spans="1:8" ht="12.75">
      <c r="A94" s="139">
        <v>196</v>
      </c>
      <c r="B94" s="137"/>
      <c r="C94" s="153">
        <f t="shared" si="5"/>
        <v>48.5</v>
      </c>
      <c r="D94" s="142"/>
      <c r="E94" s="143">
        <v>9954</v>
      </c>
      <c r="F94" s="132">
        <f t="shared" si="3"/>
        <v>3383</v>
      </c>
      <c r="G94" s="182">
        <f t="shared" si="4"/>
        <v>2463</v>
      </c>
      <c r="H94" s="143">
        <v>9</v>
      </c>
    </row>
    <row r="95" spans="1:8" ht="12.75">
      <c r="A95" s="139">
        <v>197</v>
      </c>
      <c r="B95" s="137"/>
      <c r="C95" s="153">
        <f t="shared" si="5"/>
        <v>48.56</v>
      </c>
      <c r="D95" s="142"/>
      <c r="E95" s="143">
        <v>9954</v>
      </c>
      <c r="F95" s="132">
        <f t="shared" si="3"/>
        <v>3379</v>
      </c>
      <c r="G95" s="182">
        <f t="shared" si="4"/>
        <v>2460</v>
      </c>
      <c r="H95" s="143">
        <v>9</v>
      </c>
    </row>
    <row r="96" spans="1:8" ht="12.75">
      <c r="A96" s="139">
        <v>198</v>
      </c>
      <c r="B96" s="137"/>
      <c r="C96" s="153">
        <f t="shared" si="5"/>
        <v>48.62</v>
      </c>
      <c r="D96" s="142"/>
      <c r="E96" s="143">
        <v>9954</v>
      </c>
      <c r="F96" s="132">
        <f t="shared" si="3"/>
        <v>3375</v>
      </c>
      <c r="G96" s="182">
        <f t="shared" si="4"/>
        <v>2457</v>
      </c>
      <c r="H96" s="143">
        <v>9</v>
      </c>
    </row>
    <row r="97" spans="1:8" ht="12.75">
      <c r="A97" s="139">
        <v>199</v>
      </c>
      <c r="B97" s="137"/>
      <c r="C97" s="153">
        <f t="shared" si="5"/>
        <v>48.68</v>
      </c>
      <c r="D97" s="142"/>
      <c r="E97" s="143">
        <v>9954</v>
      </c>
      <c r="F97" s="132">
        <f t="shared" si="3"/>
        <v>3371</v>
      </c>
      <c r="G97" s="182">
        <f t="shared" si="4"/>
        <v>2454</v>
      </c>
      <c r="H97" s="143">
        <v>9</v>
      </c>
    </row>
    <row r="98" spans="1:8" ht="12.75">
      <c r="A98" s="139">
        <v>200</v>
      </c>
      <c r="B98" s="137"/>
      <c r="C98" s="153">
        <f t="shared" si="5"/>
        <v>48.73</v>
      </c>
      <c r="D98" s="142"/>
      <c r="E98" s="143">
        <v>9954</v>
      </c>
      <c r="F98" s="132">
        <f t="shared" si="3"/>
        <v>3367</v>
      </c>
      <c r="G98" s="182">
        <f t="shared" si="4"/>
        <v>2451</v>
      </c>
      <c r="H98" s="143">
        <v>9</v>
      </c>
    </row>
    <row r="99" spans="1:8" ht="12.75">
      <c r="A99" s="139">
        <v>201</v>
      </c>
      <c r="B99" s="137"/>
      <c r="C99" s="153">
        <f t="shared" si="5"/>
        <v>48.79</v>
      </c>
      <c r="D99" s="142"/>
      <c r="E99" s="143">
        <v>9954</v>
      </c>
      <c r="F99" s="132">
        <f t="shared" si="3"/>
        <v>3363</v>
      </c>
      <c r="G99" s="182">
        <f t="shared" si="4"/>
        <v>2448</v>
      </c>
      <c r="H99" s="143">
        <v>9</v>
      </c>
    </row>
    <row r="100" spans="1:8" ht="12.75">
      <c r="A100" s="139">
        <v>202</v>
      </c>
      <c r="B100" s="137"/>
      <c r="C100" s="153">
        <f t="shared" si="5"/>
        <v>48.85</v>
      </c>
      <c r="D100" s="142"/>
      <c r="E100" s="143">
        <v>9954</v>
      </c>
      <c r="F100" s="132">
        <f t="shared" si="3"/>
        <v>3359</v>
      </c>
      <c r="G100" s="182">
        <f t="shared" si="4"/>
        <v>2445</v>
      </c>
      <c r="H100" s="143">
        <v>9</v>
      </c>
    </row>
    <row r="101" spans="1:8" ht="12.75">
      <c r="A101" s="139">
        <v>203</v>
      </c>
      <c r="B101" s="137"/>
      <c r="C101" s="153">
        <f t="shared" si="5"/>
        <v>48.91</v>
      </c>
      <c r="D101" s="142"/>
      <c r="E101" s="143">
        <v>9954</v>
      </c>
      <c r="F101" s="132">
        <f t="shared" si="3"/>
        <v>3355</v>
      </c>
      <c r="G101" s="182">
        <f t="shared" si="4"/>
        <v>2442</v>
      </c>
      <c r="H101" s="143">
        <v>9</v>
      </c>
    </row>
    <row r="102" spans="1:8" ht="12.75">
      <c r="A102" s="139">
        <v>204</v>
      </c>
      <c r="B102" s="137"/>
      <c r="C102" s="153">
        <f t="shared" si="5"/>
        <v>48.96</v>
      </c>
      <c r="D102" s="142"/>
      <c r="E102" s="143">
        <v>9954</v>
      </c>
      <c r="F102" s="132">
        <f t="shared" si="3"/>
        <v>3351</v>
      </c>
      <c r="G102" s="182">
        <f t="shared" si="4"/>
        <v>2440</v>
      </c>
      <c r="H102" s="143">
        <v>9</v>
      </c>
    </row>
    <row r="103" spans="1:8" ht="12.75">
      <c r="A103" s="139">
        <v>205</v>
      </c>
      <c r="B103" s="137"/>
      <c r="C103" s="153">
        <f t="shared" si="5"/>
        <v>49.02</v>
      </c>
      <c r="D103" s="142"/>
      <c r="E103" s="143">
        <v>9954</v>
      </c>
      <c r="F103" s="132">
        <f t="shared" si="3"/>
        <v>3347</v>
      </c>
      <c r="G103" s="182">
        <f t="shared" si="4"/>
        <v>2437</v>
      </c>
      <c r="H103" s="143">
        <v>9</v>
      </c>
    </row>
    <row r="104" spans="1:8" ht="12.75">
      <c r="A104" s="139">
        <v>206</v>
      </c>
      <c r="B104" s="137"/>
      <c r="C104" s="153">
        <f t="shared" si="5"/>
        <v>49.08</v>
      </c>
      <c r="D104" s="142"/>
      <c r="E104" s="143">
        <v>9954</v>
      </c>
      <c r="F104" s="132">
        <f t="shared" si="3"/>
        <v>3343</v>
      </c>
      <c r="G104" s="182">
        <f t="shared" si="4"/>
        <v>2434</v>
      </c>
      <c r="H104" s="143">
        <v>9</v>
      </c>
    </row>
    <row r="105" spans="1:8" ht="12.75">
      <c r="A105" s="139">
        <v>207</v>
      </c>
      <c r="B105" s="137"/>
      <c r="C105" s="153">
        <f t="shared" si="5"/>
        <v>49.14</v>
      </c>
      <c r="D105" s="142"/>
      <c r="E105" s="143">
        <v>9954</v>
      </c>
      <c r="F105" s="132">
        <f t="shared" si="3"/>
        <v>3339</v>
      </c>
      <c r="G105" s="182">
        <f t="shared" si="4"/>
        <v>2431</v>
      </c>
      <c r="H105" s="143">
        <v>9</v>
      </c>
    </row>
    <row r="106" spans="1:8" ht="12.75">
      <c r="A106" s="139">
        <v>208</v>
      </c>
      <c r="B106" s="137"/>
      <c r="C106" s="153">
        <f t="shared" si="5"/>
        <v>49.19</v>
      </c>
      <c r="D106" s="142"/>
      <c r="E106" s="143">
        <v>9954</v>
      </c>
      <c r="F106" s="132">
        <f t="shared" si="3"/>
        <v>3336</v>
      </c>
      <c r="G106" s="182">
        <f t="shared" si="4"/>
        <v>2428</v>
      </c>
      <c r="H106" s="143">
        <v>9</v>
      </c>
    </row>
    <row r="107" spans="1:8" ht="12.75">
      <c r="A107" s="139">
        <v>209</v>
      </c>
      <c r="B107" s="137"/>
      <c r="C107" s="153">
        <f t="shared" si="5"/>
        <v>49.25</v>
      </c>
      <c r="D107" s="142"/>
      <c r="E107" s="143">
        <v>9954</v>
      </c>
      <c r="F107" s="132">
        <f t="shared" si="3"/>
        <v>3332</v>
      </c>
      <c r="G107" s="182">
        <f t="shared" si="4"/>
        <v>2425</v>
      </c>
      <c r="H107" s="143">
        <v>9</v>
      </c>
    </row>
    <row r="108" spans="1:8" ht="12.75">
      <c r="A108" s="139">
        <v>210</v>
      </c>
      <c r="B108" s="137"/>
      <c r="C108" s="153">
        <f t="shared" si="5"/>
        <v>49.31</v>
      </c>
      <c r="D108" s="142"/>
      <c r="E108" s="143">
        <v>9954</v>
      </c>
      <c r="F108" s="132">
        <f t="shared" si="3"/>
        <v>3328</v>
      </c>
      <c r="G108" s="182">
        <f t="shared" si="4"/>
        <v>2422</v>
      </c>
      <c r="H108" s="143">
        <v>9</v>
      </c>
    </row>
    <row r="109" spans="1:8" ht="12.75">
      <c r="A109" s="139">
        <v>211</v>
      </c>
      <c r="B109" s="137"/>
      <c r="C109" s="153">
        <f t="shared" si="5"/>
        <v>49.36</v>
      </c>
      <c r="D109" s="142"/>
      <c r="E109" s="143">
        <v>9954</v>
      </c>
      <c r="F109" s="132">
        <f t="shared" si="3"/>
        <v>3324</v>
      </c>
      <c r="G109" s="182">
        <f t="shared" si="4"/>
        <v>2420</v>
      </c>
      <c r="H109" s="143">
        <v>9</v>
      </c>
    </row>
    <row r="110" spans="1:8" ht="12.75">
      <c r="A110" s="139">
        <v>212</v>
      </c>
      <c r="B110" s="137"/>
      <c r="C110" s="153">
        <f t="shared" si="5"/>
        <v>49.42</v>
      </c>
      <c r="D110" s="142"/>
      <c r="E110" s="143">
        <v>9954</v>
      </c>
      <c r="F110" s="132">
        <f t="shared" si="3"/>
        <v>3320</v>
      </c>
      <c r="G110" s="182">
        <f t="shared" si="4"/>
        <v>2417</v>
      </c>
      <c r="H110" s="143">
        <v>9</v>
      </c>
    </row>
    <row r="111" spans="1:8" ht="12.75">
      <c r="A111" s="139">
        <v>213</v>
      </c>
      <c r="B111" s="137"/>
      <c r="C111" s="153">
        <f t="shared" si="5"/>
        <v>49.48</v>
      </c>
      <c r="D111" s="142"/>
      <c r="E111" s="143">
        <v>9954</v>
      </c>
      <c r="F111" s="132">
        <f t="shared" si="3"/>
        <v>3316</v>
      </c>
      <c r="G111" s="182">
        <f t="shared" si="4"/>
        <v>2414</v>
      </c>
      <c r="H111" s="143">
        <v>9</v>
      </c>
    </row>
    <row r="112" spans="1:8" ht="12.75">
      <c r="A112" s="139">
        <v>214</v>
      </c>
      <c r="B112" s="137"/>
      <c r="C112" s="153">
        <f t="shared" si="5"/>
        <v>49.53</v>
      </c>
      <c r="D112" s="142"/>
      <c r="E112" s="143">
        <v>9954</v>
      </c>
      <c r="F112" s="132">
        <f t="shared" si="3"/>
        <v>3313</v>
      </c>
      <c r="G112" s="182">
        <f t="shared" si="4"/>
        <v>2412</v>
      </c>
      <c r="H112" s="143">
        <v>9</v>
      </c>
    </row>
    <row r="113" spans="1:8" ht="12.75">
      <c r="A113" s="139">
        <v>215</v>
      </c>
      <c r="B113" s="137"/>
      <c r="C113" s="153">
        <f t="shared" si="5"/>
        <v>49.59</v>
      </c>
      <c r="D113" s="142"/>
      <c r="E113" s="143">
        <v>9954</v>
      </c>
      <c r="F113" s="132">
        <f t="shared" si="3"/>
        <v>3309</v>
      </c>
      <c r="G113" s="182">
        <f t="shared" si="4"/>
        <v>2409</v>
      </c>
      <c r="H113" s="143">
        <v>9</v>
      </c>
    </row>
    <row r="114" spans="1:8" ht="12.75">
      <c r="A114" s="139">
        <v>216</v>
      </c>
      <c r="B114" s="137"/>
      <c r="C114" s="153">
        <f t="shared" si="5"/>
        <v>49.65</v>
      </c>
      <c r="D114" s="142"/>
      <c r="E114" s="143">
        <v>9954</v>
      </c>
      <c r="F114" s="132">
        <f t="shared" si="3"/>
        <v>3305</v>
      </c>
      <c r="G114" s="182">
        <f t="shared" si="4"/>
        <v>2406</v>
      </c>
      <c r="H114" s="143">
        <v>9</v>
      </c>
    </row>
    <row r="115" spans="1:8" ht="12.75">
      <c r="A115" s="139">
        <v>217</v>
      </c>
      <c r="B115" s="137"/>
      <c r="C115" s="153">
        <f t="shared" si="5"/>
        <v>49.7</v>
      </c>
      <c r="D115" s="142"/>
      <c r="E115" s="143">
        <v>9954</v>
      </c>
      <c r="F115" s="132">
        <f t="shared" si="3"/>
        <v>3302</v>
      </c>
      <c r="G115" s="182">
        <f t="shared" si="4"/>
        <v>2403</v>
      </c>
      <c r="H115" s="143">
        <v>9</v>
      </c>
    </row>
    <row r="116" spans="1:8" ht="12.75">
      <c r="A116" s="139">
        <v>218</v>
      </c>
      <c r="B116" s="137"/>
      <c r="C116" s="153">
        <f t="shared" si="5"/>
        <v>49.76</v>
      </c>
      <c r="D116" s="142"/>
      <c r="E116" s="143">
        <v>9954</v>
      </c>
      <c r="F116" s="132">
        <f t="shared" si="3"/>
        <v>3298</v>
      </c>
      <c r="G116" s="182">
        <f t="shared" si="4"/>
        <v>2400</v>
      </c>
      <c r="H116" s="143">
        <v>9</v>
      </c>
    </row>
    <row r="117" spans="1:8" ht="12.75">
      <c r="A117" s="139">
        <v>219</v>
      </c>
      <c r="B117" s="137"/>
      <c r="C117" s="153">
        <f t="shared" si="5"/>
        <v>49.81</v>
      </c>
      <c r="D117" s="142"/>
      <c r="E117" s="143">
        <v>9954</v>
      </c>
      <c r="F117" s="132">
        <f t="shared" si="3"/>
        <v>3294</v>
      </c>
      <c r="G117" s="182">
        <f t="shared" si="4"/>
        <v>2398</v>
      </c>
      <c r="H117" s="143">
        <v>9</v>
      </c>
    </row>
    <row r="118" spans="1:8" ht="12.75">
      <c r="A118" s="139">
        <v>220</v>
      </c>
      <c r="B118" s="137"/>
      <c r="C118" s="153">
        <f t="shared" si="5"/>
        <v>49.87</v>
      </c>
      <c r="D118" s="142"/>
      <c r="E118" s="143">
        <v>9954</v>
      </c>
      <c r="F118" s="132">
        <f t="shared" si="3"/>
        <v>3290</v>
      </c>
      <c r="G118" s="182">
        <f t="shared" si="4"/>
        <v>2395</v>
      </c>
      <c r="H118" s="143">
        <v>9</v>
      </c>
    </row>
    <row r="119" spans="1:8" ht="12.75">
      <c r="A119" s="139">
        <v>221</v>
      </c>
      <c r="B119" s="137"/>
      <c r="C119" s="153">
        <f t="shared" si="5"/>
        <v>49.93</v>
      </c>
      <c r="D119" s="142"/>
      <c r="E119" s="143">
        <v>9954</v>
      </c>
      <c r="F119" s="132">
        <f t="shared" si="3"/>
        <v>3286</v>
      </c>
      <c r="G119" s="182">
        <f t="shared" si="4"/>
        <v>2392</v>
      </c>
      <c r="H119" s="143">
        <v>9</v>
      </c>
    </row>
    <row r="120" spans="1:8" ht="12.75">
      <c r="A120" s="139">
        <v>222</v>
      </c>
      <c r="B120" s="137"/>
      <c r="C120" s="153">
        <f t="shared" si="5"/>
        <v>49.98</v>
      </c>
      <c r="D120" s="142"/>
      <c r="E120" s="143">
        <v>9954</v>
      </c>
      <c r="F120" s="132">
        <f t="shared" si="3"/>
        <v>3283</v>
      </c>
      <c r="G120" s="182">
        <f t="shared" si="4"/>
        <v>2390</v>
      </c>
      <c r="H120" s="143">
        <v>9</v>
      </c>
    </row>
    <row r="121" spans="1:8" ht="12.75">
      <c r="A121" s="139">
        <v>223</v>
      </c>
      <c r="B121" s="137"/>
      <c r="C121" s="153">
        <f t="shared" si="5"/>
        <v>50.04</v>
      </c>
      <c r="D121" s="142"/>
      <c r="E121" s="143">
        <v>9954</v>
      </c>
      <c r="F121" s="132">
        <f t="shared" si="3"/>
        <v>3279</v>
      </c>
      <c r="G121" s="182">
        <f t="shared" si="4"/>
        <v>2387</v>
      </c>
      <c r="H121" s="143">
        <v>9</v>
      </c>
    </row>
    <row r="122" spans="1:8" ht="12.75">
      <c r="A122" s="139">
        <v>224</v>
      </c>
      <c r="B122" s="137"/>
      <c r="C122" s="153">
        <f t="shared" si="5"/>
        <v>50.09</v>
      </c>
      <c r="D122" s="142"/>
      <c r="E122" s="143">
        <v>9954</v>
      </c>
      <c r="F122" s="132">
        <f t="shared" si="3"/>
        <v>3276</v>
      </c>
      <c r="G122" s="182">
        <f t="shared" si="4"/>
        <v>2385</v>
      </c>
      <c r="H122" s="143">
        <v>9</v>
      </c>
    </row>
    <row r="123" spans="1:8" ht="12.75">
      <c r="A123" s="139">
        <v>225</v>
      </c>
      <c r="B123" s="137"/>
      <c r="C123" s="153">
        <f t="shared" si="5"/>
        <v>50.15</v>
      </c>
      <c r="D123" s="142"/>
      <c r="E123" s="143">
        <v>9954</v>
      </c>
      <c r="F123" s="132">
        <f t="shared" si="3"/>
        <v>3272</v>
      </c>
      <c r="G123" s="182">
        <f t="shared" si="4"/>
        <v>2382</v>
      </c>
      <c r="H123" s="143">
        <v>9</v>
      </c>
    </row>
    <row r="124" spans="1:8" ht="12.75">
      <c r="A124" s="139">
        <v>226</v>
      </c>
      <c r="B124" s="137"/>
      <c r="C124" s="153">
        <f t="shared" si="5"/>
        <v>50.2</v>
      </c>
      <c r="D124" s="142"/>
      <c r="E124" s="143">
        <v>9954</v>
      </c>
      <c r="F124" s="132">
        <f t="shared" si="3"/>
        <v>3269</v>
      </c>
      <c r="G124" s="182">
        <f t="shared" si="4"/>
        <v>2379</v>
      </c>
      <c r="H124" s="143">
        <v>9</v>
      </c>
    </row>
    <row r="125" spans="1:8" ht="12.75">
      <c r="A125" s="139">
        <v>227</v>
      </c>
      <c r="B125" s="137"/>
      <c r="C125" s="153">
        <f t="shared" si="5"/>
        <v>50.26</v>
      </c>
      <c r="D125" s="142"/>
      <c r="E125" s="143">
        <v>9954</v>
      </c>
      <c r="F125" s="132">
        <f t="shared" si="3"/>
        <v>3265</v>
      </c>
      <c r="G125" s="182">
        <f t="shared" si="4"/>
        <v>2377</v>
      </c>
      <c r="H125" s="143">
        <v>9</v>
      </c>
    </row>
    <row r="126" spans="1:8" ht="12.75">
      <c r="A126" s="139">
        <v>228</v>
      </c>
      <c r="B126" s="137"/>
      <c r="C126" s="153">
        <f t="shared" si="5"/>
        <v>50.32</v>
      </c>
      <c r="D126" s="142"/>
      <c r="E126" s="143">
        <v>9954</v>
      </c>
      <c r="F126" s="132">
        <f t="shared" si="3"/>
        <v>3261</v>
      </c>
      <c r="G126" s="182">
        <f t="shared" si="4"/>
        <v>2374</v>
      </c>
      <c r="H126" s="143">
        <v>9</v>
      </c>
    </row>
    <row r="127" spans="1:8" ht="12.75">
      <c r="A127" s="139">
        <v>229</v>
      </c>
      <c r="B127" s="137"/>
      <c r="C127" s="153">
        <f t="shared" si="5"/>
        <v>50.37</v>
      </c>
      <c r="D127" s="142"/>
      <c r="E127" s="143">
        <v>9954</v>
      </c>
      <c r="F127" s="132">
        <f t="shared" si="3"/>
        <v>3258</v>
      </c>
      <c r="G127" s="182">
        <f t="shared" si="4"/>
        <v>2371</v>
      </c>
      <c r="H127" s="143">
        <v>9</v>
      </c>
    </row>
    <row r="128" spans="1:8" ht="12.75">
      <c r="A128" s="139">
        <v>230</v>
      </c>
      <c r="B128" s="137"/>
      <c r="C128" s="153">
        <f t="shared" si="5"/>
        <v>50.43</v>
      </c>
      <c r="D128" s="142"/>
      <c r="E128" s="143">
        <v>9954</v>
      </c>
      <c r="F128" s="132">
        <f t="shared" si="3"/>
        <v>3254</v>
      </c>
      <c r="G128" s="182">
        <f t="shared" si="4"/>
        <v>2369</v>
      </c>
      <c r="H128" s="143">
        <v>9</v>
      </c>
    </row>
    <row r="129" spans="1:8" ht="12.75">
      <c r="A129" s="139">
        <v>231</v>
      </c>
      <c r="B129" s="137"/>
      <c r="C129" s="153">
        <f t="shared" si="5"/>
        <v>50.48</v>
      </c>
      <c r="D129" s="142"/>
      <c r="E129" s="143">
        <v>9954</v>
      </c>
      <c r="F129" s="132">
        <f t="shared" si="3"/>
        <v>3251</v>
      </c>
      <c r="G129" s="182">
        <f t="shared" si="4"/>
        <v>2366</v>
      </c>
      <c r="H129" s="143">
        <v>9</v>
      </c>
    </row>
    <row r="130" spans="1:8" ht="12.75">
      <c r="A130" s="139">
        <v>232</v>
      </c>
      <c r="B130" s="137"/>
      <c r="C130" s="153">
        <f t="shared" si="5"/>
        <v>50.54</v>
      </c>
      <c r="D130" s="142"/>
      <c r="E130" s="143">
        <v>9954</v>
      </c>
      <c r="F130" s="132">
        <f t="shared" si="3"/>
        <v>3247</v>
      </c>
      <c r="G130" s="182">
        <f t="shared" si="4"/>
        <v>2363</v>
      </c>
      <c r="H130" s="143">
        <v>9</v>
      </c>
    </row>
    <row r="131" spans="1:8" ht="12.75">
      <c r="A131" s="139">
        <v>233</v>
      </c>
      <c r="B131" s="137"/>
      <c r="C131" s="153">
        <f t="shared" si="5"/>
        <v>50.59</v>
      </c>
      <c r="D131" s="142"/>
      <c r="E131" s="143">
        <v>9954</v>
      </c>
      <c r="F131" s="132">
        <f t="shared" si="3"/>
        <v>3244</v>
      </c>
      <c r="G131" s="182">
        <f t="shared" si="4"/>
        <v>2361</v>
      </c>
      <c r="H131" s="143">
        <v>9</v>
      </c>
    </row>
    <row r="132" spans="1:8" ht="12.75">
      <c r="A132" s="139">
        <v>234</v>
      </c>
      <c r="B132" s="137"/>
      <c r="C132" s="153">
        <f t="shared" si="5"/>
        <v>50.65</v>
      </c>
      <c r="D132" s="142"/>
      <c r="E132" s="143">
        <v>9954</v>
      </c>
      <c r="F132" s="132">
        <f t="shared" si="3"/>
        <v>3240</v>
      </c>
      <c r="G132" s="182">
        <f t="shared" si="4"/>
        <v>2358</v>
      </c>
      <c r="H132" s="143">
        <v>9</v>
      </c>
    </row>
    <row r="133" spans="1:8" ht="12.75">
      <c r="A133" s="139">
        <v>235</v>
      </c>
      <c r="B133" s="137"/>
      <c r="C133" s="153">
        <f t="shared" si="5"/>
        <v>50.7</v>
      </c>
      <c r="D133" s="142"/>
      <c r="E133" s="143">
        <v>9954</v>
      </c>
      <c r="F133" s="132">
        <f t="shared" si="3"/>
        <v>3237</v>
      </c>
      <c r="G133" s="182">
        <f t="shared" si="4"/>
        <v>2356</v>
      </c>
      <c r="H133" s="143">
        <v>9</v>
      </c>
    </row>
    <row r="134" spans="1:8" ht="12.75">
      <c r="A134" s="139">
        <v>236</v>
      </c>
      <c r="B134" s="137"/>
      <c r="C134" s="153">
        <f t="shared" si="5"/>
        <v>50.75</v>
      </c>
      <c r="D134" s="142"/>
      <c r="E134" s="143">
        <v>9954</v>
      </c>
      <c r="F134" s="132">
        <f t="shared" si="3"/>
        <v>3234</v>
      </c>
      <c r="G134" s="182">
        <f t="shared" si="4"/>
        <v>2354</v>
      </c>
      <c r="H134" s="143">
        <v>9</v>
      </c>
    </row>
    <row r="135" spans="1:8" ht="12.75">
      <c r="A135" s="139">
        <v>237</v>
      </c>
      <c r="B135" s="137"/>
      <c r="C135" s="153">
        <f t="shared" si="5"/>
        <v>50.81</v>
      </c>
      <c r="D135" s="142"/>
      <c r="E135" s="143">
        <v>9954</v>
      </c>
      <c r="F135" s="132">
        <f t="shared" si="3"/>
        <v>3230</v>
      </c>
      <c r="G135" s="182">
        <f t="shared" si="4"/>
        <v>2351</v>
      </c>
      <c r="H135" s="143">
        <v>9</v>
      </c>
    </row>
    <row r="136" spans="1:8" ht="12.75">
      <c r="A136" s="139">
        <v>238</v>
      </c>
      <c r="B136" s="137"/>
      <c r="C136" s="153">
        <f t="shared" si="5"/>
        <v>50.86</v>
      </c>
      <c r="D136" s="142"/>
      <c r="E136" s="143">
        <v>9954</v>
      </c>
      <c r="F136" s="132">
        <f t="shared" si="3"/>
        <v>3227</v>
      </c>
      <c r="G136" s="182">
        <f t="shared" si="4"/>
        <v>2349</v>
      </c>
      <c r="H136" s="143">
        <v>9</v>
      </c>
    </row>
    <row r="137" spans="1:8" ht="12.75">
      <c r="A137" s="139">
        <v>239</v>
      </c>
      <c r="B137" s="137"/>
      <c r="C137" s="153">
        <f t="shared" si="5"/>
        <v>50.92</v>
      </c>
      <c r="D137" s="142"/>
      <c r="E137" s="143">
        <v>9954</v>
      </c>
      <c r="F137" s="132">
        <f t="shared" si="3"/>
        <v>3223</v>
      </c>
      <c r="G137" s="182">
        <f t="shared" si="4"/>
        <v>2346</v>
      </c>
      <c r="H137" s="143">
        <v>9</v>
      </c>
    </row>
    <row r="138" spans="1:8" ht="12.75">
      <c r="A138" s="139">
        <v>240</v>
      </c>
      <c r="B138" s="137"/>
      <c r="C138" s="153">
        <f t="shared" si="5"/>
        <v>50.97</v>
      </c>
      <c r="D138" s="142"/>
      <c r="E138" s="143">
        <v>9954</v>
      </c>
      <c r="F138" s="132">
        <f t="shared" si="3"/>
        <v>3220</v>
      </c>
      <c r="G138" s="182">
        <f t="shared" si="4"/>
        <v>2343</v>
      </c>
      <c r="H138" s="143">
        <v>9</v>
      </c>
    </row>
    <row r="139" spans="1:8" ht="12.75">
      <c r="A139" s="139">
        <v>241</v>
      </c>
      <c r="B139" s="137"/>
      <c r="C139" s="153">
        <f t="shared" si="5"/>
        <v>51.03</v>
      </c>
      <c r="D139" s="142"/>
      <c r="E139" s="143">
        <v>9954</v>
      </c>
      <c r="F139" s="132">
        <f t="shared" si="3"/>
        <v>3216</v>
      </c>
      <c r="G139" s="182">
        <f t="shared" si="4"/>
        <v>2341</v>
      </c>
      <c r="H139" s="143">
        <v>9</v>
      </c>
    </row>
    <row r="140" spans="1:8" ht="12.75">
      <c r="A140" s="139">
        <v>242</v>
      </c>
      <c r="B140" s="137"/>
      <c r="C140" s="153">
        <f t="shared" si="5"/>
        <v>51.08</v>
      </c>
      <c r="D140" s="142"/>
      <c r="E140" s="143">
        <v>9954</v>
      </c>
      <c r="F140" s="132">
        <f t="shared" si="3"/>
        <v>3213</v>
      </c>
      <c r="G140" s="182">
        <f t="shared" si="4"/>
        <v>2338</v>
      </c>
      <c r="H140" s="143">
        <v>9</v>
      </c>
    </row>
    <row r="141" spans="1:8" ht="12.75">
      <c r="A141" s="139">
        <v>243</v>
      </c>
      <c r="B141" s="137"/>
      <c r="C141" s="153">
        <f t="shared" si="5"/>
        <v>51.13</v>
      </c>
      <c r="D141" s="142"/>
      <c r="E141" s="143">
        <v>9954</v>
      </c>
      <c r="F141" s="132">
        <f t="shared" si="3"/>
        <v>3210</v>
      </c>
      <c r="G141" s="182">
        <f t="shared" si="4"/>
        <v>2336</v>
      </c>
      <c r="H141" s="143">
        <v>9</v>
      </c>
    </row>
    <row r="142" spans="1:8" ht="12.75">
      <c r="A142" s="139">
        <v>244</v>
      </c>
      <c r="B142" s="137"/>
      <c r="C142" s="153">
        <f t="shared" si="5"/>
        <v>51.19</v>
      </c>
      <c r="D142" s="142"/>
      <c r="E142" s="143">
        <v>9954</v>
      </c>
      <c r="F142" s="132">
        <f aca="true" t="shared" si="6" ref="F142:F205">ROUND(12*1.37*(1/C142*E142)+H142,0)</f>
        <v>3206</v>
      </c>
      <c r="G142" s="182">
        <f aca="true" t="shared" si="7" ref="G142:G205">ROUND(12*(1/C142*E142),0)</f>
        <v>2333</v>
      </c>
      <c r="H142" s="143">
        <v>9</v>
      </c>
    </row>
    <row r="143" spans="1:8" ht="12.75">
      <c r="A143" s="139">
        <v>245</v>
      </c>
      <c r="B143" s="137"/>
      <c r="C143" s="153">
        <f t="shared" si="5"/>
        <v>51.24</v>
      </c>
      <c r="D143" s="142"/>
      <c r="E143" s="143">
        <v>9954</v>
      </c>
      <c r="F143" s="132">
        <f t="shared" si="6"/>
        <v>3203</v>
      </c>
      <c r="G143" s="182">
        <f t="shared" si="7"/>
        <v>2331</v>
      </c>
      <c r="H143" s="143">
        <v>9</v>
      </c>
    </row>
    <row r="144" spans="1:8" ht="12.75">
      <c r="A144" s="139">
        <v>246</v>
      </c>
      <c r="B144" s="137"/>
      <c r="C144" s="153">
        <f aca="true" t="shared" si="8" ref="C144:C207">ROUND((-0.0000491*POWER(A144,2)+0.0818939*A144+38.1)*0.928,2)</f>
        <v>51.29</v>
      </c>
      <c r="D144" s="142"/>
      <c r="E144" s="143">
        <v>9954</v>
      </c>
      <c r="F144" s="132">
        <f t="shared" si="6"/>
        <v>3200</v>
      </c>
      <c r="G144" s="182">
        <f t="shared" si="7"/>
        <v>2329</v>
      </c>
      <c r="H144" s="143">
        <v>9</v>
      </c>
    </row>
    <row r="145" spans="1:8" ht="12.75">
      <c r="A145" s="139">
        <v>247</v>
      </c>
      <c r="B145" s="137"/>
      <c r="C145" s="153">
        <f t="shared" si="8"/>
        <v>51.35</v>
      </c>
      <c r="D145" s="142"/>
      <c r="E145" s="143">
        <v>9954</v>
      </c>
      <c r="F145" s="132">
        <f t="shared" si="6"/>
        <v>3196</v>
      </c>
      <c r="G145" s="182">
        <f t="shared" si="7"/>
        <v>2326</v>
      </c>
      <c r="H145" s="143">
        <v>9</v>
      </c>
    </row>
    <row r="146" spans="1:8" ht="12.75">
      <c r="A146" s="139">
        <v>248</v>
      </c>
      <c r="B146" s="137"/>
      <c r="C146" s="153">
        <f t="shared" si="8"/>
        <v>51.4</v>
      </c>
      <c r="D146" s="142"/>
      <c r="E146" s="143">
        <v>9954</v>
      </c>
      <c r="F146" s="132">
        <f t="shared" si="6"/>
        <v>3193</v>
      </c>
      <c r="G146" s="182">
        <f t="shared" si="7"/>
        <v>2324</v>
      </c>
      <c r="H146" s="143">
        <v>9</v>
      </c>
    </row>
    <row r="147" spans="1:8" ht="12.75">
      <c r="A147" s="139">
        <v>249</v>
      </c>
      <c r="B147" s="137"/>
      <c r="C147" s="153">
        <f t="shared" si="8"/>
        <v>51.46</v>
      </c>
      <c r="D147" s="142"/>
      <c r="E147" s="143">
        <v>9954</v>
      </c>
      <c r="F147" s="132">
        <f t="shared" si="6"/>
        <v>3189</v>
      </c>
      <c r="G147" s="182">
        <f t="shared" si="7"/>
        <v>2321</v>
      </c>
      <c r="H147" s="143">
        <v>9</v>
      </c>
    </row>
    <row r="148" spans="1:8" ht="12.75">
      <c r="A148" s="139">
        <v>250</v>
      </c>
      <c r="B148" s="137"/>
      <c r="C148" s="153">
        <f t="shared" si="8"/>
        <v>51.51</v>
      </c>
      <c r="D148" s="142"/>
      <c r="E148" s="143">
        <v>9954</v>
      </c>
      <c r="F148" s="132">
        <f t="shared" si="6"/>
        <v>3186</v>
      </c>
      <c r="G148" s="182">
        <f t="shared" si="7"/>
        <v>2319</v>
      </c>
      <c r="H148" s="143">
        <v>9</v>
      </c>
    </row>
    <row r="149" spans="1:8" ht="12.75">
      <c r="A149" s="139">
        <v>251</v>
      </c>
      <c r="B149" s="137"/>
      <c r="C149" s="153">
        <f t="shared" si="8"/>
        <v>51.56</v>
      </c>
      <c r="D149" s="142"/>
      <c r="E149" s="143">
        <v>9954</v>
      </c>
      <c r="F149" s="132">
        <f t="shared" si="6"/>
        <v>3183</v>
      </c>
      <c r="G149" s="182">
        <f t="shared" si="7"/>
        <v>2317</v>
      </c>
      <c r="H149" s="143">
        <v>9</v>
      </c>
    </row>
    <row r="150" spans="1:8" ht="12.75">
      <c r="A150" s="139">
        <v>252</v>
      </c>
      <c r="B150" s="137"/>
      <c r="C150" s="153">
        <f t="shared" si="8"/>
        <v>51.61</v>
      </c>
      <c r="D150" s="142"/>
      <c r="E150" s="143">
        <v>9954</v>
      </c>
      <c r="F150" s="132">
        <f t="shared" si="6"/>
        <v>3180</v>
      </c>
      <c r="G150" s="182">
        <f t="shared" si="7"/>
        <v>2314</v>
      </c>
      <c r="H150" s="143">
        <v>9</v>
      </c>
    </row>
    <row r="151" spans="1:8" ht="12.75">
      <c r="A151" s="139">
        <v>253</v>
      </c>
      <c r="B151" s="137"/>
      <c r="C151" s="153">
        <f t="shared" si="8"/>
        <v>51.67</v>
      </c>
      <c r="D151" s="142"/>
      <c r="E151" s="143">
        <v>9954</v>
      </c>
      <c r="F151" s="132">
        <f t="shared" si="6"/>
        <v>3176</v>
      </c>
      <c r="G151" s="182">
        <f t="shared" si="7"/>
        <v>2312</v>
      </c>
      <c r="H151" s="143">
        <v>9</v>
      </c>
    </row>
    <row r="152" spans="1:8" ht="12.75">
      <c r="A152" s="139">
        <v>254</v>
      </c>
      <c r="B152" s="137"/>
      <c r="C152" s="153">
        <f t="shared" si="8"/>
        <v>51.72</v>
      </c>
      <c r="D152" s="142"/>
      <c r="E152" s="143">
        <v>9954</v>
      </c>
      <c r="F152" s="132">
        <f t="shared" si="6"/>
        <v>3173</v>
      </c>
      <c r="G152" s="182">
        <f t="shared" si="7"/>
        <v>2310</v>
      </c>
      <c r="H152" s="143">
        <v>9</v>
      </c>
    </row>
    <row r="153" spans="1:8" ht="12.75">
      <c r="A153" s="139">
        <v>255</v>
      </c>
      <c r="B153" s="137"/>
      <c r="C153" s="153">
        <f t="shared" si="8"/>
        <v>51.77</v>
      </c>
      <c r="D153" s="142"/>
      <c r="E153" s="143">
        <v>9954</v>
      </c>
      <c r="F153" s="132">
        <f t="shared" si="6"/>
        <v>3170</v>
      </c>
      <c r="G153" s="182">
        <f t="shared" si="7"/>
        <v>2307</v>
      </c>
      <c r="H153" s="143">
        <v>9</v>
      </c>
    </row>
    <row r="154" spans="1:8" ht="12.75">
      <c r="A154" s="139">
        <v>256</v>
      </c>
      <c r="B154" s="137"/>
      <c r="C154" s="153">
        <f t="shared" si="8"/>
        <v>51.83</v>
      </c>
      <c r="D154" s="142"/>
      <c r="E154" s="143">
        <v>9954</v>
      </c>
      <c r="F154" s="132">
        <f t="shared" si="6"/>
        <v>3166</v>
      </c>
      <c r="G154" s="182">
        <f t="shared" si="7"/>
        <v>2305</v>
      </c>
      <c r="H154" s="143">
        <v>9</v>
      </c>
    </row>
    <row r="155" spans="1:8" ht="12.75">
      <c r="A155" s="139">
        <v>257</v>
      </c>
      <c r="B155" s="137"/>
      <c r="C155" s="153">
        <f t="shared" si="8"/>
        <v>51.88</v>
      </c>
      <c r="D155" s="142"/>
      <c r="E155" s="143">
        <v>9954</v>
      </c>
      <c r="F155" s="132">
        <f t="shared" si="6"/>
        <v>3163</v>
      </c>
      <c r="G155" s="182">
        <f t="shared" si="7"/>
        <v>2302</v>
      </c>
      <c r="H155" s="143">
        <v>9</v>
      </c>
    </row>
    <row r="156" spans="1:8" ht="12.75">
      <c r="A156" s="139">
        <v>258</v>
      </c>
      <c r="B156" s="137"/>
      <c r="C156" s="153">
        <f t="shared" si="8"/>
        <v>51.93</v>
      </c>
      <c r="D156" s="142"/>
      <c r="E156" s="143">
        <v>9954</v>
      </c>
      <c r="F156" s="132">
        <f t="shared" si="6"/>
        <v>3160</v>
      </c>
      <c r="G156" s="182">
        <f t="shared" si="7"/>
        <v>2300</v>
      </c>
      <c r="H156" s="143">
        <v>9</v>
      </c>
    </row>
    <row r="157" spans="1:8" ht="12.75">
      <c r="A157" s="139">
        <v>259</v>
      </c>
      <c r="B157" s="137"/>
      <c r="C157" s="153">
        <f t="shared" si="8"/>
        <v>51.98</v>
      </c>
      <c r="D157" s="142"/>
      <c r="E157" s="143">
        <v>9954</v>
      </c>
      <c r="F157" s="132">
        <f t="shared" si="6"/>
        <v>3157</v>
      </c>
      <c r="G157" s="182">
        <f t="shared" si="7"/>
        <v>2298</v>
      </c>
      <c r="H157" s="143">
        <v>9</v>
      </c>
    </row>
    <row r="158" spans="1:8" ht="12.75">
      <c r="A158" s="139">
        <v>260</v>
      </c>
      <c r="B158" s="137"/>
      <c r="C158" s="153">
        <f t="shared" si="8"/>
        <v>52.04</v>
      </c>
      <c r="D158" s="142"/>
      <c r="E158" s="143">
        <v>9954</v>
      </c>
      <c r="F158" s="132">
        <f t="shared" si="6"/>
        <v>3154</v>
      </c>
      <c r="G158" s="182">
        <f t="shared" si="7"/>
        <v>2295</v>
      </c>
      <c r="H158" s="143">
        <v>9</v>
      </c>
    </row>
    <row r="159" spans="1:8" ht="12.75">
      <c r="A159" s="139">
        <v>261</v>
      </c>
      <c r="B159" s="137"/>
      <c r="C159" s="153">
        <f t="shared" si="8"/>
        <v>52.09</v>
      </c>
      <c r="D159" s="142"/>
      <c r="E159" s="143">
        <v>9954</v>
      </c>
      <c r="F159" s="132">
        <f t="shared" si="6"/>
        <v>3151</v>
      </c>
      <c r="G159" s="182">
        <f t="shared" si="7"/>
        <v>2293</v>
      </c>
      <c r="H159" s="143">
        <v>9</v>
      </c>
    </row>
    <row r="160" spans="1:8" ht="12.75">
      <c r="A160" s="139">
        <v>262</v>
      </c>
      <c r="B160" s="137"/>
      <c r="C160" s="153">
        <f t="shared" si="8"/>
        <v>52.14</v>
      </c>
      <c r="D160" s="142"/>
      <c r="E160" s="143">
        <v>9954</v>
      </c>
      <c r="F160" s="132">
        <f t="shared" si="6"/>
        <v>3148</v>
      </c>
      <c r="G160" s="182">
        <f t="shared" si="7"/>
        <v>2291</v>
      </c>
      <c r="H160" s="143">
        <v>9</v>
      </c>
    </row>
    <row r="161" spans="1:8" ht="12.75">
      <c r="A161" s="139">
        <v>263</v>
      </c>
      <c r="B161" s="137"/>
      <c r="C161" s="153">
        <f t="shared" si="8"/>
        <v>52.19</v>
      </c>
      <c r="D161" s="142"/>
      <c r="E161" s="143">
        <v>9954</v>
      </c>
      <c r="F161" s="132">
        <f t="shared" si="6"/>
        <v>3145</v>
      </c>
      <c r="G161" s="182">
        <f t="shared" si="7"/>
        <v>2289</v>
      </c>
      <c r="H161" s="143">
        <v>9</v>
      </c>
    </row>
    <row r="162" spans="1:8" ht="12.75">
      <c r="A162" s="139">
        <v>264</v>
      </c>
      <c r="B162" s="137"/>
      <c r="C162" s="153">
        <f t="shared" si="8"/>
        <v>52.24</v>
      </c>
      <c r="D162" s="142"/>
      <c r="E162" s="143">
        <v>9954</v>
      </c>
      <c r="F162" s="132">
        <f t="shared" si="6"/>
        <v>3142</v>
      </c>
      <c r="G162" s="182">
        <f t="shared" si="7"/>
        <v>2287</v>
      </c>
      <c r="H162" s="143">
        <v>9</v>
      </c>
    </row>
    <row r="163" spans="1:8" ht="12.75">
      <c r="A163" s="139">
        <v>265</v>
      </c>
      <c r="B163" s="137"/>
      <c r="C163" s="153">
        <f t="shared" si="8"/>
        <v>52.3</v>
      </c>
      <c r="D163" s="142"/>
      <c r="E163" s="143">
        <v>9954</v>
      </c>
      <c r="F163" s="132">
        <f t="shared" si="6"/>
        <v>3138</v>
      </c>
      <c r="G163" s="182">
        <f t="shared" si="7"/>
        <v>2284</v>
      </c>
      <c r="H163" s="143">
        <v>9</v>
      </c>
    </row>
    <row r="164" spans="1:8" ht="12.75">
      <c r="A164" s="139">
        <v>266</v>
      </c>
      <c r="B164" s="137"/>
      <c r="C164" s="153">
        <f t="shared" si="8"/>
        <v>52.35</v>
      </c>
      <c r="D164" s="142"/>
      <c r="E164" s="143">
        <v>9954</v>
      </c>
      <c r="F164" s="132">
        <f t="shared" si="6"/>
        <v>3135</v>
      </c>
      <c r="G164" s="182">
        <f t="shared" si="7"/>
        <v>2282</v>
      </c>
      <c r="H164" s="143">
        <v>9</v>
      </c>
    </row>
    <row r="165" spans="1:8" ht="12.75">
      <c r="A165" s="139">
        <v>267</v>
      </c>
      <c r="B165" s="137"/>
      <c r="C165" s="153">
        <f t="shared" si="8"/>
        <v>52.4</v>
      </c>
      <c r="D165" s="142"/>
      <c r="E165" s="143">
        <v>9954</v>
      </c>
      <c r="F165" s="132">
        <f t="shared" si="6"/>
        <v>3132</v>
      </c>
      <c r="G165" s="182">
        <f t="shared" si="7"/>
        <v>2280</v>
      </c>
      <c r="H165" s="143">
        <v>9</v>
      </c>
    </row>
    <row r="166" spans="1:8" ht="12.75">
      <c r="A166" s="139">
        <v>268</v>
      </c>
      <c r="B166" s="137"/>
      <c r="C166" s="153">
        <f t="shared" si="8"/>
        <v>52.45</v>
      </c>
      <c r="D166" s="142"/>
      <c r="E166" s="143">
        <v>9954</v>
      </c>
      <c r="F166" s="132">
        <f t="shared" si="6"/>
        <v>3129</v>
      </c>
      <c r="G166" s="182">
        <f t="shared" si="7"/>
        <v>2277</v>
      </c>
      <c r="H166" s="143">
        <v>9</v>
      </c>
    </row>
    <row r="167" spans="1:8" ht="12.75">
      <c r="A167" s="139">
        <v>269</v>
      </c>
      <c r="B167" s="137"/>
      <c r="C167" s="153">
        <f t="shared" si="8"/>
        <v>52.5</v>
      </c>
      <c r="D167" s="142"/>
      <c r="E167" s="143">
        <v>9954</v>
      </c>
      <c r="F167" s="132">
        <f t="shared" si="6"/>
        <v>3126</v>
      </c>
      <c r="G167" s="182">
        <f t="shared" si="7"/>
        <v>2275</v>
      </c>
      <c r="H167" s="143">
        <v>9</v>
      </c>
    </row>
    <row r="168" spans="1:8" ht="12.75">
      <c r="A168" s="139">
        <v>270</v>
      </c>
      <c r="B168" s="137"/>
      <c r="C168" s="153">
        <f t="shared" si="8"/>
        <v>52.55</v>
      </c>
      <c r="D168" s="142"/>
      <c r="E168" s="143">
        <v>9954</v>
      </c>
      <c r="F168" s="132">
        <f t="shared" si="6"/>
        <v>3123</v>
      </c>
      <c r="G168" s="182">
        <f t="shared" si="7"/>
        <v>2273</v>
      </c>
      <c r="H168" s="143">
        <v>9</v>
      </c>
    </row>
    <row r="169" spans="1:8" ht="12.75">
      <c r="A169" s="139">
        <v>271</v>
      </c>
      <c r="B169" s="137"/>
      <c r="C169" s="153">
        <f t="shared" si="8"/>
        <v>52.61</v>
      </c>
      <c r="D169" s="142"/>
      <c r="E169" s="143">
        <v>9954</v>
      </c>
      <c r="F169" s="132">
        <f t="shared" si="6"/>
        <v>3120</v>
      </c>
      <c r="G169" s="182">
        <f t="shared" si="7"/>
        <v>2270</v>
      </c>
      <c r="H169" s="143">
        <v>9</v>
      </c>
    </row>
    <row r="170" spans="1:8" ht="12.75">
      <c r="A170" s="139">
        <v>272</v>
      </c>
      <c r="B170" s="137"/>
      <c r="C170" s="153">
        <f t="shared" si="8"/>
        <v>52.66</v>
      </c>
      <c r="D170" s="142"/>
      <c r="E170" s="143">
        <v>9954</v>
      </c>
      <c r="F170" s="132">
        <f t="shared" si="6"/>
        <v>3117</v>
      </c>
      <c r="G170" s="182">
        <f t="shared" si="7"/>
        <v>2268</v>
      </c>
      <c r="H170" s="143">
        <v>9</v>
      </c>
    </row>
    <row r="171" spans="1:8" ht="12.75">
      <c r="A171" s="139">
        <v>273</v>
      </c>
      <c r="B171" s="137"/>
      <c r="C171" s="153">
        <f t="shared" si="8"/>
        <v>52.71</v>
      </c>
      <c r="D171" s="142"/>
      <c r="E171" s="143">
        <v>9954</v>
      </c>
      <c r="F171" s="132">
        <f t="shared" si="6"/>
        <v>3114</v>
      </c>
      <c r="G171" s="182">
        <f t="shared" si="7"/>
        <v>2266</v>
      </c>
      <c r="H171" s="143">
        <v>9</v>
      </c>
    </row>
    <row r="172" spans="1:8" ht="12.75">
      <c r="A172" s="139">
        <v>274</v>
      </c>
      <c r="B172" s="137"/>
      <c r="C172" s="153">
        <f t="shared" si="8"/>
        <v>52.76</v>
      </c>
      <c r="D172" s="142"/>
      <c r="E172" s="143">
        <v>9954</v>
      </c>
      <c r="F172" s="132">
        <f t="shared" si="6"/>
        <v>3111</v>
      </c>
      <c r="G172" s="182">
        <f t="shared" si="7"/>
        <v>2264</v>
      </c>
      <c r="H172" s="143">
        <v>9</v>
      </c>
    </row>
    <row r="173" spans="1:8" ht="12.75">
      <c r="A173" s="139">
        <v>275</v>
      </c>
      <c r="B173" s="137"/>
      <c r="C173" s="153">
        <f t="shared" si="8"/>
        <v>52.81</v>
      </c>
      <c r="D173" s="142"/>
      <c r="E173" s="143">
        <v>9954</v>
      </c>
      <c r="F173" s="132">
        <f t="shared" si="6"/>
        <v>3108</v>
      </c>
      <c r="G173" s="182">
        <f t="shared" si="7"/>
        <v>2262</v>
      </c>
      <c r="H173" s="143">
        <v>9</v>
      </c>
    </row>
    <row r="174" spans="1:8" ht="12.75">
      <c r="A174" s="139">
        <v>276</v>
      </c>
      <c r="B174" s="137"/>
      <c r="C174" s="153">
        <f t="shared" si="8"/>
        <v>52.86</v>
      </c>
      <c r="D174" s="142"/>
      <c r="E174" s="143">
        <v>9954</v>
      </c>
      <c r="F174" s="132">
        <f t="shared" si="6"/>
        <v>3105</v>
      </c>
      <c r="G174" s="182">
        <f t="shared" si="7"/>
        <v>2260</v>
      </c>
      <c r="H174" s="143">
        <v>9</v>
      </c>
    </row>
    <row r="175" spans="1:8" ht="12.75">
      <c r="A175" s="139">
        <v>277</v>
      </c>
      <c r="B175" s="137"/>
      <c r="C175" s="153">
        <f t="shared" si="8"/>
        <v>52.91</v>
      </c>
      <c r="D175" s="142"/>
      <c r="E175" s="143">
        <v>9954</v>
      </c>
      <c r="F175" s="132">
        <f t="shared" si="6"/>
        <v>3102</v>
      </c>
      <c r="G175" s="182">
        <f t="shared" si="7"/>
        <v>2258</v>
      </c>
      <c r="H175" s="143">
        <v>9</v>
      </c>
    </row>
    <row r="176" spans="1:8" ht="12.75">
      <c r="A176" s="139">
        <v>278</v>
      </c>
      <c r="B176" s="137"/>
      <c r="C176" s="153">
        <f t="shared" si="8"/>
        <v>52.96</v>
      </c>
      <c r="D176" s="142"/>
      <c r="E176" s="143">
        <v>9954</v>
      </c>
      <c r="F176" s="132">
        <f t="shared" si="6"/>
        <v>3099</v>
      </c>
      <c r="G176" s="182">
        <f t="shared" si="7"/>
        <v>2255</v>
      </c>
      <c r="H176" s="143">
        <v>9</v>
      </c>
    </row>
    <row r="177" spans="1:8" ht="12.75">
      <c r="A177" s="139">
        <v>279</v>
      </c>
      <c r="B177" s="137"/>
      <c r="C177" s="153">
        <f t="shared" si="8"/>
        <v>53.01</v>
      </c>
      <c r="D177" s="142"/>
      <c r="E177" s="143">
        <v>9954</v>
      </c>
      <c r="F177" s="132">
        <f t="shared" si="6"/>
        <v>3096</v>
      </c>
      <c r="G177" s="182">
        <f t="shared" si="7"/>
        <v>2253</v>
      </c>
      <c r="H177" s="143">
        <v>9</v>
      </c>
    </row>
    <row r="178" spans="1:8" ht="12.75">
      <c r="A178" s="139">
        <v>280</v>
      </c>
      <c r="B178" s="137"/>
      <c r="C178" s="153">
        <f t="shared" si="8"/>
        <v>53.06</v>
      </c>
      <c r="D178" s="142"/>
      <c r="E178" s="143">
        <v>9954</v>
      </c>
      <c r="F178" s="132">
        <f t="shared" si="6"/>
        <v>3093</v>
      </c>
      <c r="G178" s="182">
        <f t="shared" si="7"/>
        <v>2251</v>
      </c>
      <c r="H178" s="143">
        <v>9</v>
      </c>
    </row>
    <row r="179" spans="1:8" ht="12.75">
      <c r="A179" s="139">
        <v>281</v>
      </c>
      <c r="B179" s="137"/>
      <c r="C179" s="153">
        <f t="shared" si="8"/>
        <v>53.11</v>
      </c>
      <c r="D179" s="142"/>
      <c r="E179" s="143">
        <v>9954</v>
      </c>
      <c r="F179" s="132">
        <f t="shared" si="6"/>
        <v>3090</v>
      </c>
      <c r="G179" s="182">
        <f t="shared" si="7"/>
        <v>2249</v>
      </c>
      <c r="H179" s="143">
        <v>9</v>
      </c>
    </row>
    <row r="180" spans="1:8" ht="12.75">
      <c r="A180" s="139">
        <v>282</v>
      </c>
      <c r="B180" s="137"/>
      <c r="C180" s="153">
        <f t="shared" si="8"/>
        <v>53.16</v>
      </c>
      <c r="D180" s="142"/>
      <c r="E180" s="143">
        <v>9954</v>
      </c>
      <c r="F180" s="132">
        <f t="shared" si="6"/>
        <v>3087</v>
      </c>
      <c r="G180" s="182">
        <f t="shared" si="7"/>
        <v>2247</v>
      </c>
      <c r="H180" s="143">
        <v>9</v>
      </c>
    </row>
    <row r="181" spans="1:8" ht="12.75">
      <c r="A181" s="139">
        <v>283</v>
      </c>
      <c r="B181" s="137"/>
      <c r="C181" s="153">
        <f t="shared" si="8"/>
        <v>53.21</v>
      </c>
      <c r="D181" s="142"/>
      <c r="E181" s="143">
        <v>9954</v>
      </c>
      <c r="F181" s="132">
        <f t="shared" si="6"/>
        <v>3084</v>
      </c>
      <c r="G181" s="182">
        <f t="shared" si="7"/>
        <v>2245</v>
      </c>
      <c r="H181" s="143">
        <v>9</v>
      </c>
    </row>
    <row r="182" spans="1:8" ht="12.75">
      <c r="A182" s="139">
        <v>284</v>
      </c>
      <c r="B182" s="137"/>
      <c r="C182" s="153">
        <f t="shared" si="8"/>
        <v>53.27</v>
      </c>
      <c r="D182" s="142"/>
      <c r="E182" s="143">
        <v>9954</v>
      </c>
      <c r="F182" s="132">
        <f t="shared" si="6"/>
        <v>3081</v>
      </c>
      <c r="G182" s="182">
        <f t="shared" si="7"/>
        <v>2242</v>
      </c>
      <c r="H182" s="143">
        <v>9</v>
      </c>
    </row>
    <row r="183" spans="1:8" ht="12.75">
      <c r="A183" s="139">
        <v>285</v>
      </c>
      <c r="B183" s="137"/>
      <c r="C183" s="153">
        <f t="shared" si="8"/>
        <v>53.32</v>
      </c>
      <c r="D183" s="142"/>
      <c r="E183" s="143">
        <v>9954</v>
      </c>
      <c r="F183" s="132">
        <f t="shared" si="6"/>
        <v>3078</v>
      </c>
      <c r="G183" s="182">
        <f t="shared" si="7"/>
        <v>2240</v>
      </c>
      <c r="H183" s="143">
        <v>9</v>
      </c>
    </row>
    <row r="184" spans="1:8" ht="12.75">
      <c r="A184" s="139">
        <v>286</v>
      </c>
      <c r="B184" s="137"/>
      <c r="C184" s="153">
        <f t="shared" si="8"/>
        <v>53.37</v>
      </c>
      <c r="D184" s="142"/>
      <c r="E184" s="143">
        <v>9954</v>
      </c>
      <c r="F184" s="132">
        <f t="shared" si="6"/>
        <v>3075</v>
      </c>
      <c r="G184" s="182">
        <f t="shared" si="7"/>
        <v>2238</v>
      </c>
      <c r="H184" s="143">
        <v>9</v>
      </c>
    </row>
    <row r="185" spans="1:8" ht="12.75">
      <c r="A185" s="139">
        <v>287</v>
      </c>
      <c r="B185" s="137"/>
      <c r="C185" s="153">
        <f t="shared" si="8"/>
        <v>53.41</v>
      </c>
      <c r="D185" s="142"/>
      <c r="E185" s="143">
        <v>9954</v>
      </c>
      <c r="F185" s="132">
        <f t="shared" si="6"/>
        <v>3073</v>
      </c>
      <c r="G185" s="182">
        <f t="shared" si="7"/>
        <v>2236</v>
      </c>
      <c r="H185" s="143">
        <v>9</v>
      </c>
    </row>
    <row r="186" spans="1:8" ht="12.75">
      <c r="A186" s="139">
        <v>288</v>
      </c>
      <c r="B186" s="137"/>
      <c r="C186" s="153">
        <f t="shared" si="8"/>
        <v>53.46</v>
      </c>
      <c r="D186" s="142"/>
      <c r="E186" s="143">
        <v>9954</v>
      </c>
      <c r="F186" s="132">
        <f t="shared" si="6"/>
        <v>3070</v>
      </c>
      <c r="G186" s="182">
        <f t="shared" si="7"/>
        <v>2234</v>
      </c>
      <c r="H186" s="143">
        <v>9</v>
      </c>
    </row>
    <row r="187" spans="1:8" ht="12.75">
      <c r="A187" s="139">
        <v>289</v>
      </c>
      <c r="B187" s="137"/>
      <c r="C187" s="153">
        <f t="shared" si="8"/>
        <v>53.51</v>
      </c>
      <c r="D187" s="142"/>
      <c r="E187" s="143">
        <v>9954</v>
      </c>
      <c r="F187" s="132">
        <f t="shared" si="6"/>
        <v>3067</v>
      </c>
      <c r="G187" s="182">
        <f t="shared" si="7"/>
        <v>2232</v>
      </c>
      <c r="H187" s="143">
        <v>9</v>
      </c>
    </row>
    <row r="188" spans="1:8" ht="12.75">
      <c r="A188" s="139">
        <v>290</v>
      </c>
      <c r="B188" s="137"/>
      <c r="C188" s="153">
        <f t="shared" si="8"/>
        <v>53.56</v>
      </c>
      <c r="D188" s="142"/>
      <c r="E188" s="143">
        <v>9954</v>
      </c>
      <c r="F188" s="132">
        <f t="shared" si="6"/>
        <v>3064</v>
      </c>
      <c r="G188" s="182">
        <f t="shared" si="7"/>
        <v>2230</v>
      </c>
      <c r="H188" s="143">
        <v>9</v>
      </c>
    </row>
    <row r="189" spans="1:8" ht="12.75">
      <c r="A189" s="139">
        <v>291</v>
      </c>
      <c r="B189" s="137"/>
      <c r="C189" s="153">
        <f t="shared" si="8"/>
        <v>53.61</v>
      </c>
      <c r="D189" s="142"/>
      <c r="E189" s="143">
        <v>9954</v>
      </c>
      <c r="F189" s="132">
        <f t="shared" si="6"/>
        <v>3061</v>
      </c>
      <c r="G189" s="182">
        <f t="shared" si="7"/>
        <v>2228</v>
      </c>
      <c r="H189" s="143">
        <v>9</v>
      </c>
    </row>
    <row r="190" spans="1:8" ht="12.75">
      <c r="A190" s="139">
        <v>292</v>
      </c>
      <c r="B190" s="137"/>
      <c r="C190" s="153">
        <f t="shared" si="8"/>
        <v>53.66</v>
      </c>
      <c r="D190" s="142"/>
      <c r="E190" s="143">
        <v>9954</v>
      </c>
      <c r="F190" s="132">
        <f t="shared" si="6"/>
        <v>3059</v>
      </c>
      <c r="G190" s="182">
        <f t="shared" si="7"/>
        <v>2226</v>
      </c>
      <c r="H190" s="143">
        <v>9</v>
      </c>
    </row>
    <row r="191" spans="1:8" ht="12.75">
      <c r="A191" s="139">
        <v>293</v>
      </c>
      <c r="B191" s="137"/>
      <c r="C191" s="153">
        <f t="shared" si="8"/>
        <v>53.71</v>
      </c>
      <c r="D191" s="142"/>
      <c r="E191" s="143">
        <v>9954</v>
      </c>
      <c r="F191" s="132">
        <f t="shared" si="6"/>
        <v>3056</v>
      </c>
      <c r="G191" s="182">
        <f t="shared" si="7"/>
        <v>2224</v>
      </c>
      <c r="H191" s="143">
        <v>9</v>
      </c>
    </row>
    <row r="192" spans="1:8" ht="12.75">
      <c r="A192" s="139">
        <v>294</v>
      </c>
      <c r="B192" s="137"/>
      <c r="C192" s="153">
        <f t="shared" si="8"/>
        <v>53.76</v>
      </c>
      <c r="D192" s="142"/>
      <c r="E192" s="143">
        <v>9954</v>
      </c>
      <c r="F192" s="132">
        <f t="shared" si="6"/>
        <v>3053</v>
      </c>
      <c r="G192" s="182">
        <f t="shared" si="7"/>
        <v>2222</v>
      </c>
      <c r="H192" s="143">
        <v>9</v>
      </c>
    </row>
    <row r="193" spans="1:8" ht="12.75">
      <c r="A193" s="139">
        <v>295</v>
      </c>
      <c r="B193" s="137"/>
      <c r="C193" s="153">
        <f t="shared" si="8"/>
        <v>53.81</v>
      </c>
      <c r="D193" s="142"/>
      <c r="E193" s="143">
        <v>9954</v>
      </c>
      <c r="F193" s="132">
        <f t="shared" si="6"/>
        <v>3050</v>
      </c>
      <c r="G193" s="182">
        <f t="shared" si="7"/>
        <v>2220</v>
      </c>
      <c r="H193" s="143">
        <v>9</v>
      </c>
    </row>
    <row r="194" spans="1:8" ht="12.75">
      <c r="A194" s="139">
        <v>296</v>
      </c>
      <c r="B194" s="137"/>
      <c r="C194" s="153">
        <f t="shared" si="8"/>
        <v>53.86</v>
      </c>
      <c r="D194" s="142"/>
      <c r="E194" s="143">
        <v>9954</v>
      </c>
      <c r="F194" s="132">
        <f t="shared" si="6"/>
        <v>3047</v>
      </c>
      <c r="G194" s="182">
        <f t="shared" si="7"/>
        <v>2218</v>
      </c>
      <c r="H194" s="143">
        <v>9</v>
      </c>
    </row>
    <row r="195" spans="1:8" ht="12.75">
      <c r="A195" s="139">
        <v>297</v>
      </c>
      <c r="B195" s="137"/>
      <c r="C195" s="153">
        <f t="shared" si="8"/>
        <v>53.91</v>
      </c>
      <c r="D195" s="142"/>
      <c r="E195" s="143">
        <v>9954</v>
      </c>
      <c r="F195" s="132">
        <f t="shared" si="6"/>
        <v>3044</v>
      </c>
      <c r="G195" s="182">
        <f t="shared" si="7"/>
        <v>2216</v>
      </c>
      <c r="H195" s="143">
        <v>9</v>
      </c>
    </row>
    <row r="196" spans="1:8" ht="12.75">
      <c r="A196" s="139">
        <v>298</v>
      </c>
      <c r="B196" s="137"/>
      <c r="C196" s="153">
        <f t="shared" si="8"/>
        <v>53.96</v>
      </c>
      <c r="D196" s="142"/>
      <c r="E196" s="143">
        <v>9954</v>
      </c>
      <c r="F196" s="132">
        <f t="shared" si="6"/>
        <v>3042</v>
      </c>
      <c r="G196" s="182">
        <f t="shared" si="7"/>
        <v>2214</v>
      </c>
      <c r="H196" s="143">
        <v>9</v>
      </c>
    </row>
    <row r="197" spans="1:8" ht="12.75">
      <c r="A197" s="139">
        <v>299</v>
      </c>
      <c r="B197" s="137"/>
      <c r="C197" s="153">
        <f t="shared" si="8"/>
        <v>54.01</v>
      </c>
      <c r="D197" s="142"/>
      <c r="E197" s="143">
        <v>9954</v>
      </c>
      <c r="F197" s="132">
        <f t="shared" si="6"/>
        <v>3039</v>
      </c>
      <c r="G197" s="182">
        <f t="shared" si="7"/>
        <v>2212</v>
      </c>
      <c r="H197" s="143">
        <v>9</v>
      </c>
    </row>
    <row r="198" spans="1:8" ht="12.75">
      <c r="A198" s="139">
        <v>300</v>
      </c>
      <c r="B198" s="137"/>
      <c r="C198" s="153">
        <f t="shared" si="8"/>
        <v>54.06</v>
      </c>
      <c r="D198" s="142"/>
      <c r="E198" s="143">
        <v>9954</v>
      </c>
      <c r="F198" s="132">
        <f t="shared" si="6"/>
        <v>3036</v>
      </c>
      <c r="G198" s="182">
        <f t="shared" si="7"/>
        <v>2210</v>
      </c>
      <c r="H198" s="143">
        <v>9</v>
      </c>
    </row>
    <row r="199" spans="1:8" ht="12.75">
      <c r="A199" s="139">
        <v>301</v>
      </c>
      <c r="B199" s="137"/>
      <c r="C199" s="153">
        <f t="shared" si="8"/>
        <v>54.1</v>
      </c>
      <c r="D199" s="142"/>
      <c r="E199" s="143">
        <v>9954</v>
      </c>
      <c r="F199" s="132">
        <f t="shared" si="6"/>
        <v>3034</v>
      </c>
      <c r="G199" s="182">
        <f t="shared" si="7"/>
        <v>2208</v>
      </c>
      <c r="H199" s="143">
        <v>9</v>
      </c>
    </row>
    <row r="200" spans="1:8" ht="12.75">
      <c r="A200" s="139">
        <v>302</v>
      </c>
      <c r="B200" s="137"/>
      <c r="C200" s="153">
        <f t="shared" si="8"/>
        <v>54.15</v>
      </c>
      <c r="D200" s="142"/>
      <c r="E200" s="143">
        <v>9954</v>
      </c>
      <c r="F200" s="132">
        <f t="shared" si="6"/>
        <v>3031</v>
      </c>
      <c r="G200" s="182">
        <f t="shared" si="7"/>
        <v>2206</v>
      </c>
      <c r="H200" s="143">
        <v>9</v>
      </c>
    </row>
    <row r="201" spans="1:8" ht="12.75">
      <c r="A201" s="139">
        <v>303</v>
      </c>
      <c r="B201" s="137"/>
      <c r="C201" s="153">
        <f t="shared" si="8"/>
        <v>54.2</v>
      </c>
      <c r="D201" s="142"/>
      <c r="E201" s="143">
        <v>9954</v>
      </c>
      <c r="F201" s="132">
        <f t="shared" si="6"/>
        <v>3028</v>
      </c>
      <c r="G201" s="182">
        <f t="shared" si="7"/>
        <v>2204</v>
      </c>
      <c r="H201" s="143">
        <v>9</v>
      </c>
    </row>
    <row r="202" spans="1:8" ht="12.75">
      <c r="A202" s="139">
        <v>304</v>
      </c>
      <c r="B202" s="137"/>
      <c r="C202" s="153">
        <f t="shared" si="8"/>
        <v>54.25</v>
      </c>
      <c r="D202" s="142"/>
      <c r="E202" s="143">
        <v>9954</v>
      </c>
      <c r="F202" s="132">
        <f t="shared" si="6"/>
        <v>3025</v>
      </c>
      <c r="G202" s="182">
        <f t="shared" si="7"/>
        <v>2202</v>
      </c>
      <c r="H202" s="143">
        <v>9</v>
      </c>
    </row>
    <row r="203" spans="1:8" ht="12.75">
      <c r="A203" s="139">
        <v>305</v>
      </c>
      <c r="B203" s="137"/>
      <c r="C203" s="153">
        <f t="shared" si="8"/>
        <v>54.3</v>
      </c>
      <c r="D203" s="142"/>
      <c r="E203" s="143">
        <v>9954</v>
      </c>
      <c r="F203" s="132">
        <f t="shared" si="6"/>
        <v>3023</v>
      </c>
      <c r="G203" s="182">
        <f t="shared" si="7"/>
        <v>2200</v>
      </c>
      <c r="H203" s="143">
        <v>9</v>
      </c>
    </row>
    <row r="204" spans="1:8" ht="12.75">
      <c r="A204" s="139">
        <v>306</v>
      </c>
      <c r="B204" s="137"/>
      <c r="C204" s="153">
        <f t="shared" si="8"/>
        <v>54.35</v>
      </c>
      <c r="D204" s="142"/>
      <c r="E204" s="143">
        <v>9954</v>
      </c>
      <c r="F204" s="132">
        <f t="shared" si="6"/>
        <v>3020</v>
      </c>
      <c r="G204" s="182">
        <f t="shared" si="7"/>
        <v>2198</v>
      </c>
      <c r="H204" s="143">
        <v>9</v>
      </c>
    </row>
    <row r="205" spans="1:8" ht="12.75">
      <c r="A205" s="139">
        <v>307</v>
      </c>
      <c r="B205" s="137"/>
      <c r="C205" s="153">
        <f t="shared" si="8"/>
        <v>54.39</v>
      </c>
      <c r="D205" s="142"/>
      <c r="E205" s="143">
        <v>9954</v>
      </c>
      <c r="F205" s="132">
        <f t="shared" si="6"/>
        <v>3018</v>
      </c>
      <c r="G205" s="182">
        <f t="shared" si="7"/>
        <v>2196</v>
      </c>
      <c r="H205" s="143">
        <v>9</v>
      </c>
    </row>
    <row r="206" spans="1:8" ht="12.75">
      <c r="A206" s="139">
        <v>308</v>
      </c>
      <c r="B206" s="137"/>
      <c r="C206" s="153">
        <f t="shared" si="8"/>
        <v>54.44</v>
      </c>
      <c r="D206" s="142"/>
      <c r="E206" s="143">
        <v>9954</v>
      </c>
      <c r="F206" s="132">
        <f aca="true" t="shared" si="9" ref="F206:F269">ROUND(12*1.37*(1/C206*E206)+H206,0)</f>
        <v>3015</v>
      </c>
      <c r="G206" s="182">
        <f aca="true" t="shared" si="10" ref="G206:G269">ROUND(12*(1/C206*E206),0)</f>
        <v>2194</v>
      </c>
      <c r="H206" s="143">
        <v>9</v>
      </c>
    </row>
    <row r="207" spans="1:8" ht="12.75">
      <c r="A207" s="139">
        <v>309</v>
      </c>
      <c r="B207" s="137"/>
      <c r="C207" s="153">
        <f t="shared" si="8"/>
        <v>54.49</v>
      </c>
      <c r="D207" s="142"/>
      <c r="E207" s="143">
        <v>9954</v>
      </c>
      <c r="F207" s="132">
        <f t="shared" si="9"/>
        <v>3012</v>
      </c>
      <c r="G207" s="182">
        <f t="shared" si="10"/>
        <v>2192</v>
      </c>
      <c r="H207" s="143">
        <v>9</v>
      </c>
    </row>
    <row r="208" spans="1:8" ht="12.75">
      <c r="A208" s="139">
        <v>310</v>
      </c>
      <c r="B208" s="137"/>
      <c r="C208" s="153">
        <f aca="true" t="shared" si="11" ref="C208:C271">ROUND((-0.0000491*POWER(A208,2)+0.0818939*A208+38.1)*0.928,2)</f>
        <v>54.54</v>
      </c>
      <c r="D208" s="142"/>
      <c r="E208" s="143">
        <v>9954</v>
      </c>
      <c r="F208" s="132">
        <f t="shared" si="9"/>
        <v>3009</v>
      </c>
      <c r="G208" s="182">
        <f t="shared" si="10"/>
        <v>2190</v>
      </c>
      <c r="H208" s="143">
        <v>9</v>
      </c>
    </row>
    <row r="209" spans="1:8" ht="12.75">
      <c r="A209" s="139">
        <v>311</v>
      </c>
      <c r="B209" s="137"/>
      <c r="C209" s="153">
        <f t="shared" si="11"/>
        <v>54.58</v>
      </c>
      <c r="D209" s="142"/>
      <c r="E209" s="143">
        <v>9954</v>
      </c>
      <c r="F209" s="132">
        <f t="shared" si="9"/>
        <v>3007</v>
      </c>
      <c r="G209" s="182">
        <f t="shared" si="10"/>
        <v>2188</v>
      </c>
      <c r="H209" s="143">
        <v>9</v>
      </c>
    </row>
    <row r="210" spans="1:8" ht="12.75">
      <c r="A210" s="139">
        <v>312</v>
      </c>
      <c r="B210" s="137"/>
      <c r="C210" s="153">
        <f t="shared" si="11"/>
        <v>54.63</v>
      </c>
      <c r="D210" s="142"/>
      <c r="E210" s="143">
        <v>9954</v>
      </c>
      <c r="F210" s="132">
        <f t="shared" si="9"/>
        <v>3004</v>
      </c>
      <c r="G210" s="182">
        <f t="shared" si="10"/>
        <v>2186</v>
      </c>
      <c r="H210" s="143">
        <v>9</v>
      </c>
    </row>
    <row r="211" spans="1:8" ht="12.75">
      <c r="A211" s="139">
        <v>313</v>
      </c>
      <c r="B211" s="137"/>
      <c r="C211" s="153">
        <f t="shared" si="11"/>
        <v>54.68</v>
      </c>
      <c r="D211" s="142"/>
      <c r="E211" s="143">
        <v>9954</v>
      </c>
      <c r="F211" s="132">
        <f t="shared" si="9"/>
        <v>3002</v>
      </c>
      <c r="G211" s="182">
        <f t="shared" si="10"/>
        <v>2184</v>
      </c>
      <c r="H211" s="143">
        <v>9</v>
      </c>
    </row>
    <row r="212" spans="1:8" ht="12.75">
      <c r="A212" s="139">
        <v>314</v>
      </c>
      <c r="B212" s="137"/>
      <c r="C212" s="153">
        <f t="shared" si="11"/>
        <v>54.73</v>
      </c>
      <c r="D212" s="142"/>
      <c r="E212" s="143">
        <v>9954</v>
      </c>
      <c r="F212" s="132">
        <f t="shared" si="9"/>
        <v>2999</v>
      </c>
      <c r="G212" s="182">
        <f t="shared" si="10"/>
        <v>2182</v>
      </c>
      <c r="H212" s="143">
        <v>9</v>
      </c>
    </row>
    <row r="213" spans="1:8" ht="12.75">
      <c r="A213" s="139">
        <v>315</v>
      </c>
      <c r="B213" s="137"/>
      <c r="C213" s="153">
        <f t="shared" si="11"/>
        <v>54.77</v>
      </c>
      <c r="D213" s="142"/>
      <c r="E213" s="143">
        <v>9954</v>
      </c>
      <c r="F213" s="132">
        <f t="shared" si="9"/>
        <v>2997</v>
      </c>
      <c r="G213" s="182">
        <f t="shared" si="10"/>
        <v>2181</v>
      </c>
      <c r="H213" s="143">
        <v>9</v>
      </c>
    </row>
    <row r="214" spans="1:8" ht="12.75">
      <c r="A214" s="139">
        <v>316</v>
      </c>
      <c r="B214" s="137"/>
      <c r="C214" s="153">
        <f t="shared" si="11"/>
        <v>54.82</v>
      </c>
      <c r="D214" s="142"/>
      <c r="E214" s="143">
        <v>9954</v>
      </c>
      <c r="F214" s="132">
        <f t="shared" si="9"/>
        <v>2994</v>
      </c>
      <c r="G214" s="182">
        <f t="shared" si="10"/>
        <v>2179</v>
      </c>
      <c r="H214" s="143">
        <v>9</v>
      </c>
    </row>
    <row r="215" spans="1:8" ht="12.75">
      <c r="A215" s="139">
        <v>317</v>
      </c>
      <c r="B215" s="137"/>
      <c r="C215" s="153">
        <f t="shared" si="11"/>
        <v>54.87</v>
      </c>
      <c r="D215" s="142"/>
      <c r="E215" s="143">
        <v>9954</v>
      </c>
      <c r="F215" s="132">
        <f t="shared" si="9"/>
        <v>2991</v>
      </c>
      <c r="G215" s="182">
        <f t="shared" si="10"/>
        <v>2177</v>
      </c>
      <c r="H215" s="143">
        <v>9</v>
      </c>
    </row>
    <row r="216" spans="1:8" ht="12.75">
      <c r="A216" s="139">
        <v>318</v>
      </c>
      <c r="B216" s="137"/>
      <c r="C216" s="153">
        <f t="shared" si="11"/>
        <v>54.92</v>
      </c>
      <c r="D216" s="142"/>
      <c r="E216" s="143">
        <v>9954</v>
      </c>
      <c r="F216" s="132">
        <f t="shared" si="9"/>
        <v>2989</v>
      </c>
      <c r="G216" s="182">
        <f t="shared" si="10"/>
        <v>2175</v>
      </c>
      <c r="H216" s="143">
        <v>9</v>
      </c>
    </row>
    <row r="217" spans="1:8" ht="12.75">
      <c r="A217" s="139">
        <v>319</v>
      </c>
      <c r="B217" s="137"/>
      <c r="C217" s="153">
        <f t="shared" si="11"/>
        <v>54.96</v>
      </c>
      <c r="D217" s="142"/>
      <c r="E217" s="143">
        <v>9954</v>
      </c>
      <c r="F217" s="132">
        <f t="shared" si="9"/>
        <v>2987</v>
      </c>
      <c r="G217" s="182">
        <f t="shared" si="10"/>
        <v>2173</v>
      </c>
      <c r="H217" s="143">
        <v>9</v>
      </c>
    </row>
    <row r="218" spans="1:8" ht="12.75">
      <c r="A218" s="139">
        <v>320</v>
      </c>
      <c r="B218" s="137"/>
      <c r="C218" s="153">
        <f t="shared" si="11"/>
        <v>55.01</v>
      </c>
      <c r="D218" s="142"/>
      <c r="E218" s="143">
        <v>9954</v>
      </c>
      <c r="F218" s="132">
        <f t="shared" si="9"/>
        <v>2984</v>
      </c>
      <c r="G218" s="182">
        <f t="shared" si="10"/>
        <v>2171</v>
      </c>
      <c r="H218" s="143">
        <v>9</v>
      </c>
    </row>
    <row r="219" spans="1:8" ht="12.75">
      <c r="A219" s="139">
        <v>321</v>
      </c>
      <c r="B219" s="137"/>
      <c r="C219" s="153">
        <f t="shared" si="11"/>
        <v>55.06</v>
      </c>
      <c r="D219" s="142"/>
      <c r="E219" s="143">
        <v>9954</v>
      </c>
      <c r="F219" s="132">
        <f t="shared" si="9"/>
        <v>2981</v>
      </c>
      <c r="G219" s="182">
        <f t="shared" si="10"/>
        <v>2169</v>
      </c>
      <c r="H219" s="143">
        <v>9</v>
      </c>
    </row>
    <row r="220" spans="1:8" ht="12.75">
      <c r="A220" s="139">
        <v>322</v>
      </c>
      <c r="B220" s="137"/>
      <c r="C220" s="153">
        <f t="shared" si="11"/>
        <v>55.1</v>
      </c>
      <c r="D220" s="142"/>
      <c r="E220" s="143">
        <v>9954</v>
      </c>
      <c r="F220" s="132">
        <f t="shared" si="9"/>
        <v>2979</v>
      </c>
      <c r="G220" s="182">
        <f t="shared" si="10"/>
        <v>2168</v>
      </c>
      <c r="H220" s="143">
        <v>9</v>
      </c>
    </row>
    <row r="221" spans="1:8" ht="12.75">
      <c r="A221" s="139">
        <v>323</v>
      </c>
      <c r="B221" s="137"/>
      <c r="C221" s="153">
        <f t="shared" si="11"/>
        <v>55.15</v>
      </c>
      <c r="D221" s="142"/>
      <c r="E221" s="143">
        <v>9954</v>
      </c>
      <c r="F221" s="132">
        <f t="shared" si="9"/>
        <v>2976</v>
      </c>
      <c r="G221" s="182">
        <f t="shared" si="10"/>
        <v>2166</v>
      </c>
      <c r="H221" s="143">
        <v>9</v>
      </c>
    </row>
    <row r="222" spans="1:8" ht="12.75">
      <c r="A222" s="139">
        <v>324</v>
      </c>
      <c r="B222" s="137"/>
      <c r="C222" s="153">
        <f t="shared" si="11"/>
        <v>55.2</v>
      </c>
      <c r="D222" s="142"/>
      <c r="E222" s="143">
        <v>9954</v>
      </c>
      <c r="F222" s="132">
        <f t="shared" si="9"/>
        <v>2974</v>
      </c>
      <c r="G222" s="182">
        <f t="shared" si="10"/>
        <v>2164</v>
      </c>
      <c r="H222" s="143">
        <v>9</v>
      </c>
    </row>
    <row r="223" spans="1:8" ht="12.75">
      <c r="A223" s="139">
        <v>325</v>
      </c>
      <c r="B223" s="137"/>
      <c r="C223" s="153">
        <f t="shared" si="11"/>
        <v>55.24</v>
      </c>
      <c r="D223" s="142"/>
      <c r="E223" s="143">
        <v>9954</v>
      </c>
      <c r="F223" s="132">
        <f t="shared" si="9"/>
        <v>2971</v>
      </c>
      <c r="G223" s="182">
        <f t="shared" si="10"/>
        <v>2162</v>
      </c>
      <c r="H223" s="143">
        <v>9</v>
      </c>
    </row>
    <row r="224" spans="1:8" ht="12.75">
      <c r="A224" s="139">
        <v>326</v>
      </c>
      <c r="B224" s="137"/>
      <c r="C224" s="153">
        <f t="shared" si="11"/>
        <v>55.29</v>
      </c>
      <c r="D224" s="142"/>
      <c r="E224" s="143">
        <v>9954</v>
      </c>
      <c r="F224" s="132">
        <f t="shared" si="9"/>
        <v>2969</v>
      </c>
      <c r="G224" s="182">
        <f t="shared" si="10"/>
        <v>2160</v>
      </c>
      <c r="H224" s="143">
        <v>9</v>
      </c>
    </row>
    <row r="225" spans="1:8" ht="12.75">
      <c r="A225" s="139">
        <v>327</v>
      </c>
      <c r="B225" s="137"/>
      <c r="C225" s="153">
        <f t="shared" si="11"/>
        <v>55.34</v>
      </c>
      <c r="D225" s="142"/>
      <c r="E225" s="143">
        <v>9954</v>
      </c>
      <c r="F225" s="132">
        <f t="shared" si="9"/>
        <v>2966</v>
      </c>
      <c r="G225" s="182">
        <f t="shared" si="10"/>
        <v>2158</v>
      </c>
      <c r="H225" s="143">
        <v>9</v>
      </c>
    </row>
    <row r="226" spans="1:8" ht="12.75">
      <c r="A226" s="139">
        <v>328</v>
      </c>
      <c r="B226" s="137"/>
      <c r="C226" s="153">
        <f t="shared" si="11"/>
        <v>55.38</v>
      </c>
      <c r="D226" s="142"/>
      <c r="E226" s="143">
        <v>9954</v>
      </c>
      <c r="F226" s="132">
        <f t="shared" si="9"/>
        <v>2964</v>
      </c>
      <c r="G226" s="182">
        <f t="shared" si="10"/>
        <v>2157</v>
      </c>
      <c r="H226" s="143">
        <v>9</v>
      </c>
    </row>
    <row r="227" spans="1:8" ht="12.75">
      <c r="A227" s="139">
        <v>329</v>
      </c>
      <c r="B227" s="137"/>
      <c r="C227" s="153">
        <f t="shared" si="11"/>
        <v>55.43</v>
      </c>
      <c r="D227" s="142"/>
      <c r="E227" s="143">
        <v>9954</v>
      </c>
      <c r="F227" s="132">
        <f t="shared" si="9"/>
        <v>2961</v>
      </c>
      <c r="G227" s="182">
        <f t="shared" si="10"/>
        <v>2155</v>
      </c>
      <c r="H227" s="143">
        <v>9</v>
      </c>
    </row>
    <row r="228" spans="1:8" ht="12.75">
      <c r="A228" s="139">
        <v>330</v>
      </c>
      <c r="B228" s="137"/>
      <c r="C228" s="153">
        <f t="shared" si="11"/>
        <v>55.47</v>
      </c>
      <c r="D228" s="142"/>
      <c r="E228" s="143">
        <v>9954</v>
      </c>
      <c r="F228" s="132">
        <f t="shared" si="9"/>
        <v>2959</v>
      </c>
      <c r="G228" s="182">
        <f t="shared" si="10"/>
        <v>2153</v>
      </c>
      <c r="H228" s="143">
        <v>9</v>
      </c>
    </row>
    <row r="229" spans="1:8" ht="12.75">
      <c r="A229" s="139">
        <v>331</v>
      </c>
      <c r="B229" s="137"/>
      <c r="C229" s="153">
        <f t="shared" si="11"/>
        <v>55.52</v>
      </c>
      <c r="D229" s="142"/>
      <c r="E229" s="143">
        <v>9954</v>
      </c>
      <c r="F229" s="132">
        <f t="shared" si="9"/>
        <v>2956</v>
      </c>
      <c r="G229" s="182">
        <f t="shared" si="10"/>
        <v>2151</v>
      </c>
      <c r="H229" s="143">
        <v>9</v>
      </c>
    </row>
    <row r="230" spans="1:8" ht="12.75">
      <c r="A230" s="139">
        <v>332</v>
      </c>
      <c r="B230" s="137"/>
      <c r="C230" s="153">
        <f t="shared" si="11"/>
        <v>55.57</v>
      </c>
      <c r="D230" s="142"/>
      <c r="E230" s="143">
        <v>9954</v>
      </c>
      <c r="F230" s="132">
        <f t="shared" si="9"/>
        <v>2954</v>
      </c>
      <c r="G230" s="182">
        <f t="shared" si="10"/>
        <v>2150</v>
      </c>
      <c r="H230" s="143">
        <v>9</v>
      </c>
    </row>
    <row r="231" spans="1:8" ht="12.75">
      <c r="A231" s="139">
        <v>333</v>
      </c>
      <c r="B231" s="137"/>
      <c r="C231" s="153">
        <f t="shared" si="11"/>
        <v>55.61</v>
      </c>
      <c r="D231" s="142"/>
      <c r="E231" s="143">
        <v>9954</v>
      </c>
      <c r="F231" s="132">
        <f t="shared" si="9"/>
        <v>2952</v>
      </c>
      <c r="G231" s="182">
        <f t="shared" si="10"/>
        <v>2148</v>
      </c>
      <c r="H231" s="143">
        <v>9</v>
      </c>
    </row>
    <row r="232" spans="1:8" ht="12.75">
      <c r="A232" s="139">
        <v>334</v>
      </c>
      <c r="B232" s="137"/>
      <c r="C232" s="153">
        <f t="shared" si="11"/>
        <v>55.66</v>
      </c>
      <c r="D232" s="142"/>
      <c r="E232" s="143">
        <v>9954</v>
      </c>
      <c r="F232" s="132">
        <f t="shared" si="9"/>
        <v>2949</v>
      </c>
      <c r="G232" s="182">
        <f t="shared" si="10"/>
        <v>2146</v>
      </c>
      <c r="H232" s="143">
        <v>9</v>
      </c>
    </row>
    <row r="233" spans="1:8" ht="12.75">
      <c r="A233" s="139">
        <v>335</v>
      </c>
      <c r="B233" s="137"/>
      <c r="C233" s="153">
        <f t="shared" si="11"/>
        <v>55.7</v>
      </c>
      <c r="D233" s="142"/>
      <c r="E233" s="143">
        <v>9954</v>
      </c>
      <c r="F233" s="132">
        <f t="shared" si="9"/>
        <v>2947</v>
      </c>
      <c r="G233" s="182">
        <f t="shared" si="10"/>
        <v>2144</v>
      </c>
      <c r="H233" s="143">
        <v>9</v>
      </c>
    </row>
    <row r="234" spans="1:8" ht="12.75">
      <c r="A234" s="139">
        <v>336</v>
      </c>
      <c r="B234" s="137"/>
      <c r="C234" s="153">
        <f t="shared" si="11"/>
        <v>55.75</v>
      </c>
      <c r="D234" s="142"/>
      <c r="E234" s="143">
        <v>9954</v>
      </c>
      <c r="F234" s="132">
        <f t="shared" si="9"/>
        <v>2944</v>
      </c>
      <c r="G234" s="182">
        <f t="shared" si="10"/>
        <v>2143</v>
      </c>
      <c r="H234" s="143">
        <v>9</v>
      </c>
    </row>
    <row r="235" spans="1:8" ht="12.75">
      <c r="A235" s="139">
        <v>337</v>
      </c>
      <c r="B235" s="137"/>
      <c r="C235" s="153">
        <f t="shared" si="11"/>
        <v>55.79</v>
      </c>
      <c r="D235" s="142"/>
      <c r="E235" s="143">
        <v>9954</v>
      </c>
      <c r="F235" s="132">
        <f t="shared" si="9"/>
        <v>2942</v>
      </c>
      <c r="G235" s="182">
        <f t="shared" si="10"/>
        <v>2141</v>
      </c>
      <c r="H235" s="143">
        <v>9</v>
      </c>
    </row>
    <row r="236" spans="1:8" ht="12.75">
      <c r="A236" s="139">
        <v>338</v>
      </c>
      <c r="B236" s="137"/>
      <c r="C236" s="153">
        <f t="shared" si="11"/>
        <v>55.84</v>
      </c>
      <c r="D236" s="142"/>
      <c r="E236" s="143">
        <v>9954</v>
      </c>
      <c r="F236" s="132">
        <f t="shared" si="9"/>
        <v>2940</v>
      </c>
      <c r="G236" s="182">
        <f t="shared" si="10"/>
        <v>2139</v>
      </c>
      <c r="H236" s="143">
        <v>9</v>
      </c>
    </row>
    <row r="237" spans="1:8" ht="12.75">
      <c r="A237" s="139">
        <v>339</v>
      </c>
      <c r="B237" s="137"/>
      <c r="C237" s="153">
        <f t="shared" si="11"/>
        <v>55.88</v>
      </c>
      <c r="D237" s="142"/>
      <c r="E237" s="143">
        <v>9954</v>
      </c>
      <c r="F237" s="132">
        <f t="shared" si="9"/>
        <v>2937</v>
      </c>
      <c r="G237" s="182">
        <f t="shared" si="10"/>
        <v>2138</v>
      </c>
      <c r="H237" s="143">
        <v>9</v>
      </c>
    </row>
    <row r="238" spans="1:8" ht="12.75">
      <c r="A238" s="139">
        <v>340</v>
      </c>
      <c r="B238" s="137"/>
      <c r="C238" s="153">
        <f t="shared" si="11"/>
        <v>55.93</v>
      </c>
      <c r="D238" s="142"/>
      <c r="E238" s="143">
        <v>9954</v>
      </c>
      <c r="F238" s="132">
        <f t="shared" si="9"/>
        <v>2935</v>
      </c>
      <c r="G238" s="182">
        <f t="shared" si="10"/>
        <v>2136</v>
      </c>
      <c r="H238" s="143">
        <v>9</v>
      </c>
    </row>
    <row r="239" spans="1:8" ht="12.75">
      <c r="A239" s="139">
        <v>341</v>
      </c>
      <c r="B239" s="137"/>
      <c r="C239" s="153">
        <f t="shared" si="11"/>
        <v>55.97</v>
      </c>
      <c r="D239" s="142"/>
      <c r="E239" s="143">
        <v>9954</v>
      </c>
      <c r="F239" s="132">
        <f t="shared" si="9"/>
        <v>2933</v>
      </c>
      <c r="G239" s="182">
        <f t="shared" si="10"/>
        <v>2134</v>
      </c>
      <c r="H239" s="143">
        <v>9</v>
      </c>
    </row>
    <row r="240" spans="1:8" ht="12.75">
      <c r="A240" s="139">
        <v>342</v>
      </c>
      <c r="B240" s="137"/>
      <c r="C240" s="153">
        <f t="shared" si="11"/>
        <v>56.02</v>
      </c>
      <c r="D240" s="142"/>
      <c r="E240" s="143">
        <v>9954</v>
      </c>
      <c r="F240" s="132">
        <f t="shared" si="9"/>
        <v>2930</v>
      </c>
      <c r="G240" s="182">
        <f t="shared" si="10"/>
        <v>2132</v>
      </c>
      <c r="H240" s="143">
        <v>9</v>
      </c>
    </row>
    <row r="241" spans="1:8" ht="12.75">
      <c r="A241" s="139">
        <v>343</v>
      </c>
      <c r="B241" s="137"/>
      <c r="C241" s="153">
        <f t="shared" si="11"/>
        <v>56.06</v>
      </c>
      <c r="D241" s="142"/>
      <c r="E241" s="143">
        <v>9954</v>
      </c>
      <c r="F241" s="132">
        <f t="shared" si="9"/>
        <v>2928</v>
      </c>
      <c r="G241" s="182">
        <f t="shared" si="10"/>
        <v>2131</v>
      </c>
      <c r="H241" s="143">
        <v>9</v>
      </c>
    </row>
    <row r="242" spans="1:8" ht="12.75">
      <c r="A242" s="139">
        <v>344</v>
      </c>
      <c r="B242" s="137"/>
      <c r="C242" s="153">
        <f t="shared" si="11"/>
        <v>56.11</v>
      </c>
      <c r="D242" s="142"/>
      <c r="E242" s="143">
        <v>9954</v>
      </c>
      <c r="F242" s="132">
        <f t="shared" si="9"/>
        <v>2925</v>
      </c>
      <c r="G242" s="182">
        <f t="shared" si="10"/>
        <v>2129</v>
      </c>
      <c r="H242" s="143">
        <v>9</v>
      </c>
    </row>
    <row r="243" spans="1:8" ht="12.75">
      <c r="A243" s="139">
        <v>345</v>
      </c>
      <c r="B243" s="137"/>
      <c r="C243" s="153">
        <f t="shared" si="11"/>
        <v>56.15</v>
      </c>
      <c r="D243" s="142"/>
      <c r="E243" s="143">
        <v>9954</v>
      </c>
      <c r="F243" s="132">
        <f t="shared" si="9"/>
        <v>2923</v>
      </c>
      <c r="G243" s="182">
        <f t="shared" si="10"/>
        <v>2127</v>
      </c>
      <c r="H243" s="143">
        <v>9</v>
      </c>
    </row>
    <row r="244" spans="1:8" ht="12.75">
      <c r="A244" s="139">
        <v>346</v>
      </c>
      <c r="B244" s="137"/>
      <c r="C244" s="153">
        <f t="shared" si="11"/>
        <v>56.2</v>
      </c>
      <c r="D244" s="142"/>
      <c r="E244" s="143">
        <v>9954</v>
      </c>
      <c r="F244" s="132">
        <f t="shared" si="9"/>
        <v>2921</v>
      </c>
      <c r="G244" s="182">
        <f t="shared" si="10"/>
        <v>2125</v>
      </c>
      <c r="H244" s="143">
        <v>9</v>
      </c>
    </row>
    <row r="245" spans="1:8" ht="12.75">
      <c r="A245" s="139">
        <v>347</v>
      </c>
      <c r="B245" s="137"/>
      <c r="C245" s="153">
        <f t="shared" si="11"/>
        <v>56.24</v>
      </c>
      <c r="D245" s="142"/>
      <c r="E245" s="143">
        <v>9954</v>
      </c>
      <c r="F245" s="132">
        <f t="shared" si="9"/>
        <v>2919</v>
      </c>
      <c r="G245" s="182">
        <f t="shared" si="10"/>
        <v>2124</v>
      </c>
      <c r="H245" s="143">
        <v>9</v>
      </c>
    </row>
    <row r="246" spans="1:8" ht="12.75">
      <c r="A246" s="139">
        <v>348</v>
      </c>
      <c r="B246" s="137"/>
      <c r="C246" s="153">
        <f t="shared" si="11"/>
        <v>56.29</v>
      </c>
      <c r="D246" s="142"/>
      <c r="E246" s="143">
        <v>9954</v>
      </c>
      <c r="F246" s="132">
        <f t="shared" si="9"/>
        <v>2916</v>
      </c>
      <c r="G246" s="182">
        <f t="shared" si="10"/>
        <v>2122</v>
      </c>
      <c r="H246" s="143">
        <v>9</v>
      </c>
    </row>
    <row r="247" spans="1:8" ht="12.75">
      <c r="A247" s="139">
        <v>349</v>
      </c>
      <c r="B247" s="137"/>
      <c r="C247" s="153">
        <f t="shared" si="11"/>
        <v>56.33</v>
      </c>
      <c r="D247" s="142"/>
      <c r="E247" s="143">
        <v>9954</v>
      </c>
      <c r="F247" s="132">
        <f t="shared" si="9"/>
        <v>2914</v>
      </c>
      <c r="G247" s="182">
        <f t="shared" si="10"/>
        <v>2121</v>
      </c>
      <c r="H247" s="143">
        <v>9</v>
      </c>
    </row>
    <row r="248" spans="1:8" ht="12.75">
      <c r="A248" s="139">
        <v>350</v>
      </c>
      <c r="B248" s="137"/>
      <c r="C248" s="153">
        <f t="shared" si="11"/>
        <v>56.37</v>
      </c>
      <c r="D248" s="142"/>
      <c r="E248" s="143">
        <v>9954</v>
      </c>
      <c r="F248" s="132">
        <f t="shared" si="9"/>
        <v>2912</v>
      </c>
      <c r="G248" s="182">
        <f t="shared" si="10"/>
        <v>2119</v>
      </c>
      <c r="H248" s="143">
        <v>9</v>
      </c>
    </row>
    <row r="249" spans="1:8" ht="12.75">
      <c r="A249" s="139">
        <v>351</v>
      </c>
      <c r="B249" s="137"/>
      <c r="C249" s="153">
        <f t="shared" si="11"/>
        <v>56.42</v>
      </c>
      <c r="D249" s="142"/>
      <c r="E249" s="143">
        <v>9954</v>
      </c>
      <c r="F249" s="132">
        <f t="shared" si="9"/>
        <v>2909</v>
      </c>
      <c r="G249" s="182">
        <f t="shared" si="10"/>
        <v>2117</v>
      </c>
      <c r="H249" s="143">
        <v>9</v>
      </c>
    </row>
    <row r="250" spans="1:8" ht="12.75">
      <c r="A250" s="139">
        <v>352</v>
      </c>
      <c r="B250" s="137"/>
      <c r="C250" s="153">
        <f t="shared" si="11"/>
        <v>56.46</v>
      </c>
      <c r="D250" s="142"/>
      <c r="E250" s="143">
        <v>9954</v>
      </c>
      <c r="F250" s="132">
        <f t="shared" si="9"/>
        <v>2907</v>
      </c>
      <c r="G250" s="182">
        <f t="shared" si="10"/>
        <v>2116</v>
      </c>
      <c r="H250" s="143">
        <v>9</v>
      </c>
    </row>
    <row r="251" spans="1:8" ht="12.75">
      <c r="A251" s="139">
        <v>353</v>
      </c>
      <c r="B251" s="137"/>
      <c r="C251" s="153">
        <f t="shared" si="11"/>
        <v>56.51</v>
      </c>
      <c r="D251" s="142"/>
      <c r="E251" s="143">
        <v>9954</v>
      </c>
      <c r="F251" s="132">
        <f t="shared" si="9"/>
        <v>2905</v>
      </c>
      <c r="G251" s="182">
        <f t="shared" si="10"/>
        <v>2114</v>
      </c>
      <c r="H251" s="143">
        <v>9</v>
      </c>
    </row>
    <row r="252" spans="1:8" ht="12.75">
      <c r="A252" s="139">
        <v>354</v>
      </c>
      <c r="B252" s="137"/>
      <c r="C252" s="153">
        <f t="shared" si="11"/>
        <v>56.55</v>
      </c>
      <c r="D252" s="142"/>
      <c r="E252" s="143">
        <v>9954</v>
      </c>
      <c r="F252" s="132">
        <f t="shared" si="9"/>
        <v>2903</v>
      </c>
      <c r="G252" s="182">
        <f t="shared" si="10"/>
        <v>2112</v>
      </c>
      <c r="H252" s="143">
        <v>9</v>
      </c>
    </row>
    <row r="253" spans="1:8" ht="12.75">
      <c r="A253" s="139">
        <v>355</v>
      </c>
      <c r="B253" s="137"/>
      <c r="C253" s="153">
        <f t="shared" si="11"/>
        <v>56.59</v>
      </c>
      <c r="D253" s="142"/>
      <c r="E253" s="143">
        <v>9954</v>
      </c>
      <c r="F253" s="132">
        <f t="shared" si="9"/>
        <v>2901</v>
      </c>
      <c r="G253" s="182">
        <f t="shared" si="10"/>
        <v>2111</v>
      </c>
      <c r="H253" s="143">
        <v>9</v>
      </c>
    </row>
    <row r="254" spans="1:8" ht="12.75">
      <c r="A254" s="139">
        <v>356</v>
      </c>
      <c r="B254" s="137"/>
      <c r="C254" s="153">
        <f t="shared" si="11"/>
        <v>56.64</v>
      </c>
      <c r="D254" s="142"/>
      <c r="E254" s="143">
        <v>9954</v>
      </c>
      <c r="F254" s="132">
        <f t="shared" si="9"/>
        <v>2898</v>
      </c>
      <c r="G254" s="182">
        <f t="shared" si="10"/>
        <v>2109</v>
      </c>
      <c r="H254" s="143">
        <v>9</v>
      </c>
    </row>
    <row r="255" spans="1:8" ht="12.75">
      <c r="A255" s="139">
        <v>357</v>
      </c>
      <c r="B255" s="137"/>
      <c r="C255" s="153">
        <f t="shared" si="11"/>
        <v>56.68</v>
      </c>
      <c r="D255" s="142"/>
      <c r="E255" s="143">
        <v>9954</v>
      </c>
      <c r="F255" s="132">
        <f t="shared" si="9"/>
        <v>2896</v>
      </c>
      <c r="G255" s="182">
        <f t="shared" si="10"/>
        <v>2107</v>
      </c>
      <c r="H255" s="143">
        <v>9</v>
      </c>
    </row>
    <row r="256" spans="1:8" ht="12.75">
      <c r="A256" s="139">
        <v>358</v>
      </c>
      <c r="B256" s="137"/>
      <c r="C256" s="153">
        <f t="shared" si="11"/>
        <v>56.72</v>
      </c>
      <c r="D256" s="142"/>
      <c r="E256" s="143">
        <v>9954</v>
      </c>
      <c r="F256" s="132">
        <f t="shared" si="9"/>
        <v>2894</v>
      </c>
      <c r="G256" s="182">
        <f t="shared" si="10"/>
        <v>2106</v>
      </c>
      <c r="H256" s="143">
        <v>9</v>
      </c>
    </row>
    <row r="257" spans="1:8" ht="12.75">
      <c r="A257" s="139">
        <v>359</v>
      </c>
      <c r="B257" s="137"/>
      <c r="C257" s="153">
        <f t="shared" si="11"/>
        <v>56.77</v>
      </c>
      <c r="D257" s="142"/>
      <c r="E257" s="143">
        <v>9954</v>
      </c>
      <c r="F257" s="132">
        <f t="shared" si="9"/>
        <v>2892</v>
      </c>
      <c r="G257" s="182">
        <f t="shared" si="10"/>
        <v>2104</v>
      </c>
      <c r="H257" s="143">
        <v>9</v>
      </c>
    </row>
    <row r="258" spans="1:8" ht="12.75">
      <c r="A258" s="139">
        <v>360</v>
      </c>
      <c r="B258" s="137"/>
      <c r="C258" s="153">
        <f t="shared" si="11"/>
        <v>56.81</v>
      </c>
      <c r="D258" s="142"/>
      <c r="E258" s="143">
        <v>9954</v>
      </c>
      <c r="F258" s="132">
        <f t="shared" si="9"/>
        <v>2890</v>
      </c>
      <c r="G258" s="182">
        <f t="shared" si="10"/>
        <v>2103</v>
      </c>
      <c r="H258" s="143">
        <v>9</v>
      </c>
    </row>
    <row r="259" spans="1:8" ht="12.75">
      <c r="A259" s="139">
        <v>361</v>
      </c>
      <c r="B259" s="137"/>
      <c r="C259" s="153">
        <f t="shared" si="11"/>
        <v>56.85</v>
      </c>
      <c r="D259" s="142"/>
      <c r="E259" s="143">
        <v>9954</v>
      </c>
      <c r="F259" s="132">
        <f t="shared" si="9"/>
        <v>2888</v>
      </c>
      <c r="G259" s="182">
        <f t="shared" si="10"/>
        <v>2101</v>
      </c>
      <c r="H259" s="143">
        <v>9</v>
      </c>
    </row>
    <row r="260" spans="1:8" ht="12.75">
      <c r="A260" s="139">
        <v>362</v>
      </c>
      <c r="B260" s="137"/>
      <c r="C260" s="153">
        <f t="shared" si="11"/>
        <v>56.9</v>
      </c>
      <c r="D260" s="142"/>
      <c r="E260" s="143">
        <v>9954</v>
      </c>
      <c r="F260" s="132">
        <f t="shared" si="9"/>
        <v>2885</v>
      </c>
      <c r="G260" s="182">
        <f t="shared" si="10"/>
        <v>2099</v>
      </c>
      <c r="H260" s="143">
        <v>9</v>
      </c>
    </row>
    <row r="261" spans="1:8" ht="12.75">
      <c r="A261" s="139">
        <v>363</v>
      </c>
      <c r="B261" s="137"/>
      <c r="C261" s="153">
        <f t="shared" si="11"/>
        <v>56.94</v>
      </c>
      <c r="D261" s="142"/>
      <c r="E261" s="143">
        <v>9954</v>
      </c>
      <c r="F261" s="132">
        <f t="shared" si="9"/>
        <v>2883</v>
      </c>
      <c r="G261" s="182">
        <f t="shared" si="10"/>
        <v>2098</v>
      </c>
      <c r="H261" s="143">
        <v>9</v>
      </c>
    </row>
    <row r="262" spans="1:8" ht="12.75">
      <c r="A262" s="139">
        <v>364</v>
      </c>
      <c r="B262" s="137"/>
      <c r="C262" s="153">
        <f t="shared" si="11"/>
        <v>56.98</v>
      </c>
      <c r="D262" s="142"/>
      <c r="E262" s="143">
        <v>9954</v>
      </c>
      <c r="F262" s="132">
        <f t="shared" si="9"/>
        <v>2881</v>
      </c>
      <c r="G262" s="182">
        <f t="shared" si="10"/>
        <v>2096</v>
      </c>
      <c r="H262" s="143">
        <v>9</v>
      </c>
    </row>
    <row r="263" spans="1:8" ht="12.75">
      <c r="A263" s="139">
        <v>365</v>
      </c>
      <c r="B263" s="137"/>
      <c r="C263" s="153">
        <f t="shared" si="11"/>
        <v>57.03</v>
      </c>
      <c r="D263" s="142"/>
      <c r="E263" s="143">
        <v>9954</v>
      </c>
      <c r="F263" s="132">
        <f t="shared" si="9"/>
        <v>2878</v>
      </c>
      <c r="G263" s="182">
        <f t="shared" si="10"/>
        <v>2094</v>
      </c>
      <c r="H263" s="143">
        <v>9</v>
      </c>
    </row>
    <row r="264" spans="1:8" ht="12.75">
      <c r="A264" s="139">
        <v>366</v>
      </c>
      <c r="B264" s="137"/>
      <c r="C264" s="153">
        <f t="shared" si="11"/>
        <v>57.07</v>
      </c>
      <c r="D264" s="142"/>
      <c r="E264" s="143">
        <v>9954</v>
      </c>
      <c r="F264" s="132">
        <f t="shared" si="9"/>
        <v>2876</v>
      </c>
      <c r="G264" s="182">
        <f t="shared" si="10"/>
        <v>2093</v>
      </c>
      <c r="H264" s="143">
        <v>9</v>
      </c>
    </row>
    <row r="265" spans="1:8" ht="12.75">
      <c r="A265" s="139">
        <v>367</v>
      </c>
      <c r="B265" s="137"/>
      <c r="C265" s="153">
        <f t="shared" si="11"/>
        <v>57.11</v>
      </c>
      <c r="D265" s="142"/>
      <c r="E265" s="143">
        <v>9954</v>
      </c>
      <c r="F265" s="132">
        <f t="shared" si="9"/>
        <v>2874</v>
      </c>
      <c r="G265" s="182">
        <f t="shared" si="10"/>
        <v>2092</v>
      </c>
      <c r="H265" s="143">
        <v>9</v>
      </c>
    </row>
    <row r="266" spans="1:8" ht="12.75">
      <c r="A266" s="139">
        <v>368</v>
      </c>
      <c r="B266" s="137"/>
      <c r="C266" s="153">
        <f t="shared" si="11"/>
        <v>57.15</v>
      </c>
      <c r="D266" s="142"/>
      <c r="E266" s="143">
        <v>9954</v>
      </c>
      <c r="F266" s="132">
        <f t="shared" si="9"/>
        <v>2872</v>
      </c>
      <c r="G266" s="182">
        <f t="shared" si="10"/>
        <v>2090</v>
      </c>
      <c r="H266" s="143">
        <v>9</v>
      </c>
    </row>
    <row r="267" spans="1:8" ht="12.75">
      <c r="A267" s="139">
        <v>369</v>
      </c>
      <c r="B267" s="137"/>
      <c r="C267" s="153">
        <f t="shared" si="11"/>
        <v>57.2</v>
      </c>
      <c r="D267" s="142"/>
      <c r="E267" s="143">
        <v>9954</v>
      </c>
      <c r="F267" s="132">
        <f t="shared" si="9"/>
        <v>2870</v>
      </c>
      <c r="G267" s="182">
        <f t="shared" si="10"/>
        <v>2088</v>
      </c>
      <c r="H267" s="143">
        <v>9</v>
      </c>
    </row>
    <row r="268" spans="1:8" ht="12.75">
      <c r="A268" s="139">
        <v>370</v>
      </c>
      <c r="B268" s="137"/>
      <c r="C268" s="153">
        <f t="shared" si="11"/>
        <v>57.24</v>
      </c>
      <c r="D268" s="142"/>
      <c r="E268" s="143">
        <v>9954</v>
      </c>
      <c r="F268" s="132">
        <f t="shared" si="9"/>
        <v>2868</v>
      </c>
      <c r="G268" s="182">
        <f t="shared" si="10"/>
        <v>2087</v>
      </c>
      <c r="H268" s="143">
        <v>9</v>
      </c>
    </row>
    <row r="269" spans="1:8" ht="12.75">
      <c r="A269" s="139">
        <v>371</v>
      </c>
      <c r="B269" s="137"/>
      <c r="C269" s="153">
        <f t="shared" si="11"/>
        <v>57.28</v>
      </c>
      <c r="D269" s="142"/>
      <c r="E269" s="143">
        <v>9954</v>
      </c>
      <c r="F269" s="132">
        <f t="shared" si="9"/>
        <v>2866</v>
      </c>
      <c r="G269" s="182">
        <f t="shared" si="10"/>
        <v>2085</v>
      </c>
      <c r="H269" s="143">
        <v>9</v>
      </c>
    </row>
    <row r="270" spans="1:8" ht="12.75">
      <c r="A270" s="139">
        <v>372</v>
      </c>
      <c r="B270" s="137"/>
      <c r="C270" s="153">
        <f t="shared" si="11"/>
        <v>57.32</v>
      </c>
      <c r="D270" s="142"/>
      <c r="E270" s="143">
        <v>9954</v>
      </c>
      <c r="F270" s="132">
        <f aca="true" t="shared" si="12" ref="F270:F333">ROUND(12*1.37*(1/C270*E270)+H270,0)</f>
        <v>2864</v>
      </c>
      <c r="G270" s="182">
        <f aca="true" t="shared" si="13" ref="G270:G333">ROUND(12*(1/C270*E270),0)</f>
        <v>2084</v>
      </c>
      <c r="H270" s="143">
        <v>9</v>
      </c>
    </row>
    <row r="271" spans="1:8" ht="12.75">
      <c r="A271" s="139">
        <v>373</v>
      </c>
      <c r="B271" s="137"/>
      <c r="C271" s="153">
        <f t="shared" si="11"/>
        <v>57.36</v>
      </c>
      <c r="D271" s="142"/>
      <c r="E271" s="143">
        <v>9954</v>
      </c>
      <c r="F271" s="132">
        <f t="shared" si="12"/>
        <v>2862</v>
      </c>
      <c r="G271" s="182">
        <f t="shared" si="13"/>
        <v>2082</v>
      </c>
      <c r="H271" s="143">
        <v>9</v>
      </c>
    </row>
    <row r="272" spans="1:8" ht="12.75">
      <c r="A272" s="139">
        <v>374</v>
      </c>
      <c r="B272" s="137"/>
      <c r="C272" s="153">
        <f aca="true" t="shared" si="14" ref="C272:C335">ROUND((-0.0000491*POWER(A272,2)+0.0818939*A272+38.1)*0.928,2)</f>
        <v>57.41</v>
      </c>
      <c r="D272" s="142"/>
      <c r="E272" s="143">
        <v>9954</v>
      </c>
      <c r="F272" s="132">
        <f t="shared" si="12"/>
        <v>2859</v>
      </c>
      <c r="G272" s="182">
        <f t="shared" si="13"/>
        <v>2081</v>
      </c>
      <c r="H272" s="143">
        <v>9</v>
      </c>
    </row>
    <row r="273" spans="1:8" ht="12.75">
      <c r="A273" s="139">
        <v>375</v>
      </c>
      <c r="B273" s="137"/>
      <c r="C273" s="153">
        <f t="shared" si="14"/>
        <v>57.45</v>
      </c>
      <c r="D273" s="142"/>
      <c r="E273" s="143">
        <v>9954</v>
      </c>
      <c r="F273" s="132">
        <f t="shared" si="12"/>
        <v>2857</v>
      </c>
      <c r="G273" s="182">
        <f t="shared" si="13"/>
        <v>2079</v>
      </c>
      <c r="H273" s="143">
        <v>9</v>
      </c>
    </row>
    <row r="274" spans="1:8" ht="12.75">
      <c r="A274" s="139">
        <v>376</v>
      </c>
      <c r="B274" s="137"/>
      <c r="C274" s="153">
        <f t="shared" si="14"/>
        <v>57.49</v>
      </c>
      <c r="D274" s="142"/>
      <c r="E274" s="143">
        <v>9954</v>
      </c>
      <c r="F274" s="132">
        <f t="shared" si="12"/>
        <v>2855</v>
      </c>
      <c r="G274" s="182">
        <f t="shared" si="13"/>
        <v>2078</v>
      </c>
      <c r="H274" s="143">
        <v>9</v>
      </c>
    </row>
    <row r="275" spans="1:8" ht="12.75">
      <c r="A275" s="139">
        <v>377</v>
      </c>
      <c r="B275" s="137"/>
      <c r="C275" s="153">
        <f t="shared" si="14"/>
        <v>57.53</v>
      </c>
      <c r="D275" s="142"/>
      <c r="E275" s="143">
        <v>9954</v>
      </c>
      <c r="F275" s="132">
        <f t="shared" si="12"/>
        <v>2853</v>
      </c>
      <c r="G275" s="182">
        <f t="shared" si="13"/>
        <v>2076</v>
      </c>
      <c r="H275" s="143">
        <v>9</v>
      </c>
    </row>
    <row r="276" spans="1:8" ht="12.75">
      <c r="A276" s="139">
        <v>378</v>
      </c>
      <c r="B276" s="137"/>
      <c r="C276" s="153">
        <f t="shared" si="14"/>
        <v>57.57</v>
      </c>
      <c r="D276" s="142"/>
      <c r="E276" s="143">
        <v>9954</v>
      </c>
      <c r="F276" s="132">
        <f t="shared" si="12"/>
        <v>2852</v>
      </c>
      <c r="G276" s="182">
        <f t="shared" si="13"/>
        <v>2075</v>
      </c>
      <c r="H276" s="143">
        <v>9</v>
      </c>
    </row>
    <row r="277" spans="1:8" ht="12.75">
      <c r="A277" s="139">
        <v>379</v>
      </c>
      <c r="B277" s="137"/>
      <c r="C277" s="153">
        <f t="shared" si="14"/>
        <v>57.61</v>
      </c>
      <c r="D277" s="142"/>
      <c r="E277" s="143">
        <v>9954</v>
      </c>
      <c r="F277" s="132">
        <f t="shared" si="12"/>
        <v>2850</v>
      </c>
      <c r="G277" s="182">
        <f t="shared" si="13"/>
        <v>2073</v>
      </c>
      <c r="H277" s="143">
        <v>9</v>
      </c>
    </row>
    <row r="278" spans="1:8" ht="12.75">
      <c r="A278" s="139">
        <v>380</v>
      </c>
      <c r="B278" s="137"/>
      <c r="C278" s="153">
        <f t="shared" si="14"/>
        <v>57.66</v>
      </c>
      <c r="D278" s="142"/>
      <c r="E278" s="143">
        <v>9954</v>
      </c>
      <c r="F278" s="132">
        <f t="shared" si="12"/>
        <v>2847</v>
      </c>
      <c r="G278" s="182">
        <f t="shared" si="13"/>
        <v>2072</v>
      </c>
      <c r="H278" s="143">
        <v>9</v>
      </c>
    </row>
    <row r="279" spans="1:8" ht="12.75">
      <c r="A279" s="139">
        <v>381</v>
      </c>
      <c r="B279" s="137"/>
      <c r="C279" s="153">
        <f t="shared" si="14"/>
        <v>57.7</v>
      </c>
      <c r="D279" s="142"/>
      <c r="E279" s="143">
        <v>9954</v>
      </c>
      <c r="F279" s="132">
        <f t="shared" si="12"/>
        <v>2845</v>
      </c>
      <c r="G279" s="182">
        <f t="shared" si="13"/>
        <v>2070</v>
      </c>
      <c r="H279" s="143">
        <v>9</v>
      </c>
    </row>
    <row r="280" spans="1:8" ht="12.75">
      <c r="A280" s="139">
        <v>382</v>
      </c>
      <c r="B280" s="137"/>
      <c r="C280" s="153">
        <f t="shared" si="14"/>
        <v>57.74</v>
      </c>
      <c r="D280" s="142"/>
      <c r="E280" s="143">
        <v>9954</v>
      </c>
      <c r="F280" s="132">
        <f t="shared" si="12"/>
        <v>2843</v>
      </c>
      <c r="G280" s="182">
        <f t="shared" si="13"/>
        <v>2069</v>
      </c>
      <c r="H280" s="143">
        <v>9</v>
      </c>
    </row>
    <row r="281" spans="1:8" ht="12.75">
      <c r="A281" s="139">
        <v>383</v>
      </c>
      <c r="B281" s="137"/>
      <c r="C281" s="153">
        <f t="shared" si="14"/>
        <v>57.78</v>
      </c>
      <c r="D281" s="142"/>
      <c r="E281" s="143">
        <v>9954</v>
      </c>
      <c r="F281" s="132">
        <f t="shared" si="12"/>
        <v>2841</v>
      </c>
      <c r="G281" s="182">
        <f t="shared" si="13"/>
        <v>2067</v>
      </c>
      <c r="H281" s="143">
        <v>9</v>
      </c>
    </row>
    <row r="282" spans="1:8" ht="12.75">
      <c r="A282" s="139">
        <v>384</v>
      </c>
      <c r="B282" s="137"/>
      <c r="C282" s="153">
        <f t="shared" si="14"/>
        <v>57.82</v>
      </c>
      <c r="D282" s="142"/>
      <c r="E282" s="143">
        <v>9954</v>
      </c>
      <c r="F282" s="132">
        <f t="shared" si="12"/>
        <v>2839</v>
      </c>
      <c r="G282" s="182">
        <f t="shared" si="13"/>
        <v>2066</v>
      </c>
      <c r="H282" s="143">
        <v>9</v>
      </c>
    </row>
    <row r="283" spans="1:8" ht="12.75">
      <c r="A283" s="139">
        <v>385</v>
      </c>
      <c r="B283" s="137"/>
      <c r="C283" s="153">
        <f t="shared" si="14"/>
        <v>57.86</v>
      </c>
      <c r="D283" s="142"/>
      <c r="E283" s="143">
        <v>9954</v>
      </c>
      <c r="F283" s="132">
        <f t="shared" si="12"/>
        <v>2837</v>
      </c>
      <c r="G283" s="182">
        <f t="shared" si="13"/>
        <v>2064</v>
      </c>
      <c r="H283" s="143">
        <v>9</v>
      </c>
    </row>
    <row r="284" spans="1:8" ht="12.75">
      <c r="A284" s="139">
        <v>386</v>
      </c>
      <c r="B284" s="137"/>
      <c r="C284" s="153">
        <f t="shared" si="14"/>
        <v>57.9</v>
      </c>
      <c r="D284" s="142"/>
      <c r="E284" s="143">
        <v>9954</v>
      </c>
      <c r="F284" s="132">
        <f t="shared" si="12"/>
        <v>2835</v>
      </c>
      <c r="G284" s="182">
        <f t="shared" si="13"/>
        <v>2063</v>
      </c>
      <c r="H284" s="143">
        <v>9</v>
      </c>
    </row>
    <row r="285" spans="1:8" ht="12.75">
      <c r="A285" s="139">
        <v>387</v>
      </c>
      <c r="B285" s="137"/>
      <c r="C285" s="153">
        <f t="shared" si="14"/>
        <v>57.94</v>
      </c>
      <c r="D285" s="142"/>
      <c r="E285" s="143">
        <v>9954</v>
      </c>
      <c r="F285" s="132">
        <f t="shared" si="12"/>
        <v>2833</v>
      </c>
      <c r="G285" s="182">
        <f t="shared" si="13"/>
        <v>2062</v>
      </c>
      <c r="H285" s="143">
        <v>9</v>
      </c>
    </row>
    <row r="286" spans="1:8" ht="12.75">
      <c r="A286" s="139">
        <v>388</v>
      </c>
      <c r="B286" s="137"/>
      <c r="C286" s="153">
        <f t="shared" si="14"/>
        <v>57.98</v>
      </c>
      <c r="D286" s="142"/>
      <c r="E286" s="143">
        <v>9954</v>
      </c>
      <c r="F286" s="132">
        <f t="shared" si="12"/>
        <v>2831</v>
      </c>
      <c r="G286" s="182">
        <f t="shared" si="13"/>
        <v>2060</v>
      </c>
      <c r="H286" s="143">
        <v>9</v>
      </c>
    </row>
    <row r="287" spans="1:8" ht="12.75">
      <c r="A287" s="139">
        <v>389</v>
      </c>
      <c r="B287" s="137"/>
      <c r="C287" s="153">
        <f t="shared" si="14"/>
        <v>58.02</v>
      </c>
      <c r="D287" s="142"/>
      <c r="E287" s="143">
        <v>9954</v>
      </c>
      <c r="F287" s="132">
        <f t="shared" si="12"/>
        <v>2829</v>
      </c>
      <c r="G287" s="182">
        <f t="shared" si="13"/>
        <v>2059</v>
      </c>
      <c r="H287" s="143">
        <v>9</v>
      </c>
    </row>
    <row r="288" spans="1:8" ht="12.75">
      <c r="A288" s="139">
        <v>390</v>
      </c>
      <c r="B288" s="137"/>
      <c r="C288" s="153">
        <f t="shared" si="14"/>
        <v>58.07</v>
      </c>
      <c r="D288" s="142"/>
      <c r="E288" s="143">
        <v>9954</v>
      </c>
      <c r="F288" s="132">
        <f t="shared" si="12"/>
        <v>2827</v>
      </c>
      <c r="G288" s="182">
        <f t="shared" si="13"/>
        <v>2057</v>
      </c>
      <c r="H288" s="143">
        <v>9</v>
      </c>
    </row>
    <row r="289" spans="1:8" ht="12.75">
      <c r="A289" s="139">
        <v>391</v>
      </c>
      <c r="B289" s="137"/>
      <c r="C289" s="153">
        <f t="shared" si="14"/>
        <v>58.11</v>
      </c>
      <c r="D289" s="142"/>
      <c r="E289" s="143">
        <v>9954</v>
      </c>
      <c r="F289" s="132">
        <f t="shared" si="12"/>
        <v>2825</v>
      </c>
      <c r="G289" s="182">
        <f t="shared" si="13"/>
        <v>2056</v>
      </c>
      <c r="H289" s="143">
        <v>9</v>
      </c>
    </row>
    <row r="290" spans="1:8" ht="12.75">
      <c r="A290" s="139">
        <v>392</v>
      </c>
      <c r="B290" s="137"/>
      <c r="C290" s="153">
        <f t="shared" si="14"/>
        <v>58.15</v>
      </c>
      <c r="D290" s="142"/>
      <c r="E290" s="143">
        <v>9954</v>
      </c>
      <c r="F290" s="132">
        <f t="shared" si="12"/>
        <v>2823</v>
      </c>
      <c r="G290" s="182">
        <f t="shared" si="13"/>
        <v>2054</v>
      </c>
      <c r="H290" s="143">
        <v>9</v>
      </c>
    </row>
    <row r="291" spans="1:8" ht="12.75">
      <c r="A291" s="139">
        <v>393</v>
      </c>
      <c r="B291" s="137"/>
      <c r="C291" s="153">
        <f t="shared" si="14"/>
        <v>58.19</v>
      </c>
      <c r="D291" s="142"/>
      <c r="E291" s="143">
        <v>9954</v>
      </c>
      <c r="F291" s="132">
        <f t="shared" si="12"/>
        <v>2821</v>
      </c>
      <c r="G291" s="182">
        <f t="shared" si="13"/>
        <v>2053</v>
      </c>
      <c r="H291" s="143">
        <v>9</v>
      </c>
    </row>
    <row r="292" spans="1:8" ht="12.75">
      <c r="A292" s="139">
        <v>394</v>
      </c>
      <c r="B292" s="137"/>
      <c r="C292" s="153">
        <f t="shared" si="14"/>
        <v>58.23</v>
      </c>
      <c r="D292" s="142"/>
      <c r="E292" s="143">
        <v>9954</v>
      </c>
      <c r="F292" s="132">
        <f t="shared" si="12"/>
        <v>2819</v>
      </c>
      <c r="G292" s="182">
        <f t="shared" si="13"/>
        <v>2051</v>
      </c>
      <c r="H292" s="143">
        <v>9</v>
      </c>
    </row>
    <row r="293" spans="1:8" ht="12.75">
      <c r="A293" s="139">
        <v>395</v>
      </c>
      <c r="B293" s="137"/>
      <c r="C293" s="153">
        <f t="shared" si="14"/>
        <v>58.27</v>
      </c>
      <c r="D293" s="142"/>
      <c r="E293" s="143">
        <v>9954</v>
      </c>
      <c r="F293" s="132">
        <f t="shared" si="12"/>
        <v>2817</v>
      </c>
      <c r="G293" s="182">
        <f t="shared" si="13"/>
        <v>2050</v>
      </c>
      <c r="H293" s="143">
        <v>9</v>
      </c>
    </row>
    <row r="294" spans="1:8" ht="12.75">
      <c r="A294" s="139">
        <v>396</v>
      </c>
      <c r="B294" s="137"/>
      <c r="C294" s="153">
        <f t="shared" si="14"/>
        <v>58.31</v>
      </c>
      <c r="D294" s="142"/>
      <c r="E294" s="143">
        <v>9954</v>
      </c>
      <c r="F294" s="132">
        <f t="shared" si="12"/>
        <v>2815</v>
      </c>
      <c r="G294" s="182">
        <f t="shared" si="13"/>
        <v>2048</v>
      </c>
      <c r="H294" s="143">
        <v>9</v>
      </c>
    </row>
    <row r="295" spans="1:8" ht="12.75">
      <c r="A295" s="139">
        <v>397</v>
      </c>
      <c r="B295" s="137"/>
      <c r="C295" s="153">
        <f t="shared" si="14"/>
        <v>58.35</v>
      </c>
      <c r="D295" s="142"/>
      <c r="E295" s="143">
        <v>9954</v>
      </c>
      <c r="F295" s="132">
        <f t="shared" si="12"/>
        <v>2814</v>
      </c>
      <c r="G295" s="182">
        <f t="shared" si="13"/>
        <v>2047</v>
      </c>
      <c r="H295" s="143">
        <v>9</v>
      </c>
    </row>
    <row r="296" spans="1:8" ht="12.75">
      <c r="A296" s="139">
        <v>398</v>
      </c>
      <c r="B296" s="137"/>
      <c r="C296" s="153">
        <f t="shared" si="14"/>
        <v>58.39</v>
      </c>
      <c r="D296" s="142"/>
      <c r="E296" s="143">
        <v>9954</v>
      </c>
      <c r="F296" s="132">
        <f t="shared" si="12"/>
        <v>2812</v>
      </c>
      <c r="G296" s="182">
        <f t="shared" si="13"/>
        <v>2046</v>
      </c>
      <c r="H296" s="143">
        <v>9</v>
      </c>
    </row>
    <row r="297" spans="1:8" ht="12.75">
      <c r="A297" s="139">
        <v>399</v>
      </c>
      <c r="B297" s="137"/>
      <c r="C297" s="153">
        <f t="shared" si="14"/>
        <v>58.43</v>
      </c>
      <c r="D297" s="142"/>
      <c r="E297" s="143">
        <v>9954</v>
      </c>
      <c r="F297" s="132">
        <f t="shared" si="12"/>
        <v>2810</v>
      </c>
      <c r="G297" s="182">
        <f t="shared" si="13"/>
        <v>2044</v>
      </c>
      <c r="H297" s="143">
        <v>9</v>
      </c>
    </row>
    <row r="298" spans="1:8" ht="12.75">
      <c r="A298" s="139">
        <v>400</v>
      </c>
      <c r="B298" s="137"/>
      <c r="C298" s="153">
        <f t="shared" si="14"/>
        <v>58.47</v>
      </c>
      <c r="D298" s="142"/>
      <c r="E298" s="143">
        <v>9954</v>
      </c>
      <c r="F298" s="132">
        <f t="shared" si="12"/>
        <v>2808</v>
      </c>
      <c r="G298" s="182">
        <f t="shared" si="13"/>
        <v>2043</v>
      </c>
      <c r="H298" s="143">
        <v>9</v>
      </c>
    </row>
    <row r="299" spans="1:8" ht="12.75">
      <c r="A299" s="139">
        <v>401</v>
      </c>
      <c r="B299" s="137"/>
      <c r="C299" s="153">
        <f t="shared" si="14"/>
        <v>58.5</v>
      </c>
      <c r="D299" s="142"/>
      <c r="E299" s="143">
        <v>9954</v>
      </c>
      <c r="F299" s="132">
        <f t="shared" si="12"/>
        <v>2806</v>
      </c>
      <c r="G299" s="182">
        <f t="shared" si="13"/>
        <v>2042</v>
      </c>
      <c r="H299" s="143">
        <v>9</v>
      </c>
    </row>
    <row r="300" spans="1:8" ht="12.75">
      <c r="A300" s="139">
        <v>402</v>
      </c>
      <c r="B300" s="137"/>
      <c r="C300" s="153">
        <f t="shared" si="14"/>
        <v>58.54</v>
      </c>
      <c r="D300" s="142"/>
      <c r="E300" s="143">
        <v>9954</v>
      </c>
      <c r="F300" s="132">
        <f t="shared" si="12"/>
        <v>2804</v>
      </c>
      <c r="G300" s="182">
        <f t="shared" si="13"/>
        <v>2040</v>
      </c>
      <c r="H300" s="143">
        <v>9</v>
      </c>
    </row>
    <row r="301" spans="1:8" ht="12.75">
      <c r="A301" s="139">
        <v>403</v>
      </c>
      <c r="B301" s="137"/>
      <c r="C301" s="153">
        <f t="shared" si="14"/>
        <v>58.58</v>
      </c>
      <c r="D301" s="142"/>
      <c r="E301" s="143">
        <v>9954</v>
      </c>
      <c r="F301" s="132">
        <f t="shared" si="12"/>
        <v>2803</v>
      </c>
      <c r="G301" s="182">
        <f t="shared" si="13"/>
        <v>2039</v>
      </c>
      <c r="H301" s="143">
        <v>9</v>
      </c>
    </row>
    <row r="302" spans="1:8" ht="12.75">
      <c r="A302" s="139">
        <v>404</v>
      </c>
      <c r="B302" s="137"/>
      <c r="C302" s="153">
        <f t="shared" si="14"/>
        <v>58.62</v>
      </c>
      <c r="D302" s="142"/>
      <c r="E302" s="143">
        <v>9954</v>
      </c>
      <c r="F302" s="132">
        <f t="shared" si="12"/>
        <v>2801</v>
      </c>
      <c r="G302" s="182">
        <f t="shared" si="13"/>
        <v>2038</v>
      </c>
      <c r="H302" s="143">
        <v>9</v>
      </c>
    </row>
    <row r="303" spans="1:8" ht="12.75">
      <c r="A303" s="139">
        <v>405</v>
      </c>
      <c r="B303" s="137"/>
      <c r="C303" s="153">
        <f t="shared" si="14"/>
        <v>58.66</v>
      </c>
      <c r="D303" s="142"/>
      <c r="E303" s="143">
        <v>9954</v>
      </c>
      <c r="F303" s="132">
        <f t="shared" si="12"/>
        <v>2799</v>
      </c>
      <c r="G303" s="182">
        <f t="shared" si="13"/>
        <v>2036</v>
      </c>
      <c r="H303" s="143">
        <v>9</v>
      </c>
    </row>
    <row r="304" spans="1:8" ht="12.75">
      <c r="A304" s="139">
        <v>406</v>
      </c>
      <c r="B304" s="137"/>
      <c r="C304" s="153">
        <f t="shared" si="14"/>
        <v>58.7</v>
      </c>
      <c r="D304" s="142"/>
      <c r="E304" s="143">
        <v>9954</v>
      </c>
      <c r="F304" s="132">
        <f t="shared" si="12"/>
        <v>2797</v>
      </c>
      <c r="G304" s="182">
        <f t="shared" si="13"/>
        <v>2035</v>
      </c>
      <c r="H304" s="143">
        <v>9</v>
      </c>
    </row>
    <row r="305" spans="1:8" ht="12.75">
      <c r="A305" s="139">
        <v>407</v>
      </c>
      <c r="B305" s="137"/>
      <c r="C305" s="153">
        <f t="shared" si="14"/>
        <v>58.74</v>
      </c>
      <c r="D305" s="142"/>
      <c r="E305" s="143">
        <v>9954</v>
      </c>
      <c r="F305" s="132">
        <f t="shared" si="12"/>
        <v>2795</v>
      </c>
      <c r="G305" s="182">
        <f t="shared" si="13"/>
        <v>2034</v>
      </c>
      <c r="H305" s="143">
        <v>9</v>
      </c>
    </row>
    <row r="306" spans="1:8" ht="12.75">
      <c r="A306" s="139">
        <v>408</v>
      </c>
      <c r="B306" s="137"/>
      <c r="C306" s="153">
        <f t="shared" si="14"/>
        <v>58.78</v>
      </c>
      <c r="D306" s="142"/>
      <c r="E306" s="143">
        <v>9954</v>
      </c>
      <c r="F306" s="132">
        <f t="shared" si="12"/>
        <v>2793</v>
      </c>
      <c r="G306" s="182">
        <f t="shared" si="13"/>
        <v>2032</v>
      </c>
      <c r="H306" s="143">
        <v>9</v>
      </c>
    </row>
    <row r="307" spans="1:8" ht="12.75">
      <c r="A307" s="139">
        <v>409</v>
      </c>
      <c r="B307" s="137"/>
      <c r="C307" s="153">
        <f t="shared" si="14"/>
        <v>58.82</v>
      </c>
      <c r="D307" s="142"/>
      <c r="E307" s="143">
        <v>9954</v>
      </c>
      <c r="F307" s="132">
        <f t="shared" si="12"/>
        <v>2791</v>
      </c>
      <c r="G307" s="182">
        <f t="shared" si="13"/>
        <v>2031</v>
      </c>
      <c r="H307" s="143">
        <v>9</v>
      </c>
    </row>
    <row r="308" spans="1:8" ht="12.75">
      <c r="A308" s="139">
        <v>410</v>
      </c>
      <c r="B308" s="137"/>
      <c r="C308" s="153">
        <f t="shared" si="14"/>
        <v>58.86</v>
      </c>
      <c r="D308" s="142"/>
      <c r="E308" s="143">
        <v>9954</v>
      </c>
      <c r="F308" s="132">
        <f t="shared" si="12"/>
        <v>2789</v>
      </c>
      <c r="G308" s="182">
        <f t="shared" si="13"/>
        <v>2029</v>
      </c>
      <c r="H308" s="143">
        <v>9</v>
      </c>
    </row>
    <row r="309" spans="1:8" ht="12.75">
      <c r="A309" s="139">
        <v>411</v>
      </c>
      <c r="B309" s="137"/>
      <c r="C309" s="153">
        <f t="shared" si="14"/>
        <v>58.89</v>
      </c>
      <c r="D309" s="142"/>
      <c r="E309" s="143">
        <v>9954</v>
      </c>
      <c r="F309" s="132">
        <f t="shared" si="12"/>
        <v>2788</v>
      </c>
      <c r="G309" s="182">
        <f t="shared" si="13"/>
        <v>2028</v>
      </c>
      <c r="H309" s="143">
        <v>9</v>
      </c>
    </row>
    <row r="310" spans="1:8" ht="12.75">
      <c r="A310" s="139">
        <v>412</v>
      </c>
      <c r="B310" s="137"/>
      <c r="C310" s="153">
        <f t="shared" si="14"/>
        <v>58.93</v>
      </c>
      <c r="D310" s="142"/>
      <c r="E310" s="143">
        <v>9954</v>
      </c>
      <c r="F310" s="132">
        <f t="shared" si="12"/>
        <v>2786</v>
      </c>
      <c r="G310" s="182">
        <f t="shared" si="13"/>
        <v>2027</v>
      </c>
      <c r="H310" s="143">
        <v>9</v>
      </c>
    </row>
    <row r="311" spans="1:8" ht="12.75">
      <c r="A311" s="139">
        <v>413</v>
      </c>
      <c r="B311" s="137"/>
      <c r="C311" s="153">
        <f t="shared" si="14"/>
        <v>58.97</v>
      </c>
      <c r="D311" s="142"/>
      <c r="E311" s="143">
        <v>9954</v>
      </c>
      <c r="F311" s="132">
        <f t="shared" si="12"/>
        <v>2784</v>
      </c>
      <c r="G311" s="182">
        <f t="shared" si="13"/>
        <v>2026</v>
      </c>
      <c r="H311" s="143">
        <v>9</v>
      </c>
    </row>
    <row r="312" spans="1:8" ht="12.75">
      <c r="A312" s="139">
        <v>414</v>
      </c>
      <c r="B312" s="137"/>
      <c r="C312" s="153">
        <f t="shared" si="14"/>
        <v>59.01</v>
      </c>
      <c r="D312" s="142"/>
      <c r="E312" s="143">
        <v>9954</v>
      </c>
      <c r="F312" s="132">
        <f t="shared" si="12"/>
        <v>2782</v>
      </c>
      <c r="G312" s="182">
        <f t="shared" si="13"/>
        <v>2024</v>
      </c>
      <c r="H312" s="143">
        <v>9</v>
      </c>
    </row>
    <row r="313" spans="1:8" ht="12.75">
      <c r="A313" s="139">
        <v>415</v>
      </c>
      <c r="B313" s="137"/>
      <c r="C313" s="153">
        <f t="shared" si="14"/>
        <v>59.05</v>
      </c>
      <c r="D313" s="142"/>
      <c r="E313" s="143">
        <v>9954</v>
      </c>
      <c r="F313" s="132">
        <f t="shared" si="12"/>
        <v>2780</v>
      </c>
      <c r="G313" s="182">
        <f t="shared" si="13"/>
        <v>2023</v>
      </c>
      <c r="H313" s="143">
        <v>9</v>
      </c>
    </row>
    <row r="314" spans="1:8" ht="12.75">
      <c r="A314" s="139">
        <v>416</v>
      </c>
      <c r="B314" s="137"/>
      <c r="C314" s="153">
        <f t="shared" si="14"/>
        <v>59.09</v>
      </c>
      <c r="D314" s="142"/>
      <c r="E314" s="143">
        <v>9954</v>
      </c>
      <c r="F314" s="132">
        <f t="shared" si="12"/>
        <v>2778</v>
      </c>
      <c r="G314" s="182">
        <f t="shared" si="13"/>
        <v>2021</v>
      </c>
      <c r="H314" s="143">
        <v>9</v>
      </c>
    </row>
    <row r="315" spans="1:8" ht="12.75">
      <c r="A315" s="139">
        <v>417</v>
      </c>
      <c r="B315" s="137"/>
      <c r="C315" s="153">
        <f t="shared" si="14"/>
        <v>59.12</v>
      </c>
      <c r="D315" s="142"/>
      <c r="E315" s="143">
        <v>9954</v>
      </c>
      <c r="F315" s="132">
        <f t="shared" si="12"/>
        <v>2777</v>
      </c>
      <c r="G315" s="182">
        <f t="shared" si="13"/>
        <v>2020</v>
      </c>
      <c r="H315" s="143">
        <v>9</v>
      </c>
    </row>
    <row r="316" spans="1:8" ht="12.75">
      <c r="A316" s="139">
        <v>418</v>
      </c>
      <c r="B316" s="137"/>
      <c r="C316" s="153">
        <f t="shared" si="14"/>
        <v>59.16</v>
      </c>
      <c r="D316" s="142"/>
      <c r="E316" s="143">
        <v>9954</v>
      </c>
      <c r="F316" s="132">
        <f t="shared" si="12"/>
        <v>2775</v>
      </c>
      <c r="G316" s="182">
        <f t="shared" si="13"/>
        <v>2019</v>
      </c>
      <c r="H316" s="143">
        <v>9</v>
      </c>
    </row>
    <row r="317" spans="1:8" ht="12.75">
      <c r="A317" s="139">
        <v>419</v>
      </c>
      <c r="B317" s="137"/>
      <c r="C317" s="153">
        <f t="shared" si="14"/>
        <v>59.2</v>
      </c>
      <c r="D317" s="142"/>
      <c r="E317" s="143">
        <v>9954</v>
      </c>
      <c r="F317" s="132">
        <f t="shared" si="12"/>
        <v>2773</v>
      </c>
      <c r="G317" s="182">
        <f t="shared" si="13"/>
        <v>2018</v>
      </c>
      <c r="H317" s="143">
        <v>9</v>
      </c>
    </row>
    <row r="318" spans="1:8" ht="12.75">
      <c r="A318" s="139">
        <v>420</v>
      </c>
      <c r="B318" s="137"/>
      <c r="C318" s="153">
        <f t="shared" si="14"/>
        <v>59.24</v>
      </c>
      <c r="D318" s="142"/>
      <c r="E318" s="143">
        <v>9954</v>
      </c>
      <c r="F318" s="132">
        <f t="shared" si="12"/>
        <v>2771</v>
      </c>
      <c r="G318" s="182">
        <f t="shared" si="13"/>
        <v>2016</v>
      </c>
      <c r="H318" s="143">
        <v>9</v>
      </c>
    </row>
    <row r="319" spans="1:8" ht="12.75">
      <c r="A319" s="139">
        <v>421</v>
      </c>
      <c r="B319" s="137"/>
      <c r="C319" s="153">
        <f t="shared" si="14"/>
        <v>59.28</v>
      </c>
      <c r="D319" s="142"/>
      <c r="E319" s="143">
        <v>9954</v>
      </c>
      <c r="F319" s="132">
        <f t="shared" si="12"/>
        <v>2770</v>
      </c>
      <c r="G319" s="182">
        <f t="shared" si="13"/>
        <v>2015</v>
      </c>
      <c r="H319" s="143">
        <v>9</v>
      </c>
    </row>
    <row r="320" spans="1:8" ht="12.75">
      <c r="A320" s="139">
        <v>422</v>
      </c>
      <c r="B320" s="137"/>
      <c r="C320" s="153">
        <f t="shared" si="14"/>
        <v>59.31</v>
      </c>
      <c r="D320" s="142"/>
      <c r="E320" s="143">
        <v>9954</v>
      </c>
      <c r="F320" s="132">
        <f t="shared" si="12"/>
        <v>2768</v>
      </c>
      <c r="G320" s="182">
        <f t="shared" si="13"/>
        <v>2014</v>
      </c>
      <c r="H320" s="143">
        <v>9</v>
      </c>
    </row>
    <row r="321" spans="1:8" ht="12.75">
      <c r="A321" s="139">
        <v>423</v>
      </c>
      <c r="B321" s="137"/>
      <c r="C321" s="153">
        <f t="shared" si="14"/>
        <v>59.35</v>
      </c>
      <c r="D321" s="142"/>
      <c r="E321" s="143">
        <v>9954</v>
      </c>
      <c r="F321" s="132">
        <f t="shared" si="12"/>
        <v>2766</v>
      </c>
      <c r="G321" s="182">
        <f t="shared" si="13"/>
        <v>2013</v>
      </c>
      <c r="H321" s="143">
        <v>9</v>
      </c>
    </row>
    <row r="322" spans="1:8" ht="12.75">
      <c r="A322" s="139">
        <v>424</v>
      </c>
      <c r="B322" s="137"/>
      <c r="C322" s="153">
        <f t="shared" si="14"/>
        <v>59.39</v>
      </c>
      <c r="D322" s="142"/>
      <c r="E322" s="143">
        <v>9954</v>
      </c>
      <c r="F322" s="132">
        <f t="shared" si="12"/>
        <v>2764</v>
      </c>
      <c r="G322" s="182">
        <f t="shared" si="13"/>
        <v>2011</v>
      </c>
      <c r="H322" s="143">
        <v>9</v>
      </c>
    </row>
    <row r="323" spans="1:8" ht="12.75">
      <c r="A323" s="139">
        <v>425</v>
      </c>
      <c r="B323" s="137"/>
      <c r="C323" s="153">
        <f t="shared" si="14"/>
        <v>59.43</v>
      </c>
      <c r="D323" s="142"/>
      <c r="E323" s="143">
        <v>9954</v>
      </c>
      <c r="F323" s="132">
        <f t="shared" si="12"/>
        <v>2763</v>
      </c>
      <c r="G323" s="182">
        <f t="shared" si="13"/>
        <v>2010</v>
      </c>
      <c r="H323" s="143">
        <v>9</v>
      </c>
    </row>
    <row r="324" spans="1:8" ht="12.75">
      <c r="A324" s="139">
        <v>426</v>
      </c>
      <c r="B324" s="137"/>
      <c r="C324" s="153">
        <f t="shared" si="14"/>
        <v>59.46</v>
      </c>
      <c r="D324" s="142"/>
      <c r="E324" s="143">
        <v>9954</v>
      </c>
      <c r="F324" s="132">
        <f t="shared" si="12"/>
        <v>2761</v>
      </c>
      <c r="G324" s="182">
        <f t="shared" si="13"/>
        <v>2009</v>
      </c>
      <c r="H324" s="143">
        <v>9</v>
      </c>
    </row>
    <row r="325" spans="1:8" ht="12.75">
      <c r="A325" s="139">
        <v>427</v>
      </c>
      <c r="B325" s="137"/>
      <c r="C325" s="153">
        <f t="shared" si="14"/>
        <v>59.5</v>
      </c>
      <c r="D325" s="142"/>
      <c r="E325" s="143">
        <v>9954</v>
      </c>
      <c r="F325" s="132">
        <f t="shared" si="12"/>
        <v>2759</v>
      </c>
      <c r="G325" s="182">
        <f t="shared" si="13"/>
        <v>2008</v>
      </c>
      <c r="H325" s="143">
        <v>9</v>
      </c>
    </row>
    <row r="326" spans="1:8" ht="12.75">
      <c r="A326" s="139">
        <v>428</v>
      </c>
      <c r="B326" s="137"/>
      <c r="C326" s="153">
        <f t="shared" si="14"/>
        <v>59.54</v>
      </c>
      <c r="D326" s="142"/>
      <c r="E326" s="143">
        <v>9954</v>
      </c>
      <c r="F326" s="132">
        <f t="shared" si="12"/>
        <v>2757</v>
      </c>
      <c r="G326" s="182">
        <f t="shared" si="13"/>
        <v>2006</v>
      </c>
      <c r="H326" s="143">
        <v>9</v>
      </c>
    </row>
    <row r="327" spans="1:8" ht="12.75">
      <c r="A327" s="139">
        <v>429</v>
      </c>
      <c r="B327" s="137"/>
      <c r="C327" s="153">
        <f t="shared" si="14"/>
        <v>59.57</v>
      </c>
      <c r="D327" s="142"/>
      <c r="E327" s="143">
        <v>9954</v>
      </c>
      <c r="F327" s="132">
        <f t="shared" si="12"/>
        <v>2756</v>
      </c>
      <c r="G327" s="182">
        <f t="shared" si="13"/>
        <v>2005</v>
      </c>
      <c r="H327" s="143">
        <v>9</v>
      </c>
    </row>
    <row r="328" spans="1:8" ht="12.75">
      <c r="A328" s="139">
        <v>430</v>
      </c>
      <c r="B328" s="137"/>
      <c r="C328" s="153">
        <f t="shared" si="14"/>
        <v>59.61</v>
      </c>
      <c r="D328" s="142"/>
      <c r="E328" s="143">
        <v>9954</v>
      </c>
      <c r="F328" s="132">
        <f t="shared" si="12"/>
        <v>2754</v>
      </c>
      <c r="G328" s="182">
        <f t="shared" si="13"/>
        <v>2004</v>
      </c>
      <c r="H328" s="143">
        <v>9</v>
      </c>
    </row>
    <row r="329" spans="1:8" ht="12.75">
      <c r="A329" s="139">
        <v>431</v>
      </c>
      <c r="B329" s="137"/>
      <c r="C329" s="153">
        <f t="shared" si="14"/>
        <v>59.65</v>
      </c>
      <c r="D329" s="142"/>
      <c r="E329" s="143">
        <v>9954</v>
      </c>
      <c r="F329" s="132">
        <f t="shared" si="12"/>
        <v>2752</v>
      </c>
      <c r="G329" s="182">
        <f t="shared" si="13"/>
        <v>2002</v>
      </c>
      <c r="H329" s="143">
        <v>9</v>
      </c>
    </row>
    <row r="330" spans="1:8" ht="12.75">
      <c r="A330" s="139">
        <v>432</v>
      </c>
      <c r="B330" s="137"/>
      <c r="C330" s="153">
        <f t="shared" si="14"/>
        <v>59.68</v>
      </c>
      <c r="D330" s="142"/>
      <c r="E330" s="143">
        <v>9954</v>
      </c>
      <c r="F330" s="132">
        <f t="shared" si="12"/>
        <v>2751</v>
      </c>
      <c r="G330" s="182">
        <f t="shared" si="13"/>
        <v>2001</v>
      </c>
      <c r="H330" s="143">
        <v>9</v>
      </c>
    </row>
    <row r="331" spans="1:8" ht="12.75">
      <c r="A331" s="139">
        <v>433</v>
      </c>
      <c r="B331" s="137"/>
      <c r="C331" s="153">
        <f t="shared" si="14"/>
        <v>59.72</v>
      </c>
      <c r="D331" s="142"/>
      <c r="E331" s="143">
        <v>9954</v>
      </c>
      <c r="F331" s="132">
        <f t="shared" si="12"/>
        <v>2749</v>
      </c>
      <c r="G331" s="182">
        <f t="shared" si="13"/>
        <v>2000</v>
      </c>
      <c r="H331" s="143">
        <v>9</v>
      </c>
    </row>
    <row r="332" spans="1:8" ht="12.75">
      <c r="A332" s="139">
        <v>434</v>
      </c>
      <c r="B332" s="137"/>
      <c r="C332" s="153">
        <f t="shared" si="14"/>
        <v>59.76</v>
      </c>
      <c r="D332" s="142"/>
      <c r="E332" s="143">
        <v>9954</v>
      </c>
      <c r="F332" s="132">
        <f t="shared" si="12"/>
        <v>2747</v>
      </c>
      <c r="G332" s="182">
        <f t="shared" si="13"/>
        <v>1999</v>
      </c>
      <c r="H332" s="143">
        <v>9</v>
      </c>
    </row>
    <row r="333" spans="1:8" ht="12.75">
      <c r="A333" s="139">
        <v>435</v>
      </c>
      <c r="B333" s="137"/>
      <c r="C333" s="153">
        <f t="shared" si="14"/>
        <v>59.79</v>
      </c>
      <c r="D333" s="142"/>
      <c r="E333" s="143">
        <v>9954</v>
      </c>
      <c r="F333" s="132">
        <f t="shared" si="12"/>
        <v>2746</v>
      </c>
      <c r="G333" s="182">
        <f t="shared" si="13"/>
        <v>1998</v>
      </c>
      <c r="H333" s="143">
        <v>9</v>
      </c>
    </row>
    <row r="334" spans="1:8" ht="12.75">
      <c r="A334" s="139">
        <v>436</v>
      </c>
      <c r="B334" s="137"/>
      <c r="C334" s="153">
        <f t="shared" si="14"/>
        <v>59.83</v>
      </c>
      <c r="D334" s="142"/>
      <c r="E334" s="143">
        <v>9954</v>
      </c>
      <c r="F334" s="132">
        <f aca="true" t="shared" si="15" ref="F334:F397">ROUND(12*1.37*(1/C334*E334)+H334,0)</f>
        <v>2744</v>
      </c>
      <c r="G334" s="182">
        <f aca="true" t="shared" si="16" ref="G334:G397">ROUND(12*(1/C334*E334),0)</f>
        <v>1996</v>
      </c>
      <c r="H334" s="143">
        <v>9</v>
      </c>
    </row>
    <row r="335" spans="1:8" ht="12.75">
      <c r="A335" s="139">
        <v>437</v>
      </c>
      <c r="B335" s="137"/>
      <c r="C335" s="153">
        <f t="shared" si="14"/>
        <v>59.87</v>
      </c>
      <c r="D335" s="142"/>
      <c r="E335" s="143">
        <v>9954</v>
      </c>
      <c r="F335" s="132">
        <f t="shared" si="15"/>
        <v>2742</v>
      </c>
      <c r="G335" s="182">
        <f t="shared" si="16"/>
        <v>1995</v>
      </c>
      <c r="H335" s="143">
        <v>9</v>
      </c>
    </row>
    <row r="336" spans="1:8" ht="12.75">
      <c r="A336" s="139">
        <v>438</v>
      </c>
      <c r="B336" s="137"/>
      <c r="C336" s="153">
        <f aca="true" t="shared" si="17" ref="C336:C399">ROUND((-0.0000491*POWER(A336,2)+0.0818939*A336+38.1)*0.928,2)</f>
        <v>59.9</v>
      </c>
      <c r="D336" s="142"/>
      <c r="E336" s="143">
        <v>9954</v>
      </c>
      <c r="F336" s="132">
        <f t="shared" si="15"/>
        <v>2741</v>
      </c>
      <c r="G336" s="182">
        <f t="shared" si="16"/>
        <v>1994</v>
      </c>
      <c r="H336" s="143">
        <v>9</v>
      </c>
    </row>
    <row r="337" spans="1:8" ht="12.75">
      <c r="A337" s="139">
        <v>439</v>
      </c>
      <c r="B337" s="137"/>
      <c r="C337" s="153">
        <f t="shared" si="17"/>
        <v>59.94</v>
      </c>
      <c r="D337" s="142"/>
      <c r="E337" s="143">
        <v>9954</v>
      </c>
      <c r="F337" s="132">
        <f t="shared" si="15"/>
        <v>2739</v>
      </c>
      <c r="G337" s="182">
        <f t="shared" si="16"/>
        <v>1993</v>
      </c>
      <c r="H337" s="143">
        <v>9</v>
      </c>
    </row>
    <row r="338" spans="1:8" ht="12.75">
      <c r="A338" s="139">
        <v>440</v>
      </c>
      <c r="B338" s="137"/>
      <c r="C338" s="153">
        <f t="shared" si="17"/>
        <v>59.97</v>
      </c>
      <c r="D338" s="142"/>
      <c r="E338" s="143">
        <v>9954</v>
      </c>
      <c r="F338" s="132">
        <f t="shared" si="15"/>
        <v>2738</v>
      </c>
      <c r="G338" s="182">
        <f t="shared" si="16"/>
        <v>1992</v>
      </c>
      <c r="H338" s="143">
        <v>9</v>
      </c>
    </row>
    <row r="339" spans="1:8" ht="12.75">
      <c r="A339" s="139">
        <v>441</v>
      </c>
      <c r="B339" s="137"/>
      <c r="C339" s="153">
        <f t="shared" si="17"/>
        <v>60.01</v>
      </c>
      <c r="D339" s="142"/>
      <c r="E339" s="143">
        <v>9954</v>
      </c>
      <c r="F339" s="132">
        <f t="shared" si="15"/>
        <v>2736</v>
      </c>
      <c r="G339" s="182">
        <f t="shared" si="16"/>
        <v>1990</v>
      </c>
      <c r="H339" s="143">
        <v>9</v>
      </c>
    </row>
    <row r="340" spans="1:8" ht="12.75">
      <c r="A340" s="139">
        <v>442</v>
      </c>
      <c r="B340" s="137"/>
      <c r="C340" s="153">
        <f t="shared" si="17"/>
        <v>60.05</v>
      </c>
      <c r="D340" s="142"/>
      <c r="E340" s="143">
        <v>9954</v>
      </c>
      <c r="F340" s="132">
        <f t="shared" si="15"/>
        <v>2734</v>
      </c>
      <c r="G340" s="182">
        <f t="shared" si="16"/>
        <v>1989</v>
      </c>
      <c r="H340" s="143">
        <v>9</v>
      </c>
    </row>
    <row r="341" spans="1:8" ht="12.75">
      <c r="A341" s="139">
        <v>443</v>
      </c>
      <c r="B341" s="137"/>
      <c r="C341" s="153">
        <f t="shared" si="17"/>
        <v>60.08</v>
      </c>
      <c r="D341" s="142"/>
      <c r="E341" s="143">
        <v>9954</v>
      </c>
      <c r="F341" s="132">
        <f t="shared" si="15"/>
        <v>2733</v>
      </c>
      <c r="G341" s="182">
        <f t="shared" si="16"/>
        <v>1988</v>
      </c>
      <c r="H341" s="143">
        <v>9</v>
      </c>
    </row>
    <row r="342" spans="1:8" ht="12.75">
      <c r="A342" s="139">
        <v>444</v>
      </c>
      <c r="B342" s="137"/>
      <c r="C342" s="153">
        <f t="shared" si="17"/>
        <v>60.12</v>
      </c>
      <c r="D342" s="142"/>
      <c r="E342" s="143">
        <v>9954</v>
      </c>
      <c r="F342" s="132">
        <f t="shared" si="15"/>
        <v>2731</v>
      </c>
      <c r="G342" s="182">
        <f t="shared" si="16"/>
        <v>1987</v>
      </c>
      <c r="H342" s="143">
        <v>9</v>
      </c>
    </row>
    <row r="343" spans="1:8" ht="12.75">
      <c r="A343" s="139">
        <v>445</v>
      </c>
      <c r="B343" s="137"/>
      <c r="C343" s="153">
        <f t="shared" si="17"/>
        <v>60.15</v>
      </c>
      <c r="D343" s="142"/>
      <c r="E343" s="143">
        <v>9954</v>
      </c>
      <c r="F343" s="132">
        <f t="shared" si="15"/>
        <v>2730</v>
      </c>
      <c r="G343" s="182">
        <f t="shared" si="16"/>
        <v>1986</v>
      </c>
      <c r="H343" s="143">
        <v>9</v>
      </c>
    </row>
    <row r="344" spans="1:8" ht="12.75">
      <c r="A344" s="139">
        <v>446</v>
      </c>
      <c r="B344" s="137"/>
      <c r="C344" s="153">
        <f t="shared" si="17"/>
        <v>60.19</v>
      </c>
      <c r="D344" s="142"/>
      <c r="E344" s="143">
        <v>9954</v>
      </c>
      <c r="F344" s="132">
        <f t="shared" si="15"/>
        <v>2728</v>
      </c>
      <c r="G344" s="182">
        <f t="shared" si="16"/>
        <v>1985</v>
      </c>
      <c r="H344" s="143">
        <v>9</v>
      </c>
    </row>
    <row r="345" spans="1:8" ht="12.75">
      <c r="A345" s="139">
        <v>447</v>
      </c>
      <c r="B345" s="137"/>
      <c r="C345" s="153">
        <f t="shared" si="17"/>
        <v>60.22</v>
      </c>
      <c r="D345" s="142"/>
      <c r="E345" s="143">
        <v>9954</v>
      </c>
      <c r="F345" s="132">
        <f t="shared" si="15"/>
        <v>2726</v>
      </c>
      <c r="G345" s="182">
        <f t="shared" si="16"/>
        <v>1984</v>
      </c>
      <c r="H345" s="143">
        <v>9</v>
      </c>
    </row>
    <row r="346" spans="1:8" ht="12.75">
      <c r="A346" s="139">
        <v>448</v>
      </c>
      <c r="B346" s="137"/>
      <c r="C346" s="153">
        <f t="shared" si="17"/>
        <v>60.26</v>
      </c>
      <c r="D346" s="142"/>
      <c r="E346" s="143">
        <v>9954</v>
      </c>
      <c r="F346" s="132">
        <f t="shared" si="15"/>
        <v>2725</v>
      </c>
      <c r="G346" s="182">
        <f t="shared" si="16"/>
        <v>1982</v>
      </c>
      <c r="H346" s="143">
        <v>9</v>
      </c>
    </row>
    <row r="347" spans="1:8" ht="12.75">
      <c r="A347" s="139">
        <v>449</v>
      </c>
      <c r="B347" s="137"/>
      <c r="C347" s="153">
        <f t="shared" si="17"/>
        <v>60.29</v>
      </c>
      <c r="D347" s="142"/>
      <c r="E347" s="143">
        <v>9954</v>
      </c>
      <c r="F347" s="132">
        <f t="shared" si="15"/>
        <v>2723</v>
      </c>
      <c r="G347" s="182">
        <f t="shared" si="16"/>
        <v>1981</v>
      </c>
      <c r="H347" s="143">
        <v>9</v>
      </c>
    </row>
    <row r="348" spans="1:8" ht="12.75">
      <c r="A348" s="139">
        <v>450</v>
      </c>
      <c r="B348" s="137"/>
      <c r="C348" s="153">
        <f t="shared" si="17"/>
        <v>60.33</v>
      </c>
      <c r="D348" s="142"/>
      <c r="E348" s="143">
        <v>9954</v>
      </c>
      <c r="F348" s="132">
        <f t="shared" si="15"/>
        <v>2721</v>
      </c>
      <c r="G348" s="182">
        <f t="shared" si="16"/>
        <v>1980</v>
      </c>
      <c r="H348" s="143">
        <v>9</v>
      </c>
    </row>
    <row r="349" spans="1:8" ht="12.75">
      <c r="A349" s="139">
        <v>451</v>
      </c>
      <c r="B349" s="137"/>
      <c r="C349" s="153">
        <f t="shared" si="17"/>
        <v>60.36</v>
      </c>
      <c r="D349" s="142"/>
      <c r="E349" s="143">
        <v>9954</v>
      </c>
      <c r="F349" s="132">
        <f t="shared" si="15"/>
        <v>2720</v>
      </c>
      <c r="G349" s="182">
        <f t="shared" si="16"/>
        <v>1979</v>
      </c>
      <c r="H349" s="143">
        <v>9</v>
      </c>
    </row>
    <row r="350" spans="1:8" ht="12.75">
      <c r="A350" s="139">
        <v>452</v>
      </c>
      <c r="B350" s="137"/>
      <c r="C350" s="153">
        <f t="shared" si="17"/>
        <v>60.4</v>
      </c>
      <c r="D350" s="142"/>
      <c r="E350" s="143">
        <v>9954</v>
      </c>
      <c r="F350" s="132">
        <f t="shared" si="15"/>
        <v>2718</v>
      </c>
      <c r="G350" s="182">
        <f t="shared" si="16"/>
        <v>1978</v>
      </c>
      <c r="H350" s="143">
        <v>9</v>
      </c>
    </row>
    <row r="351" spans="1:8" ht="12.75">
      <c r="A351" s="139">
        <v>453</v>
      </c>
      <c r="B351" s="137"/>
      <c r="C351" s="153">
        <f t="shared" si="17"/>
        <v>60.43</v>
      </c>
      <c r="D351" s="142"/>
      <c r="E351" s="143">
        <v>9954</v>
      </c>
      <c r="F351" s="132">
        <f t="shared" si="15"/>
        <v>2717</v>
      </c>
      <c r="G351" s="182">
        <f t="shared" si="16"/>
        <v>1977</v>
      </c>
      <c r="H351" s="143">
        <v>9</v>
      </c>
    </row>
    <row r="352" spans="1:8" ht="12.75">
      <c r="A352" s="139">
        <v>454</v>
      </c>
      <c r="B352" s="137"/>
      <c r="C352" s="153">
        <f t="shared" si="17"/>
        <v>60.47</v>
      </c>
      <c r="D352" s="142"/>
      <c r="E352" s="143">
        <v>9954</v>
      </c>
      <c r="F352" s="132">
        <f t="shared" si="15"/>
        <v>2715</v>
      </c>
      <c r="G352" s="182">
        <f t="shared" si="16"/>
        <v>1975</v>
      </c>
      <c r="H352" s="143">
        <v>9</v>
      </c>
    </row>
    <row r="353" spans="1:8" ht="12.75">
      <c r="A353" s="139">
        <v>455</v>
      </c>
      <c r="B353" s="137"/>
      <c r="C353" s="153">
        <f t="shared" si="17"/>
        <v>60.5</v>
      </c>
      <c r="D353" s="142"/>
      <c r="E353" s="143">
        <v>9954</v>
      </c>
      <c r="F353" s="132">
        <f t="shared" si="15"/>
        <v>2714</v>
      </c>
      <c r="G353" s="182">
        <f t="shared" si="16"/>
        <v>1974</v>
      </c>
      <c r="H353" s="143">
        <v>9</v>
      </c>
    </row>
    <row r="354" spans="1:8" ht="12.75">
      <c r="A354" s="139">
        <v>456</v>
      </c>
      <c r="B354" s="137"/>
      <c r="C354" s="153">
        <f t="shared" si="17"/>
        <v>60.54</v>
      </c>
      <c r="D354" s="142"/>
      <c r="E354" s="143">
        <v>9954</v>
      </c>
      <c r="F354" s="132">
        <f t="shared" si="15"/>
        <v>2712</v>
      </c>
      <c r="G354" s="182">
        <f t="shared" si="16"/>
        <v>1973</v>
      </c>
      <c r="H354" s="143">
        <v>9</v>
      </c>
    </row>
    <row r="355" spans="1:8" ht="12.75">
      <c r="A355" s="139">
        <v>457</v>
      </c>
      <c r="B355" s="137"/>
      <c r="C355" s="153">
        <f t="shared" si="17"/>
        <v>60.57</v>
      </c>
      <c r="D355" s="142"/>
      <c r="E355" s="143">
        <v>9954</v>
      </c>
      <c r="F355" s="132">
        <f t="shared" si="15"/>
        <v>2711</v>
      </c>
      <c r="G355" s="182">
        <f t="shared" si="16"/>
        <v>1972</v>
      </c>
      <c r="H355" s="143">
        <v>9</v>
      </c>
    </row>
    <row r="356" spans="1:8" ht="12.75">
      <c r="A356" s="139">
        <v>458</v>
      </c>
      <c r="B356" s="137"/>
      <c r="C356" s="153">
        <f t="shared" si="17"/>
        <v>60.61</v>
      </c>
      <c r="D356" s="142"/>
      <c r="E356" s="143">
        <v>9954</v>
      </c>
      <c r="F356" s="132">
        <f t="shared" si="15"/>
        <v>2709</v>
      </c>
      <c r="G356" s="182">
        <f t="shared" si="16"/>
        <v>1971</v>
      </c>
      <c r="H356" s="143">
        <v>9</v>
      </c>
    </row>
    <row r="357" spans="1:8" ht="12.75">
      <c r="A357" s="139">
        <v>459</v>
      </c>
      <c r="B357" s="137"/>
      <c r="C357" s="153">
        <f t="shared" si="17"/>
        <v>60.64</v>
      </c>
      <c r="D357" s="142"/>
      <c r="E357" s="143">
        <v>9954</v>
      </c>
      <c r="F357" s="132">
        <f t="shared" si="15"/>
        <v>2708</v>
      </c>
      <c r="G357" s="182">
        <f t="shared" si="16"/>
        <v>1970</v>
      </c>
      <c r="H357" s="143">
        <v>9</v>
      </c>
    </row>
    <row r="358" spans="1:8" ht="12.75">
      <c r="A358" s="139">
        <v>460</v>
      </c>
      <c r="B358" s="137"/>
      <c r="C358" s="153">
        <f t="shared" si="17"/>
        <v>60.67</v>
      </c>
      <c r="D358" s="142"/>
      <c r="E358" s="143">
        <v>9954</v>
      </c>
      <c r="F358" s="132">
        <f t="shared" si="15"/>
        <v>2706</v>
      </c>
      <c r="G358" s="182">
        <f t="shared" si="16"/>
        <v>1969</v>
      </c>
      <c r="H358" s="143">
        <v>9</v>
      </c>
    </row>
    <row r="359" spans="1:8" ht="12.75">
      <c r="A359" s="139">
        <v>461</v>
      </c>
      <c r="B359" s="137"/>
      <c r="C359" s="153">
        <f t="shared" si="17"/>
        <v>60.71</v>
      </c>
      <c r="D359" s="142"/>
      <c r="E359" s="143">
        <v>9954</v>
      </c>
      <c r="F359" s="132">
        <f t="shared" si="15"/>
        <v>2704</v>
      </c>
      <c r="G359" s="182">
        <f t="shared" si="16"/>
        <v>1968</v>
      </c>
      <c r="H359" s="143">
        <v>9</v>
      </c>
    </row>
    <row r="360" spans="1:8" ht="12.75">
      <c r="A360" s="139">
        <v>462</v>
      </c>
      <c r="B360" s="137"/>
      <c r="C360" s="153">
        <f t="shared" si="17"/>
        <v>60.74</v>
      </c>
      <c r="D360" s="142"/>
      <c r="E360" s="143">
        <v>9954</v>
      </c>
      <c r="F360" s="132">
        <f t="shared" si="15"/>
        <v>2703</v>
      </c>
      <c r="G360" s="182">
        <f t="shared" si="16"/>
        <v>1967</v>
      </c>
      <c r="H360" s="143">
        <v>9</v>
      </c>
    </row>
    <row r="361" spans="1:8" ht="12.75">
      <c r="A361" s="139">
        <v>463</v>
      </c>
      <c r="B361" s="137"/>
      <c r="C361" s="153">
        <f t="shared" si="17"/>
        <v>60.78</v>
      </c>
      <c r="D361" s="142"/>
      <c r="E361" s="143">
        <v>9954</v>
      </c>
      <c r="F361" s="132">
        <f t="shared" si="15"/>
        <v>2701</v>
      </c>
      <c r="G361" s="182">
        <f t="shared" si="16"/>
        <v>1965</v>
      </c>
      <c r="H361" s="143">
        <v>9</v>
      </c>
    </row>
    <row r="362" spans="1:8" ht="12.75">
      <c r="A362" s="139">
        <v>464</v>
      </c>
      <c r="B362" s="137"/>
      <c r="C362" s="153">
        <f t="shared" si="17"/>
        <v>60.81</v>
      </c>
      <c r="D362" s="142"/>
      <c r="E362" s="143">
        <v>9954</v>
      </c>
      <c r="F362" s="132">
        <f t="shared" si="15"/>
        <v>2700</v>
      </c>
      <c r="G362" s="182">
        <f t="shared" si="16"/>
        <v>1964</v>
      </c>
      <c r="H362" s="143">
        <v>9</v>
      </c>
    </row>
    <row r="363" spans="1:8" ht="12.75">
      <c r="A363" s="139">
        <v>465</v>
      </c>
      <c r="B363" s="137"/>
      <c r="C363" s="153">
        <f t="shared" si="17"/>
        <v>60.84</v>
      </c>
      <c r="D363" s="142"/>
      <c r="E363" s="143">
        <v>9954</v>
      </c>
      <c r="F363" s="132">
        <f t="shared" si="15"/>
        <v>2699</v>
      </c>
      <c r="G363" s="182">
        <f t="shared" si="16"/>
        <v>1963</v>
      </c>
      <c r="H363" s="143">
        <v>9</v>
      </c>
    </row>
    <row r="364" spans="1:8" ht="12.75">
      <c r="A364" s="139">
        <v>466</v>
      </c>
      <c r="B364" s="137"/>
      <c r="C364" s="153">
        <f t="shared" si="17"/>
        <v>60.88</v>
      </c>
      <c r="D364" s="142"/>
      <c r="E364" s="143">
        <v>9954</v>
      </c>
      <c r="F364" s="132">
        <f t="shared" si="15"/>
        <v>2697</v>
      </c>
      <c r="G364" s="182">
        <f t="shared" si="16"/>
        <v>1962</v>
      </c>
      <c r="H364" s="143">
        <v>9</v>
      </c>
    </row>
    <row r="365" spans="1:8" ht="12.75">
      <c r="A365" s="139">
        <v>467</v>
      </c>
      <c r="B365" s="137"/>
      <c r="C365" s="153">
        <f t="shared" si="17"/>
        <v>60.91</v>
      </c>
      <c r="D365" s="142"/>
      <c r="E365" s="143">
        <v>9954</v>
      </c>
      <c r="F365" s="132">
        <f t="shared" si="15"/>
        <v>2696</v>
      </c>
      <c r="G365" s="182">
        <f t="shared" si="16"/>
        <v>1961</v>
      </c>
      <c r="H365" s="143">
        <v>9</v>
      </c>
    </row>
    <row r="366" spans="1:8" ht="12.75">
      <c r="A366" s="139">
        <v>468</v>
      </c>
      <c r="B366" s="137"/>
      <c r="C366" s="153">
        <f t="shared" si="17"/>
        <v>60.94</v>
      </c>
      <c r="D366" s="142"/>
      <c r="E366" s="143">
        <v>9954</v>
      </c>
      <c r="F366" s="132">
        <f t="shared" si="15"/>
        <v>2694</v>
      </c>
      <c r="G366" s="182">
        <f t="shared" si="16"/>
        <v>1960</v>
      </c>
      <c r="H366" s="143">
        <v>9</v>
      </c>
    </row>
    <row r="367" spans="1:8" ht="12.75">
      <c r="A367" s="139">
        <v>469</v>
      </c>
      <c r="B367" s="137"/>
      <c r="C367" s="153">
        <f t="shared" si="17"/>
        <v>60.98</v>
      </c>
      <c r="D367" s="142"/>
      <c r="E367" s="143">
        <v>9954</v>
      </c>
      <c r="F367" s="132">
        <f t="shared" si="15"/>
        <v>2693</v>
      </c>
      <c r="G367" s="182">
        <f t="shared" si="16"/>
        <v>1959</v>
      </c>
      <c r="H367" s="143">
        <v>9</v>
      </c>
    </row>
    <row r="368" spans="1:8" ht="12.75">
      <c r="A368" s="139">
        <v>470</v>
      </c>
      <c r="B368" s="137"/>
      <c r="C368" s="153">
        <f t="shared" si="17"/>
        <v>61.01</v>
      </c>
      <c r="D368" s="142"/>
      <c r="E368" s="143">
        <v>9954</v>
      </c>
      <c r="F368" s="132">
        <f t="shared" si="15"/>
        <v>2691</v>
      </c>
      <c r="G368" s="182">
        <f t="shared" si="16"/>
        <v>1958</v>
      </c>
      <c r="H368" s="143">
        <v>9</v>
      </c>
    </row>
    <row r="369" spans="1:8" ht="12.75">
      <c r="A369" s="139">
        <v>471</v>
      </c>
      <c r="B369" s="137"/>
      <c r="C369" s="153">
        <f t="shared" si="17"/>
        <v>61.04</v>
      </c>
      <c r="D369" s="142"/>
      <c r="E369" s="143">
        <v>9954</v>
      </c>
      <c r="F369" s="132">
        <f t="shared" si="15"/>
        <v>2690</v>
      </c>
      <c r="G369" s="182">
        <f t="shared" si="16"/>
        <v>1957</v>
      </c>
      <c r="H369" s="143">
        <v>9</v>
      </c>
    </row>
    <row r="370" spans="1:8" ht="12.75">
      <c r="A370" s="139">
        <v>472</v>
      </c>
      <c r="B370" s="137"/>
      <c r="C370" s="153">
        <f t="shared" si="17"/>
        <v>61.08</v>
      </c>
      <c r="D370" s="142"/>
      <c r="E370" s="143">
        <v>9954</v>
      </c>
      <c r="F370" s="132">
        <f t="shared" si="15"/>
        <v>2688</v>
      </c>
      <c r="G370" s="182">
        <f t="shared" si="16"/>
        <v>1956</v>
      </c>
      <c r="H370" s="143">
        <v>9</v>
      </c>
    </row>
    <row r="371" spans="1:8" ht="12.75">
      <c r="A371" s="139">
        <v>473</v>
      </c>
      <c r="B371" s="137"/>
      <c r="C371" s="153">
        <f t="shared" si="17"/>
        <v>61.11</v>
      </c>
      <c r="D371" s="142"/>
      <c r="E371" s="143">
        <v>9954</v>
      </c>
      <c r="F371" s="132">
        <f t="shared" si="15"/>
        <v>2687</v>
      </c>
      <c r="G371" s="182">
        <f t="shared" si="16"/>
        <v>1955</v>
      </c>
      <c r="H371" s="143">
        <v>9</v>
      </c>
    </row>
    <row r="372" spans="1:8" ht="12.75">
      <c r="A372" s="139">
        <v>474</v>
      </c>
      <c r="B372" s="137"/>
      <c r="C372" s="153">
        <f t="shared" si="17"/>
        <v>61.14</v>
      </c>
      <c r="D372" s="142"/>
      <c r="E372" s="143">
        <v>9954</v>
      </c>
      <c r="F372" s="132">
        <f t="shared" si="15"/>
        <v>2686</v>
      </c>
      <c r="G372" s="182">
        <f t="shared" si="16"/>
        <v>1954</v>
      </c>
      <c r="H372" s="143">
        <v>9</v>
      </c>
    </row>
    <row r="373" spans="1:8" ht="12.75">
      <c r="A373" s="139">
        <v>475</v>
      </c>
      <c r="B373" s="137"/>
      <c r="C373" s="153">
        <f t="shared" si="17"/>
        <v>61.18</v>
      </c>
      <c r="D373" s="142"/>
      <c r="E373" s="143">
        <v>9954</v>
      </c>
      <c r="F373" s="132">
        <f t="shared" si="15"/>
        <v>2684</v>
      </c>
      <c r="G373" s="182">
        <f t="shared" si="16"/>
        <v>1952</v>
      </c>
      <c r="H373" s="143">
        <v>9</v>
      </c>
    </row>
    <row r="374" spans="1:8" ht="12.75">
      <c r="A374" s="139">
        <v>476</v>
      </c>
      <c r="B374" s="137"/>
      <c r="C374" s="153">
        <f t="shared" si="17"/>
        <v>61.21</v>
      </c>
      <c r="D374" s="142"/>
      <c r="E374" s="143">
        <v>9954</v>
      </c>
      <c r="F374" s="132">
        <f t="shared" si="15"/>
        <v>2682</v>
      </c>
      <c r="G374" s="182">
        <f t="shared" si="16"/>
        <v>1951</v>
      </c>
      <c r="H374" s="143">
        <v>9</v>
      </c>
    </row>
    <row r="375" spans="1:8" ht="12.75">
      <c r="A375" s="139">
        <v>477</v>
      </c>
      <c r="B375" s="137"/>
      <c r="C375" s="153">
        <f t="shared" si="17"/>
        <v>61.24</v>
      </c>
      <c r="D375" s="142"/>
      <c r="E375" s="143">
        <v>9954</v>
      </c>
      <c r="F375" s="132">
        <f t="shared" si="15"/>
        <v>2681</v>
      </c>
      <c r="G375" s="182">
        <f t="shared" si="16"/>
        <v>1950</v>
      </c>
      <c r="H375" s="143">
        <v>9</v>
      </c>
    </row>
    <row r="376" spans="1:8" ht="12.75">
      <c r="A376" s="139">
        <v>478</v>
      </c>
      <c r="B376" s="137"/>
      <c r="C376" s="153">
        <f t="shared" si="17"/>
        <v>61.27</v>
      </c>
      <c r="D376" s="142"/>
      <c r="E376" s="143">
        <v>9954</v>
      </c>
      <c r="F376" s="132">
        <f t="shared" si="15"/>
        <v>2680</v>
      </c>
      <c r="G376" s="182">
        <f t="shared" si="16"/>
        <v>1950</v>
      </c>
      <c r="H376" s="143">
        <v>9</v>
      </c>
    </row>
    <row r="377" spans="1:8" ht="12.75">
      <c r="A377" s="139">
        <v>479</v>
      </c>
      <c r="B377" s="137"/>
      <c r="C377" s="153">
        <f t="shared" si="17"/>
        <v>61.31</v>
      </c>
      <c r="D377" s="142"/>
      <c r="E377" s="143">
        <v>9954</v>
      </c>
      <c r="F377" s="132">
        <f t="shared" si="15"/>
        <v>2678</v>
      </c>
      <c r="G377" s="182">
        <f t="shared" si="16"/>
        <v>1948</v>
      </c>
      <c r="H377" s="143">
        <v>9</v>
      </c>
    </row>
    <row r="378" spans="1:8" ht="12.75">
      <c r="A378" s="139">
        <v>480</v>
      </c>
      <c r="B378" s="137"/>
      <c r="C378" s="153">
        <f t="shared" si="17"/>
        <v>61.34</v>
      </c>
      <c r="D378" s="142"/>
      <c r="E378" s="143">
        <v>9954</v>
      </c>
      <c r="F378" s="132">
        <f t="shared" si="15"/>
        <v>2677</v>
      </c>
      <c r="G378" s="182">
        <f t="shared" si="16"/>
        <v>1947</v>
      </c>
      <c r="H378" s="143">
        <v>9</v>
      </c>
    </row>
    <row r="379" spans="1:8" ht="12.75">
      <c r="A379" s="139">
        <v>481</v>
      </c>
      <c r="B379" s="137"/>
      <c r="C379" s="153">
        <f t="shared" si="17"/>
        <v>61.37</v>
      </c>
      <c r="D379" s="142"/>
      <c r="E379" s="143">
        <v>9954</v>
      </c>
      <c r="F379" s="132">
        <f t="shared" si="15"/>
        <v>2676</v>
      </c>
      <c r="G379" s="182">
        <f t="shared" si="16"/>
        <v>1946</v>
      </c>
      <c r="H379" s="143">
        <v>9</v>
      </c>
    </row>
    <row r="380" spans="1:8" ht="12.75">
      <c r="A380" s="139">
        <v>482</v>
      </c>
      <c r="B380" s="137"/>
      <c r="C380" s="153">
        <f t="shared" si="17"/>
        <v>61.4</v>
      </c>
      <c r="D380" s="142"/>
      <c r="E380" s="143">
        <v>9954</v>
      </c>
      <c r="F380" s="132">
        <f t="shared" si="15"/>
        <v>2674</v>
      </c>
      <c r="G380" s="182">
        <f t="shared" si="16"/>
        <v>1945</v>
      </c>
      <c r="H380" s="143">
        <v>9</v>
      </c>
    </row>
    <row r="381" spans="1:8" ht="12.75">
      <c r="A381" s="139">
        <v>483</v>
      </c>
      <c r="B381" s="137"/>
      <c r="C381" s="153">
        <f t="shared" si="17"/>
        <v>61.43</v>
      </c>
      <c r="D381" s="142"/>
      <c r="E381" s="143">
        <v>9954</v>
      </c>
      <c r="F381" s="132">
        <f t="shared" si="15"/>
        <v>2673</v>
      </c>
      <c r="G381" s="182">
        <f t="shared" si="16"/>
        <v>1944</v>
      </c>
      <c r="H381" s="143">
        <v>9</v>
      </c>
    </row>
    <row r="382" spans="1:8" ht="12.75">
      <c r="A382" s="139">
        <v>484</v>
      </c>
      <c r="B382" s="137"/>
      <c r="C382" s="153">
        <f t="shared" si="17"/>
        <v>61.47</v>
      </c>
      <c r="D382" s="142"/>
      <c r="E382" s="143">
        <v>9954</v>
      </c>
      <c r="F382" s="132">
        <f t="shared" si="15"/>
        <v>2671</v>
      </c>
      <c r="G382" s="182">
        <f t="shared" si="16"/>
        <v>1943</v>
      </c>
      <c r="H382" s="143">
        <v>9</v>
      </c>
    </row>
    <row r="383" spans="1:8" ht="12.75">
      <c r="A383" s="139">
        <v>485</v>
      </c>
      <c r="B383" s="137"/>
      <c r="C383" s="153">
        <f t="shared" si="17"/>
        <v>61.5</v>
      </c>
      <c r="D383" s="142"/>
      <c r="E383" s="143">
        <v>9954</v>
      </c>
      <c r="F383" s="132">
        <f t="shared" si="15"/>
        <v>2670</v>
      </c>
      <c r="G383" s="182">
        <f t="shared" si="16"/>
        <v>1942</v>
      </c>
      <c r="H383" s="143">
        <v>9</v>
      </c>
    </row>
    <row r="384" spans="1:8" ht="12.75">
      <c r="A384" s="139">
        <v>486</v>
      </c>
      <c r="B384" s="137"/>
      <c r="C384" s="153">
        <f t="shared" si="17"/>
        <v>61.53</v>
      </c>
      <c r="D384" s="142"/>
      <c r="E384" s="143">
        <v>9954</v>
      </c>
      <c r="F384" s="132">
        <f t="shared" si="15"/>
        <v>2669</v>
      </c>
      <c r="G384" s="182">
        <f t="shared" si="16"/>
        <v>1941</v>
      </c>
      <c r="H384" s="143">
        <v>9</v>
      </c>
    </row>
    <row r="385" spans="1:8" ht="12.75">
      <c r="A385" s="139">
        <v>487</v>
      </c>
      <c r="B385" s="137"/>
      <c r="C385" s="153">
        <f t="shared" si="17"/>
        <v>61.56</v>
      </c>
      <c r="D385" s="142"/>
      <c r="E385" s="143">
        <v>9954</v>
      </c>
      <c r="F385" s="132">
        <f t="shared" si="15"/>
        <v>2667</v>
      </c>
      <c r="G385" s="182">
        <f t="shared" si="16"/>
        <v>1940</v>
      </c>
      <c r="H385" s="143">
        <v>9</v>
      </c>
    </row>
    <row r="386" spans="1:8" ht="12.75">
      <c r="A386" s="139">
        <v>488</v>
      </c>
      <c r="B386" s="137"/>
      <c r="C386" s="153">
        <f t="shared" si="17"/>
        <v>61.59</v>
      </c>
      <c r="D386" s="142"/>
      <c r="E386" s="143">
        <v>9954</v>
      </c>
      <c r="F386" s="132">
        <f t="shared" si="15"/>
        <v>2666</v>
      </c>
      <c r="G386" s="182">
        <f t="shared" si="16"/>
        <v>1939</v>
      </c>
      <c r="H386" s="143">
        <v>9</v>
      </c>
    </row>
    <row r="387" spans="1:8" ht="12.75">
      <c r="A387" s="139">
        <v>489</v>
      </c>
      <c r="B387" s="137"/>
      <c r="C387" s="153">
        <f t="shared" si="17"/>
        <v>61.62</v>
      </c>
      <c r="D387" s="142"/>
      <c r="E387" s="143">
        <v>9954</v>
      </c>
      <c r="F387" s="132">
        <f t="shared" si="15"/>
        <v>2665</v>
      </c>
      <c r="G387" s="182">
        <f t="shared" si="16"/>
        <v>1938</v>
      </c>
      <c r="H387" s="143">
        <v>9</v>
      </c>
    </row>
    <row r="388" spans="1:8" ht="12.75">
      <c r="A388" s="139">
        <v>490</v>
      </c>
      <c r="B388" s="137"/>
      <c r="C388" s="153">
        <f t="shared" si="17"/>
        <v>61.66</v>
      </c>
      <c r="D388" s="142"/>
      <c r="E388" s="143">
        <v>9954</v>
      </c>
      <c r="F388" s="132">
        <f t="shared" si="15"/>
        <v>2663</v>
      </c>
      <c r="G388" s="182">
        <f t="shared" si="16"/>
        <v>1937</v>
      </c>
      <c r="H388" s="143">
        <v>9</v>
      </c>
    </row>
    <row r="389" spans="1:8" ht="12.75">
      <c r="A389" s="139">
        <v>491</v>
      </c>
      <c r="B389" s="137"/>
      <c r="C389" s="153">
        <f t="shared" si="17"/>
        <v>61.69</v>
      </c>
      <c r="D389" s="142"/>
      <c r="E389" s="143">
        <v>9954</v>
      </c>
      <c r="F389" s="132">
        <f t="shared" si="15"/>
        <v>2662</v>
      </c>
      <c r="G389" s="182">
        <f t="shared" si="16"/>
        <v>1936</v>
      </c>
      <c r="H389" s="143">
        <v>9</v>
      </c>
    </row>
    <row r="390" spans="1:8" ht="12.75">
      <c r="A390" s="139">
        <v>492</v>
      </c>
      <c r="B390" s="137"/>
      <c r="C390" s="153">
        <f t="shared" si="17"/>
        <v>61.72</v>
      </c>
      <c r="D390" s="142"/>
      <c r="E390" s="143">
        <v>9954</v>
      </c>
      <c r="F390" s="132">
        <f t="shared" si="15"/>
        <v>2660</v>
      </c>
      <c r="G390" s="182">
        <f t="shared" si="16"/>
        <v>1935</v>
      </c>
      <c r="H390" s="143">
        <v>9</v>
      </c>
    </row>
    <row r="391" spans="1:8" ht="12.75">
      <c r="A391" s="139">
        <v>493</v>
      </c>
      <c r="B391" s="137"/>
      <c r="C391" s="153">
        <f t="shared" si="17"/>
        <v>61.75</v>
      </c>
      <c r="D391" s="142"/>
      <c r="E391" s="143">
        <v>9954</v>
      </c>
      <c r="F391" s="132">
        <f t="shared" si="15"/>
        <v>2659</v>
      </c>
      <c r="G391" s="182">
        <f t="shared" si="16"/>
        <v>1934</v>
      </c>
      <c r="H391" s="143">
        <v>9</v>
      </c>
    </row>
    <row r="392" spans="1:8" ht="12.75">
      <c r="A392" s="139">
        <v>494</v>
      </c>
      <c r="B392" s="137"/>
      <c r="C392" s="153">
        <f t="shared" si="17"/>
        <v>61.78</v>
      </c>
      <c r="D392" s="142"/>
      <c r="E392" s="143">
        <v>9954</v>
      </c>
      <c r="F392" s="132">
        <f t="shared" si="15"/>
        <v>2658</v>
      </c>
      <c r="G392" s="182">
        <f t="shared" si="16"/>
        <v>1933</v>
      </c>
      <c r="H392" s="143">
        <v>9</v>
      </c>
    </row>
    <row r="393" spans="1:8" ht="12.75">
      <c r="A393" s="139">
        <v>495</v>
      </c>
      <c r="B393" s="137"/>
      <c r="C393" s="153">
        <f t="shared" si="17"/>
        <v>61.81</v>
      </c>
      <c r="D393" s="142"/>
      <c r="E393" s="143">
        <v>9954</v>
      </c>
      <c r="F393" s="132">
        <f t="shared" si="15"/>
        <v>2657</v>
      </c>
      <c r="G393" s="182">
        <f t="shared" si="16"/>
        <v>1933</v>
      </c>
      <c r="H393" s="143">
        <v>9</v>
      </c>
    </row>
    <row r="394" spans="1:8" ht="12.75">
      <c r="A394" s="139">
        <v>496</v>
      </c>
      <c r="B394" s="137"/>
      <c r="C394" s="153">
        <f t="shared" si="17"/>
        <v>61.84</v>
      </c>
      <c r="D394" s="142"/>
      <c r="E394" s="143">
        <v>9954</v>
      </c>
      <c r="F394" s="132">
        <f t="shared" si="15"/>
        <v>2655</v>
      </c>
      <c r="G394" s="182">
        <f t="shared" si="16"/>
        <v>1932</v>
      </c>
      <c r="H394" s="143">
        <v>9</v>
      </c>
    </row>
    <row r="395" spans="1:8" ht="12.75">
      <c r="A395" s="139">
        <v>497</v>
      </c>
      <c r="B395" s="137"/>
      <c r="C395" s="153">
        <f t="shared" si="17"/>
        <v>61.87</v>
      </c>
      <c r="D395" s="142"/>
      <c r="E395" s="143">
        <v>9954</v>
      </c>
      <c r="F395" s="132">
        <f t="shared" si="15"/>
        <v>2654</v>
      </c>
      <c r="G395" s="182">
        <f t="shared" si="16"/>
        <v>1931</v>
      </c>
      <c r="H395" s="143">
        <v>9</v>
      </c>
    </row>
    <row r="396" spans="1:8" ht="12.75">
      <c r="A396" s="139">
        <v>498</v>
      </c>
      <c r="B396" s="137"/>
      <c r="C396" s="153">
        <f t="shared" si="17"/>
        <v>61.9</v>
      </c>
      <c r="D396" s="142"/>
      <c r="E396" s="143">
        <v>9954</v>
      </c>
      <c r="F396" s="132">
        <f t="shared" si="15"/>
        <v>2653</v>
      </c>
      <c r="G396" s="182">
        <f t="shared" si="16"/>
        <v>1930</v>
      </c>
      <c r="H396" s="143">
        <v>9</v>
      </c>
    </row>
    <row r="397" spans="1:8" ht="12.75">
      <c r="A397" s="139">
        <v>499</v>
      </c>
      <c r="B397" s="137"/>
      <c r="C397" s="153">
        <f t="shared" si="17"/>
        <v>61.93</v>
      </c>
      <c r="D397" s="142"/>
      <c r="E397" s="143">
        <v>9954</v>
      </c>
      <c r="F397" s="132">
        <f t="shared" si="15"/>
        <v>2651</v>
      </c>
      <c r="G397" s="182">
        <f t="shared" si="16"/>
        <v>1929</v>
      </c>
      <c r="H397" s="143">
        <v>9</v>
      </c>
    </row>
    <row r="398" spans="1:8" ht="12.75">
      <c r="A398" s="139">
        <v>500</v>
      </c>
      <c r="B398" s="137"/>
      <c r="C398" s="153">
        <f t="shared" si="17"/>
        <v>61.96</v>
      </c>
      <c r="D398" s="142"/>
      <c r="E398" s="143">
        <v>9954</v>
      </c>
      <c r="F398" s="132">
        <f aca="true" t="shared" si="18" ref="F398:F428">ROUND(12*1.37*(1/C398*E398)+H398,0)</f>
        <v>2650</v>
      </c>
      <c r="G398" s="182">
        <f aca="true" t="shared" si="19" ref="G398:G428">ROUND(12*(1/C398*E398),0)</f>
        <v>1928</v>
      </c>
      <c r="H398" s="143">
        <v>9</v>
      </c>
    </row>
    <row r="399" spans="1:8" ht="12.75">
      <c r="A399" s="139">
        <v>501</v>
      </c>
      <c r="B399" s="137"/>
      <c r="C399" s="153">
        <f t="shared" si="17"/>
        <v>61.99</v>
      </c>
      <c r="D399" s="142"/>
      <c r="E399" s="143">
        <v>9954</v>
      </c>
      <c r="F399" s="132">
        <f t="shared" si="18"/>
        <v>2649</v>
      </c>
      <c r="G399" s="182">
        <f t="shared" si="19"/>
        <v>1927</v>
      </c>
      <c r="H399" s="143">
        <v>9</v>
      </c>
    </row>
    <row r="400" spans="1:8" ht="12.75">
      <c r="A400" s="139">
        <v>502</v>
      </c>
      <c r="B400" s="137"/>
      <c r="C400" s="153">
        <f aca="true" t="shared" si="20" ref="C400:C428">ROUND((-0.0000491*POWER(A400,2)+0.0818939*A400+38.1)*0.928,2)</f>
        <v>62.03</v>
      </c>
      <c r="D400" s="142"/>
      <c r="E400" s="143">
        <v>9954</v>
      </c>
      <c r="F400" s="132">
        <f t="shared" si="18"/>
        <v>2647</v>
      </c>
      <c r="G400" s="182">
        <f t="shared" si="19"/>
        <v>1926</v>
      </c>
      <c r="H400" s="143">
        <v>9</v>
      </c>
    </row>
    <row r="401" spans="1:8" ht="12.75">
      <c r="A401" s="139">
        <v>503</v>
      </c>
      <c r="B401" s="137"/>
      <c r="C401" s="153">
        <f t="shared" si="20"/>
        <v>62.06</v>
      </c>
      <c r="D401" s="142"/>
      <c r="E401" s="143">
        <v>9954</v>
      </c>
      <c r="F401" s="132">
        <f t="shared" si="18"/>
        <v>2646</v>
      </c>
      <c r="G401" s="182">
        <f t="shared" si="19"/>
        <v>1925</v>
      </c>
      <c r="H401" s="143">
        <v>9</v>
      </c>
    </row>
    <row r="402" spans="1:8" ht="12.75">
      <c r="A402" s="139">
        <v>504</v>
      </c>
      <c r="B402" s="137"/>
      <c r="C402" s="153">
        <f t="shared" si="20"/>
        <v>62.09</v>
      </c>
      <c r="D402" s="142"/>
      <c r="E402" s="143">
        <v>9954</v>
      </c>
      <c r="F402" s="132">
        <f t="shared" si="18"/>
        <v>2645</v>
      </c>
      <c r="G402" s="182">
        <f t="shared" si="19"/>
        <v>1924</v>
      </c>
      <c r="H402" s="143">
        <v>9</v>
      </c>
    </row>
    <row r="403" spans="1:8" ht="12.75">
      <c r="A403" s="139">
        <v>505</v>
      </c>
      <c r="B403" s="137"/>
      <c r="C403" s="153">
        <f t="shared" si="20"/>
        <v>62.12</v>
      </c>
      <c r="D403" s="142"/>
      <c r="E403" s="143">
        <v>9954</v>
      </c>
      <c r="F403" s="132">
        <f t="shared" si="18"/>
        <v>2643</v>
      </c>
      <c r="G403" s="182">
        <f t="shared" si="19"/>
        <v>1923</v>
      </c>
      <c r="H403" s="143">
        <v>9</v>
      </c>
    </row>
    <row r="404" spans="1:8" ht="12.75">
      <c r="A404" s="139">
        <v>506</v>
      </c>
      <c r="B404" s="137"/>
      <c r="C404" s="153">
        <f t="shared" si="20"/>
        <v>62.15</v>
      </c>
      <c r="D404" s="142"/>
      <c r="E404" s="143">
        <v>9954</v>
      </c>
      <c r="F404" s="132">
        <f t="shared" si="18"/>
        <v>2642</v>
      </c>
      <c r="G404" s="182">
        <f t="shared" si="19"/>
        <v>1922</v>
      </c>
      <c r="H404" s="143">
        <v>9</v>
      </c>
    </row>
    <row r="405" spans="1:8" ht="12.75">
      <c r="A405" s="139">
        <v>507</v>
      </c>
      <c r="B405" s="137"/>
      <c r="C405" s="153">
        <f t="shared" si="20"/>
        <v>62.18</v>
      </c>
      <c r="D405" s="142"/>
      <c r="E405" s="143">
        <v>9954</v>
      </c>
      <c r="F405" s="132">
        <f t="shared" si="18"/>
        <v>2641</v>
      </c>
      <c r="G405" s="182">
        <f t="shared" si="19"/>
        <v>1921</v>
      </c>
      <c r="H405" s="143">
        <v>9</v>
      </c>
    </row>
    <row r="406" spans="1:8" ht="12.75">
      <c r="A406" s="139">
        <v>508</v>
      </c>
      <c r="B406" s="137"/>
      <c r="C406" s="153">
        <f t="shared" si="20"/>
        <v>62.2</v>
      </c>
      <c r="D406" s="142"/>
      <c r="E406" s="143">
        <v>9954</v>
      </c>
      <c r="F406" s="132">
        <f t="shared" si="18"/>
        <v>2640</v>
      </c>
      <c r="G406" s="182">
        <f t="shared" si="19"/>
        <v>1920</v>
      </c>
      <c r="H406" s="143">
        <v>9</v>
      </c>
    </row>
    <row r="407" spans="1:8" ht="12.75">
      <c r="A407" s="139">
        <v>509</v>
      </c>
      <c r="B407" s="137"/>
      <c r="C407" s="153">
        <f t="shared" si="20"/>
        <v>62.23</v>
      </c>
      <c r="D407" s="142"/>
      <c r="E407" s="143">
        <v>9954</v>
      </c>
      <c r="F407" s="132">
        <f t="shared" si="18"/>
        <v>2639</v>
      </c>
      <c r="G407" s="182">
        <f t="shared" si="19"/>
        <v>1919</v>
      </c>
      <c r="H407" s="143">
        <v>9</v>
      </c>
    </row>
    <row r="408" spans="1:8" ht="12.75">
      <c r="A408" s="139">
        <v>510</v>
      </c>
      <c r="B408" s="137"/>
      <c r="C408" s="153">
        <f t="shared" si="20"/>
        <v>62.26</v>
      </c>
      <c r="D408" s="142"/>
      <c r="E408" s="143">
        <v>9954</v>
      </c>
      <c r="F408" s="132">
        <f t="shared" si="18"/>
        <v>2637</v>
      </c>
      <c r="G408" s="182">
        <f t="shared" si="19"/>
        <v>1919</v>
      </c>
      <c r="H408" s="143">
        <v>9</v>
      </c>
    </row>
    <row r="409" spans="1:8" ht="12.75">
      <c r="A409" s="139">
        <v>511</v>
      </c>
      <c r="B409" s="137"/>
      <c r="C409" s="153">
        <f t="shared" si="20"/>
        <v>62.29</v>
      </c>
      <c r="D409" s="142"/>
      <c r="E409" s="143">
        <v>9954</v>
      </c>
      <c r="F409" s="132">
        <f t="shared" si="18"/>
        <v>2636</v>
      </c>
      <c r="G409" s="182">
        <f t="shared" si="19"/>
        <v>1918</v>
      </c>
      <c r="H409" s="143">
        <v>9</v>
      </c>
    </row>
    <row r="410" spans="1:8" ht="12.75">
      <c r="A410" s="139">
        <v>512</v>
      </c>
      <c r="B410" s="137"/>
      <c r="C410" s="153">
        <f t="shared" si="20"/>
        <v>62.32</v>
      </c>
      <c r="D410" s="142"/>
      <c r="E410" s="143">
        <v>9954</v>
      </c>
      <c r="F410" s="132">
        <f t="shared" si="18"/>
        <v>2635</v>
      </c>
      <c r="G410" s="182">
        <f t="shared" si="19"/>
        <v>1917</v>
      </c>
      <c r="H410" s="143">
        <v>9</v>
      </c>
    </row>
    <row r="411" spans="1:8" ht="12.75">
      <c r="A411" s="139">
        <v>513</v>
      </c>
      <c r="B411" s="137"/>
      <c r="C411" s="153">
        <f t="shared" si="20"/>
        <v>62.35</v>
      </c>
      <c r="D411" s="142"/>
      <c r="E411" s="143">
        <v>9954</v>
      </c>
      <c r="F411" s="132">
        <f t="shared" si="18"/>
        <v>2634</v>
      </c>
      <c r="G411" s="182">
        <f t="shared" si="19"/>
        <v>1916</v>
      </c>
      <c r="H411" s="143">
        <v>9</v>
      </c>
    </row>
    <row r="412" spans="1:8" ht="12.75">
      <c r="A412" s="139">
        <v>514</v>
      </c>
      <c r="B412" s="137"/>
      <c r="C412" s="153">
        <f t="shared" si="20"/>
        <v>62.38</v>
      </c>
      <c r="D412" s="142"/>
      <c r="E412" s="143">
        <v>9954</v>
      </c>
      <c r="F412" s="132">
        <f t="shared" si="18"/>
        <v>2632</v>
      </c>
      <c r="G412" s="182">
        <f t="shared" si="19"/>
        <v>1915</v>
      </c>
      <c r="H412" s="143">
        <v>9</v>
      </c>
    </row>
    <row r="413" spans="1:8" ht="12.75">
      <c r="A413" s="139">
        <v>515</v>
      </c>
      <c r="B413" s="137"/>
      <c r="C413" s="153">
        <f t="shared" si="20"/>
        <v>62.41</v>
      </c>
      <c r="D413" s="142"/>
      <c r="E413" s="143">
        <v>9954</v>
      </c>
      <c r="F413" s="132">
        <f t="shared" si="18"/>
        <v>2631</v>
      </c>
      <c r="G413" s="182">
        <f t="shared" si="19"/>
        <v>1914</v>
      </c>
      <c r="H413" s="143">
        <v>9</v>
      </c>
    </row>
    <row r="414" spans="1:8" ht="12.75">
      <c r="A414" s="139">
        <v>516</v>
      </c>
      <c r="B414" s="137"/>
      <c r="C414" s="153">
        <f t="shared" si="20"/>
        <v>62.44</v>
      </c>
      <c r="D414" s="142"/>
      <c r="E414" s="143">
        <v>9954</v>
      </c>
      <c r="F414" s="132">
        <f t="shared" si="18"/>
        <v>2630</v>
      </c>
      <c r="G414" s="182">
        <f t="shared" si="19"/>
        <v>1913</v>
      </c>
      <c r="H414" s="143">
        <v>9</v>
      </c>
    </row>
    <row r="415" spans="1:8" ht="12.75">
      <c r="A415" s="139">
        <v>517</v>
      </c>
      <c r="B415" s="137"/>
      <c r="C415" s="153">
        <f t="shared" si="20"/>
        <v>62.47</v>
      </c>
      <c r="D415" s="142"/>
      <c r="E415" s="143">
        <v>9954</v>
      </c>
      <c r="F415" s="132">
        <f t="shared" si="18"/>
        <v>2629</v>
      </c>
      <c r="G415" s="182">
        <f t="shared" si="19"/>
        <v>1912</v>
      </c>
      <c r="H415" s="143">
        <v>9</v>
      </c>
    </row>
    <row r="416" spans="1:8" ht="12.75">
      <c r="A416" s="139">
        <v>518</v>
      </c>
      <c r="B416" s="137"/>
      <c r="C416" s="153">
        <f t="shared" si="20"/>
        <v>62.5</v>
      </c>
      <c r="D416" s="142"/>
      <c r="E416" s="143">
        <v>9954</v>
      </c>
      <c r="F416" s="132">
        <f t="shared" si="18"/>
        <v>2627</v>
      </c>
      <c r="G416" s="182">
        <f t="shared" si="19"/>
        <v>1911</v>
      </c>
      <c r="H416" s="143">
        <v>9</v>
      </c>
    </row>
    <row r="417" spans="1:8" ht="12.75">
      <c r="A417" s="139">
        <v>519</v>
      </c>
      <c r="B417" s="137"/>
      <c r="C417" s="153">
        <f t="shared" si="20"/>
        <v>62.53</v>
      </c>
      <c r="D417" s="142"/>
      <c r="E417" s="143">
        <v>9954</v>
      </c>
      <c r="F417" s="132">
        <f t="shared" si="18"/>
        <v>2626</v>
      </c>
      <c r="G417" s="182">
        <f t="shared" si="19"/>
        <v>1910</v>
      </c>
      <c r="H417" s="143">
        <v>9</v>
      </c>
    </row>
    <row r="418" spans="1:8" ht="12.75">
      <c r="A418" s="139">
        <v>520</v>
      </c>
      <c r="B418" s="137"/>
      <c r="C418" s="153">
        <f t="shared" si="20"/>
        <v>62.55</v>
      </c>
      <c r="D418" s="142"/>
      <c r="E418" s="143">
        <v>9954</v>
      </c>
      <c r="F418" s="132">
        <f t="shared" si="18"/>
        <v>2625</v>
      </c>
      <c r="G418" s="182">
        <f t="shared" si="19"/>
        <v>1910</v>
      </c>
      <c r="H418" s="143">
        <v>9</v>
      </c>
    </row>
    <row r="419" spans="1:8" ht="12.75">
      <c r="A419" s="139">
        <v>521</v>
      </c>
      <c r="B419" s="137"/>
      <c r="C419" s="153">
        <f t="shared" si="20"/>
        <v>62.58</v>
      </c>
      <c r="D419" s="142"/>
      <c r="E419" s="143">
        <v>9954</v>
      </c>
      <c r="F419" s="132">
        <f t="shared" si="18"/>
        <v>2624</v>
      </c>
      <c r="G419" s="182">
        <f t="shared" si="19"/>
        <v>1909</v>
      </c>
      <c r="H419" s="143">
        <v>9</v>
      </c>
    </row>
    <row r="420" spans="1:8" ht="12.75">
      <c r="A420" s="139">
        <v>522</v>
      </c>
      <c r="B420" s="137"/>
      <c r="C420" s="153">
        <f t="shared" si="20"/>
        <v>62.61</v>
      </c>
      <c r="D420" s="142"/>
      <c r="E420" s="143">
        <v>9954</v>
      </c>
      <c r="F420" s="132">
        <f t="shared" si="18"/>
        <v>2623</v>
      </c>
      <c r="G420" s="182">
        <f t="shared" si="19"/>
        <v>1908</v>
      </c>
      <c r="H420" s="143">
        <v>9</v>
      </c>
    </row>
    <row r="421" spans="1:8" ht="12.75">
      <c r="A421" s="139">
        <v>523</v>
      </c>
      <c r="B421" s="137"/>
      <c r="C421" s="153">
        <f t="shared" si="20"/>
        <v>62.64</v>
      </c>
      <c r="D421" s="142"/>
      <c r="E421" s="143">
        <v>9954</v>
      </c>
      <c r="F421" s="132">
        <f t="shared" si="18"/>
        <v>2621</v>
      </c>
      <c r="G421" s="182">
        <f t="shared" si="19"/>
        <v>1907</v>
      </c>
      <c r="H421" s="143">
        <v>9</v>
      </c>
    </row>
    <row r="422" spans="1:8" ht="12.75">
      <c r="A422" s="139">
        <v>524</v>
      </c>
      <c r="B422" s="137"/>
      <c r="C422" s="153">
        <f t="shared" si="20"/>
        <v>62.67</v>
      </c>
      <c r="D422" s="142"/>
      <c r="E422" s="143">
        <v>9954</v>
      </c>
      <c r="F422" s="132">
        <f t="shared" si="18"/>
        <v>2620</v>
      </c>
      <c r="G422" s="182">
        <f t="shared" si="19"/>
        <v>1906</v>
      </c>
      <c r="H422" s="143">
        <v>9</v>
      </c>
    </row>
    <row r="423" spans="1:8" ht="12.75">
      <c r="A423" s="139">
        <v>525</v>
      </c>
      <c r="B423" s="137"/>
      <c r="C423" s="153">
        <f t="shared" si="20"/>
        <v>62.7</v>
      </c>
      <c r="D423" s="142"/>
      <c r="E423" s="143">
        <v>9954</v>
      </c>
      <c r="F423" s="132">
        <f t="shared" si="18"/>
        <v>2619</v>
      </c>
      <c r="G423" s="182">
        <f t="shared" si="19"/>
        <v>1905</v>
      </c>
      <c r="H423" s="143">
        <v>9</v>
      </c>
    </row>
    <row r="424" spans="1:8" ht="12.75">
      <c r="A424" s="139">
        <v>526</v>
      </c>
      <c r="B424" s="137"/>
      <c r="C424" s="153">
        <f t="shared" si="20"/>
        <v>62.72</v>
      </c>
      <c r="D424" s="142"/>
      <c r="E424" s="143">
        <v>9954</v>
      </c>
      <c r="F424" s="132">
        <f t="shared" si="18"/>
        <v>2618</v>
      </c>
      <c r="G424" s="182">
        <f t="shared" si="19"/>
        <v>1904</v>
      </c>
      <c r="H424" s="143">
        <v>9</v>
      </c>
    </row>
    <row r="425" spans="1:8" ht="12.75">
      <c r="A425" s="139">
        <v>527</v>
      </c>
      <c r="B425" s="137"/>
      <c r="C425" s="153">
        <f t="shared" si="20"/>
        <v>62.75</v>
      </c>
      <c r="D425" s="142"/>
      <c r="E425" s="143">
        <v>9954</v>
      </c>
      <c r="F425" s="132">
        <f t="shared" si="18"/>
        <v>2617</v>
      </c>
      <c r="G425" s="182">
        <f t="shared" si="19"/>
        <v>1904</v>
      </c>
      <c r="H425" s="143">
        <v>9</v>
      </c>
    </row>
    <row r="426" spans="1:8" ht="12.75">
      <c r="A426" s="139">
        <v>528</v>
      </c>
      <c r="B426" s="137"/>
      <c r="C426" s="153">
        <f t="shared" si="20"/>
        <v>62.78</v>
      </c>
      <c r="D426" s="142"/>
      <c r="E426" s="143">
        <v>9954</v>
      </c>
      <c r="F426" s="132">
        <f t="shared" si="18"/>
        <v>2616</v>
      </c>
      <c r="G426" s="182">
        <f t="shared" si="19"/>
        <v>1903</v>
      </c>
      <c r="H426" s="143">
        <v>9</v>
      </c>
    </row>
    <row r="427" spans="1:8" ht="12.75">
      <c r="A427" s="139">
        <v>529</v>
      </c>
      <c r="B427" s="137"/>
      <c r="C427" s="153">
        <f t="shared" si="20"/>
        <v>62.81</v>
      </c>
      <c r="D427" s="142"/>
      <c r="E427" s="143">
        <v>9954</v>
      </c>
      <c r="F427" s="132">
        <f t="shared" si="18"/>
        <v>2614</v>
      </c>
      <c r="G427" s="182">
        <f t="shared" si="19"/>
        <v>1902</v>
      </c>
      <c r="H427" s="143">
        <v>9</v>
      </c>
    </row>
    <row r="428" spans="1:8" ht="13.5" thickBot="1">
      <c r="A428" s="154">
        <v>530</v>
      </c>
      <c r="B428" s="158"/>
      <c r="C428" s="153">
        <f t="shared" si="20"/>
        <v>62.84</v>
      </c>
      <c r="D428" s="156"/>
      <c r="E428" s="143">
        <v>9954</v>
      </c>
      <c r="F428" s="132">
        <f t="shared" si="18"/>
        <v>2613</v>
      </c>
      <c r="G428" s="182">
        <f t="shared" si="19"/>
        <v>1901</v>
      </c>
      <c r="H428" s="143">
        <v>9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0"/>
  <sheetViews>
    <sheetView workbookViewId="0" topLeftCell="A1">
      <selection activeCell="G10" sqref="G10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411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410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E6" s="112" t="s">
        <v>4</v>
      </c>
      <c r="I6" s="4"/>
    </row>
    <row r="7" spans="1:9" ht="15.75">
      <c r="A7" s="113"/>
      <c r="B7" s="110"/>
      <c r="C7" s="149" t="s">
        <v>330</v>
      </c>
      <c r="D7" s="119"/>
      <c r="E7" s="149"/>
      <c r="I7" s="4"/>
    </row>
    <row r="8" spans="1:9" ht="6" customHeight="1" thickBot="1">
      <c r="A8" s="166"/>
      <c r="B8" s="166"/>
      <c r="C8" s="114"/>
      <c r="D8" s="115"/>
      <c r="E8" s="116"/>
      <c r="F8" s="116"/>
      <c r="G8" s="116"/>
      <c r="I8" s="4"/>
    </row>
    <row r="9" spans="1:8" ht="15.75">
      <c r="A9" s="5"/>
      <c r="B9" s="129" t="s">
        <v>349</v>
      </c>
      <c r="C9" s="130"/>
      <c r="D9" s="129" t="s">
        <v>350</v>
      </c>
      <c r="E9" s="130"/>
      <c r="F9" s="131" t="s">
        <v>351</v>
      </c>
      <c r="G9" s="183" t="s">
        <v>442</v>
      </c>
      <c r="H9" s="130"/>
    </row>
    <row r="10" spans="1:8" ht="45.75" thickBot="1">
      <c r="A10" s="144" t="s">
        <v>366</v>
      </c>
      <c r="B10" s="145" t="s">
        <v>3</v>
      </c>
      <c r="C10" s="146" t="s">
        <v>4</v>
      </c>
      <c r="D10" s="147" t="s">
        <v>5</v>
      </c>
      <c r="E10" s="148" t="s">
        <v>6</v>
      </c>
      <c r="F10" s="147" t="s">
        <v>351</v>
      </c>
      <c r="G10" s="181" t="s">
        <v>443</v>
      </c>
      <c r="H10" s="148" t="s">
        <v>7</v>
      </c>
    </row>
    <row r="11" spans="1:8" ht="12.75">
      <c r="A11" s="139">
        <v>1</v>
      </c>
      <c r="B11" s="160">
        <f>ROUND(1.12233*LN(A11)+26.078,2)</f>
        <v>26.08</v>
      </c>
      <c r="C11" s="141"/>
      <c r="D11" s="142">
        <v>16410</v>
      </c>
      <c r="E11" s="143"/>
      <c r="F11" s="132">
        <f>ROUND(12*1.37*(1/B11*D11)+H11,0)</f>
        <v>10421</v>
      </c>
      <c r="G11" s="182">
        <f>ROUND(12*(1/B11*D11),0)</f>
        <v>7551</v>
      </c>
      <c r="H11" s="143">
        <v>77</v>
      </c>
    </row>
    <row r="12" spans="1:8" ht="12.75">
      <c r="A12" s="139">
        <v>2</v>
      </c>
      <c r="B12" s="160">
        <f aca="true" t="shared" si="0" ref="B12:B75">ROUND(1.12233*LN(A12)+26.078,2)</f>
        <v>26.86</v>
      </c>
      <c r="C12" s="153"/>
      <c r="D12" s="142">
        <v>16410</v>
      </c>
      <c r="E12" s="143"/>
      <c r="F12" s="132">
        <f aca="true" t="shared" si="1" ref="F12:F75">ROUND(12*1.37*(1/B12*D12)+H12,0)</f>
        <v>10121</v>
      </c>
      <c r="G12" s="182">
        <f aca="true" t="shared" si="2" ref="G12:G75">ROUND(12*(1/B12*D12),0)</f>
        <v>7331</v>
      </c>
      <c r="H12" s="143">
        <v>77</v>
      </c>
    </row>
    <row r="13" spans="1:8" ht="12.75">
      <c r="A13" s="139">
        <v>3</v>
      </c>
      <c r="B13" s="160">
        <f t="shared" si="0"/>
        <v>27.31</v>
      </c>
      <c r="C13" s="153"/>
      <c r="D13" s="142">
        <v>16410</v>
      </c>
      <c r="E13" s="143"/>
      <c r="F13" s="132">
        <f t="shared" si="1"/>
        <v>9955</v>
      </c>
      <c r="G13" s="182">
        <f t="shared" si="2"/>
        <v>7211</v>
      </c>
      <c r="H13" s="143">
        <v>77</v>
      </c>
    </row>
    <row r="14" spans="1:8" ht="12.75">
      <c r="A14" s="139">
        <v>4</v>
      </c>
      <c r="B14" s="160">
        <f t="shared" si="0"/>
        <v>27.63</v>
      </c>
      <c r="C14" s="153"/>
      <c r="D14" s="142">
        <v>16410</v>
      </c>
      <c r="E14" s="143"/>
      <c r="F14" s="132">
        <f t="shared" si="1"/>
        <v>9764</v>
      </c>
      <c r="G14" s="182">
        <f t="shared" si="2"/>
        <v>7127</v>
      </c>
      <c r="H14" s="143"/>
    </row>
    <row r="15" spans="1:8" ht="12.75">
      <c r="A15" s="139">
        <v>5</v>
      </c>
      <c r="B15" s="160">
        <f t="shared" si="0"/>
        <v>27.88</v>
      </c>
      <c r="C15" s="153"/>
      <c r="D15" s="142">
        <v>16410</v>
      </c>
      <c r="E15" s="143"/>
      <c r="F15" s="132">
        <f t="shared" si="1"/>
        <v>9753</v>
      </c>
      <c r="G15" s="182">
        <f t="shared" si="2"/>
        <v>7063</v>
      </c>
      <c r="H15" s="143">
        <v>77</v>
      </c>
    </row>
    <row r="16" spans="1:8" ht="12.75">
      <c r="A16" s="139">
        <v>6</v>
      </c>
      <c r="B16" s="160">
        <f t="shared" si="0"/>
        <v>28.09</v>
      </c>
      <c r="C16" s="153"/>
      <c r="D16" s="142">
        <v>16410</v>
      </c>
      <c r="E16" s="143"/>
      <c r="F16" s="132">
        <f t="shared" si="1"/>
        <v>9681</v>
      </c>
      <c r="G16" s="182">
        <f t="shared" si="2"/>
        <v>7010</v>
      </c>
      <c r="H16" s="143">
        <v>77</v>
      </c>
    </row>
    <row r="17" spans="1:8" ht="12.75">
      <c r="A17" s="139">
        <v>7</v>
      </c>
      <c r="B17" s="160">
        <f t="shared" si="0"/>
        <v>28.26</v>
      </c>
      <c r="C17" s="153"/>
      <c r="D17" s="142">
        <v>16410</v>
      </c>
      <c r="E17" s="143"/>
      <c r="F17" s="132">
        <f t="shared" si="1"/>
        <v>9623</v>
      </c>
      <c r="G17" s="182">
        <f t="shared" si="2"/>
        <v>6968</v>
      </c>
      <c r="H17" s="143">
        <v>77</v>
      </c>
    </row>
    <row r="18" spans="1:8" ht="12.75">
      <c r="A18" s="139">
        <v>8</v>
      </c>
      <c r="B18" s="160">
        <f t="shared" si="0"/>
        <v>28.41</v>
      </c>
      <c r="C18" s="153"/>
      <c r="D18" s="142">
        <v>16410</v>
      </c>
      <c r="E18" s="143"/>
      <c r="F18" s="132">
        <f t="shared" si="1"/>
        <v>9573</v>
      </c>
      <c r="G18" s="182">
        <f t="shared" si="2"/>
        <v>6931</v>
      </c>
      <c r="H18" s="143">
        <v>77</v>
      </c>
    </row>
    <row r="19" spans="1:8" ht="12.75">
      <c r="A19" s="139">
        <v>9</v>
      </c>
      <c r="B19" s="160">
        <f t="shared" si="0"/>
        <v>28.54</v>
      </c>
      <c r="C19" s="153"/>
      <c r="D19" s="142">
        <v>16410</v>
      </c>
      <c r="E19" s="143"/>
      <c r="F19" s="132">
        <f t="shared" si="1"/>
        <v>9530</v>
      </c>
      <c r="G19" s="182">
        <f t="shared" si="2"/>
        <v>6900</v>
      </c>
      <c r="H19" s="143">
        <v>77</v>
      </c>
    </row>
    <row r="20" spans="1:8" ht="12.75">
      <c r="A20" s="139">
        <v>10</v>
      </c>
      <c r="B20" s="160">
        <f t="shared" si="0"/>
        <v>28.66</v>
      </c>
      <c r="C20" s="153"/>
      <c r="D20" s="142">
        <v>16410</v>
      </c>
      <c r="E20" s="143"/>
      <c r="F20" s="132">
        <f t="shared" si="1"/>
        <v>9490</v>
      </c>
      <c r="G20" s="182">
        <f t="shared" si="2"/>
        <v>6871</v>
      </c>
      <c r="H20" s="143">
        <v>77</v>
      </c>
    </row>
    <row r="21" spans="1:8" ht="12.75">
      <c r="A21" s="139">
        <v>11</v>
      </c>
      <c r="B21" s="160">
        <f t="shared" si="0"/>
        <v>28.77</v>
      </c>
      <c r="C21" s="153"/>
      <c r="D21" s="142">
        <v>16410</v>
      </c>
      <c r="E21" s="143"/>
      <c r="F21" s="132">
        <f t="shared" si="1"/>
        <v>9454</v>
      </c>
      <c r="G21" s="182">
        <f t="shared" si="2"/>
        <v>6845</v>
      </c>
      <c r="H21" s="143">
        <v>77</v>
      </c>
    </row>
    <row r="22" spans="1:8" ht="12.75">
      <c r="A22" s="139">
        <v>12</v>
      </c>
      <c r="B22" s="160">
        <f t="shared" si="0"/>
        <v>28.87</v>
      </c>
      <c r="C22" s="153"/>
      <c r="D22" s="142">
        <v>16410</v>
      </c>
      <c r="E22" s="143"/>
      <c r="F22" s="132">
        <f t="shared" si="1"/>
        <v>9422</v>
      </c>
      <c r="G22" s="182">
        <f t="shared" si="2"/>
        <v>6821</v>
      </c>
      <c r="H22" s="143">
        <v>77</v>
      </c>
    </row>
    <row r="23" spans="1:8" ht="12.75">
      <c r="A23" s="139">
        <v>13</v>
      </c>
      <c r="B23" s="160">
        <f t="shared" si="0"/>
        <v>28.96</v>
      </c>
      <c r="C23" s="153"/>
      <c r="D23" s="142">
        <v>16410</v>
      </c>
      <c r="E23" s="143"/>
      <c r="F23" s="132">
        <f t="shared" si="1"/>
        <v>9393</v>
      </c>
      <c r="G23" s="182">
        <f t="shared" si="2"/>
        <v>6800</v>
      </c>
      <c r="H23" s="143">
        <v>77</v>
      </c>
    </row>
    <row r="24" spans="1:8" ht="12.75">
      <c r="A24" s="139">
        <v>14</v>
      </c>
      <c r="B24" s="160">
        <f t="shared" si="0"/>
        <v>29.04</v>
      </c>
      <c r="C24" s="153"/>
      <c r="D24" s="142">
        <v>16410</v>
      </c>
      <c r="E24" s="143"/>
      <c r="F24" s="132">
        <f t="shared" si="1"/>
        <v>9367</v>
      </c>
      <c r="G24" s="182">
        <f t="shared" si="2"/>
        <v>6781</v>
      </c>
      <c r="H24" s="143">
        <v>77</v>
      </c>
    </row>
    <row r="25" spans="1:8" ht="12.75">
      <c r="A25" s="139">
        <v>15</v>
      </c>
      <c r="B25" s="160">
        <f t="shared" si="0"/>
        <v>29.12</v>
      </c>
      <c r="C25" s="153"/>
      <c r="D25" s="142">
        <v>16410</v>
      </c>
      <c r="E25" s="143"/>
      <c r="F25" s="132">
        <f t="shared" si="1"/>
        <v>9341</v>
      </c>
      <c r="G25" s="182">
        <f t="shared" si="2"/>
        <v>6762</v>
      </c>
      <c r="H25" s="143">
        <v>77</v>
      </c>
    </row>
    <row r="26" spans="1:8" ht="12.75">
      <c r="A26" s="139">
        <v>16</v>
      </c>
      <c r="B26" s="160">
        <f t="shared" si="0"/>
        <v>29.19</v>
      </c>
      <c r="C26" s="153"/>
      <c r="D26" s="142">
        <v>16410</v>
      </c>
      <c r="E26" s="143"/>
      <c r="F26" s="132">
        <f t="shared" si="1"/>
        <v>9319</v>
      </c>
      <c r="G26" s="182">
        <f t="shared" si="2"/>
        <v>6746</v>
      </c>
      <c r="H26" s="143">
        <v>77</v>
      </c>
    </row>
    <row r="27" spans="1:8" ht="12.75">
      <c r="A27" s="139">
        <v>17</v>
      </c>
      <c r="B27" s="160">
        <f t="shared" si="0"/>
        <v>29.26</v>
      </c>
      <c r="C27" s="153"/>
      <c r="D27" s="142">
        <v>16410</v>
      </c>
      <c r="E27" s="143"/>
      <c r="F27" s="132">
        <f t="shared" si="1"/>
        <v>9297</v>
      </c>
      <c r="G27" s="182">
        <f t="shared" si="2"/>
        <v>6730</v>
      </c>
      <c r="H27" s="143">
        <v>77</v>
      </c>
    </row>
    <row r="28" spans="1:8" ht="12.75">
      <c r="A28" s="139">
        <v>18</v>
      </c>
      <c r="B28" s="160">
        <f t="shared" si="0"/>
        <v>29.32</v>
      </c>
      <c r="C28" s="153"/>
      <c r="D28" s="142">
        <v>16410</v>
      </c>
      <c r="E28" s="143"/>
      <c r="F28" s="132">
        <f t="shared" si="1"/>
        <v>9278</v>
      </c>
      <c r="G28" s="182">
        <f t="shared" si="2"/>
        <v>6716</v>
      </c>
      <c r="H28" s="143">
        <v>77</v>
      </c>
    </row>
    <row r="29" spans="1:8" ht="12.75">
      <c r="A29" s="139">
        <v>19</v>
      </c>
      <c r="B29" s="160">
        <f t="shared" si="0"/>
        <v>29.38</v>
      </c>
      <c r="C29" s="153"/>
      <c r="D29" s="142">
        <v>16410</v>
      </c>
      <c r="E29" s="143"/>
      <c r="F29" s="132">
        <f t="shared" si="1"/>
        <v>9259</v>
      </c>
      <c r="G29" s="182">
        <f t="shared" si="2"/>
        <v>6703</v>
      </c>
      <c r="H29" s="143">
        <v>77</v>
      </c>
    </row>
    <row r="30" spans="1:8" ht="12.75">
      <c r="A30" s="139">
        <v>20</v>
      </c>
      <c r="B30" s="160">
        <f t="shared" si="0"/>
        <v>29.44</v>
      </c>
      <c r="C30" s="153"/>
      <c r="D30" s="142">
        <v>16410</v>
      </c>
      <c r="E30" s="143"/>
      <c r="F30" s="132">
        <f t="shared" si="1"/>
        <v>9241</v>
      </c>
      <c r="G30" s="182">
        <f t="shared" si="2"/>
        <v>6689</v>
      </c>
      <c r="H30" s="143">
        <v>77</v>
      </c>
    </row>
    <row r="31" spans="1:8" ht="12.75">
      <c r="A31" s="139">
        <v>21</v>
      </c>
      <c r="B31" s="160">
        <f t="shared" si="0"/>
        <v>29.49</v>
      </c>
      <c r="C31" s="153"/>
      <c r="D31" s="142">
        <v>16410</v>
      </c>
      <c r="E31" s="143"/>
      <c r="F31" s="132">
        <f t="shared" si="1"/>
        <v>9225</v>
      </c>
      <c r="G31" s="182">
        <f t="shared" si="2"/>
        <v>6678</v>
      </c>
      <c r="H31" s="143">
        <v>77</v>
      </c>
    </row>
    <row r="32" spans="1:8" ht="12.75">
      <c r="A32" s="139">
        <v>22</v>
      </c>
      <c r="B32" s="160">
        <f t="shared" si="0"/>
        <v>29.55</v>
      </c>
      <c r="C32" s="153"/>
      <c r="D32" s="142">
        <v>16410</v>
      </c>
      <c r="E32" s="143"/>
      <c r="F32" s="132">
        <f t="shared" si="1"/>
        <v>9207</v>
      </c>
      <c r="G32" s="182">
        <f t="shared" si="2"/>
        <v>6664</v>
      </c>
      <c r="H32" s="143">
        <v>77</v>
      </c>
    </row>
    <row r="33" spans="1:8" ht="12.75">
      <c r="A33" s="139">
        <v>23</v>
      </c>
      <c r="B33" s="160">
        <f t="shared" si="0"/>
        <v>29.6</v>
      </c>
      <c r="C33" s="153"/>
      <c r="D33" s="142">
        <v>16410</v>
      </c>
      <c r="E33" s="143"/>
      <c r="F33" s="132">
        <f t="shared" si="1"/>
        <v>9191</v>
      </c>
      <c r="G33" s="182">
        <f t="shared" si="2"/>
        <v>6653</v>
      </c>
      <c r="H33" s="143">
        <v>77</v>
      </c>
    </row>
    <row r="34" spans="1:8" ht="12.75">
      <c r="A34" s="139">
        <v>24</v>
      </c>
      <c r="B34" s="160">
        <f t="shared" si="0"/>
        <v>29.64</v>
      </c>
      <c r="C34" s="153"/>
      <c r="D34" s="142">
        <v>16410</v>
      </c>
      <c r="E34" s="143"/>
      <c r="F34" s="132">
        <f t="shared" si="1"/>
        <v>9179</v>
      </c>
      <c r="G34" s="182">
        <f t="shared" si="2"/>
        <v>6644</v>
      </c>
      <c r="H34" s="143">
        <v>77</v>
      </c>
    </row>
    <row r="35" spans="1:8" ht="12.75">
      <c r="A35" s="139">
        <v>25</v>
      </c>
      <c r="B35" s="160">
        <f t="shared" si="0"/>
        <v>29.69</v>
      </c>
      <c r="C35" s="153"/>
      <c r="D35" s="142">
        <v>16410</v>
      </c>
      <c r="E35" s="143"/>
      <c r="F35" s="132">
        <f t="shared" si="1"/>
        <v>9164</v>
      </c>
      <c r="G35" s="182">
        <f t="shared" si="2"/>
        <v>6633</v>
      </c>
      <c r="H35" s="143">
        <v>77</v>
      </c>
    </row>
    <row r="36" spans="1:8" ht="12.75">
      <c r="A36" s="139">
        <v>26</v>
      </c>
      <c r="B36" s="160">
        <f t="shared" si="0"/>
        <v>29.73</v>
      </c>
      <c r="C36" s="153"/>
      <c r="D36" s="142">
        <v>16410</v>
      </c>
      <c r="E36" s="143"/>
      <c r="F36" s="132">
        <f t="shared" si="1"/>
        <v>9151</v>
      </c>
      <c r="G36" s="182">
        <f t="shared" si="2"/>
        <v>6624</v>
      </c>
      <c r="H36" s="143">
        <v>77</v>
      </c>
    </row>
    <row r="37" spans="1:8" ht="12.75">
      <c r="A37" s="139">
        <v>27</v>
      </c>
      <c r="B37" s="160">
        <f t="shared" si="0"/>
        <v>29.78</v>
      </c>
      <c r="C37" s="153"/>
      <c r="D37" s="142">
        <v>16410</v>
      </c>
      <c r="E37" s="143"/>
      <c r="F37" s="132">
        <f t="shared" si="1"/>
        <v>9136</v>
      </c>
      <c r="G37" s="182">
        <f t="shared" si="2"/>
        <v>6612</v>
      </c>
      <c r="H37" s="143">
        <v>77</v>
      </c>
    </row>
    <row r="38" spans="1:8" ht="12.75">
      <c r="A38" s="139">
        <v>28</v>
      </c>
      <c r="B38" s="160">
        <f t="shared" si="0"/>
        <v>29.82</v>
      </c>
      <c r="C38" s="153"/>
      <c r="D38" s="142">
        <v>16410</v>
      </c>
      <c r="E38" s="143"/>
      <c r="F38" s="132">
        <f t="shared" si="1"/>
        <v>9124</v>
      </c>
      <c r="G38" s="182">
        <f t="shared" si="2"/>
        <v>6604</v>
      </c>
      <c r="H38" s="143">
        <v>77</v>
      </c>
    </row>
    <row r="39" spans="1:8" ht="12.75">
      <c r="A39" s="139">
        <v>29</v>
      </c>
      <c r="B39" s="160">
        <f t="shared" si="0"/>
        <v>29.86</v>
      </c>
      <c r="C39" s="153"/>
      <c r="D39" s="142">
        <v>16410</v>
      </c>
      <c r="E39" s="143"/>
      <c r="F39" s="132">
        <f t="shared" si="1"/>
        <v>9112</v>
      </c>
      <c r="G39" s="182">
        <f t="shared" si="2"/>
        <v>6595</v>
      </c>
      <c r="H39" s="143">
        <v>77</v>
      </c>
    </row>
    <row r="40" spans="1:8" ht="12.75">
      <c r="A40" s="139">
        <v>30</v>
      </c>
      <c r="B40" s="160">
        <f t="shared" si="0"/>
        <v>29.9</v>
      </c>
      <c r="C40" s="153"/>
      <c r="D40" s="142">
        <v>16410</v>
      </c>
      <c r="E40" s="143"/>
      <c r="F40" s="132">
        <f t="shared" si="1"/>
        <v>9100</v>
      </c>
      <c r="G40" s="182">
        <f t="shared" si="2"/>
        <v>6586</v>
      </c>
      <c r="H40" s="143">
        <v>77</v>
      </c>
    </row>
    <row r="41" spans="1:8" ht="12.75">
      <c r="A41" s="139">
        <v>31</v>
      </c>
      <c r="B41" s="160">
        <f t="shared" si="0"/>
        <v>29.93</v>
      </c>
      <c r="C41" s="153"/>
      <c r="D41" s="142">
        <v>16410</v>
      </c>
      <c r="E41" s="143"/>
      <c r="F41" s="132">
        <f t="shared" si="1"/>
        <v>9091</v>
      </c>
      <c r="G41" s="182">
        <f t="shared" si="2"/>
        <v>6579</v>
      </c>
      <c r="H41" s="143">
        <v>77</v>
      </c>
    </row>
    <row r="42" spans="1:8" ht="12.75">
      <c r="A42" s="139">
        <v>32</v>
      </c>
      <c r="B42" s="160">
        <f t="shared" si="0"/>
        <v>29.97</v>
      </c>
      <c r="C42" s="153"/>
      <c r="D42" s="142">
        <v>16410</v>
      </c>
      <c r="E42" s="143"/>
      <c r="F42" s="132">
        <f t="shared" si="1"/>
        <v>9079</v>
      </c>
      <c r="G42" s="182">
        <f t="shared" si="2"/>
        <v>6571</v>
      </c>
      <c r="H42" s="143">
        <v>77</v>
      </c>
    </row>
    <row r="43" spans="1:8" ht="12.75">
      <c r="A43" s="139">
        <v>33</v>
      </c>
      <c r="B43" s="160">
        <f t="shared" si="0"/>
        <v>30</v>
      </c>
      <c r="C43" s="153"/>
      <c r="D43" s="142">
        <v>16410</v>
      </c>
      <c r="E43" s="143"/>
      <c r="F43" s="132">
        <f t="shared" si="1"/>
        <v>9070</v>
      </c>
      <c r="G43" s="182">
        <f t="shared" si="2"/>
        <v>6564</v>
      </c>
      <c r="H43" s="143">
        <v>77</v>
      </c>
    </row>
    <row r="44" spans="1:8" ht="12.75">
      <c r="A44" s="139">
        <v>34</v>
      </c>
      <c r="B44" s="160">
        <f t="shared" si="0"/>
        <v>30.04</v>
      </c>
      <c r="C44" s="153"/>
      <c r="D44" s="142">
        <v>16410</v>
      </c>
      <c r="E44" s="143"/>
      <c r="F44" s="132">
        <f t="shared" si="1"/>
        <v>9058</v>
      </c>
      <c r="G44" s="182">
        <f t="shared" si="2"/>
        <v>6555</v>
      </c>
      <c r="H44" s="143">
        <v>77</v>
      </c>
    </row>
    <row r="45" spans="1:8" ht="12.75">
      <c r="A45" s="139">
        <v>35</v>
      </c>
      <c r="B45" s="160">
        <f t="shared" si="0"/>
        <v>30.07</v>
      </c>
      <c r="C45" s="153"/>
      <c r="D45" s="142">
        <v>16410</v>
      </c>
      <c r="E45" s="143"/>
      <c r="F45" s="132">
        <f t="shared" si="1"/>
        <v>9049</v>
      </c>
      <c r="G45" s="182">
        <f t="shared" si="2"/>
        <v>6549</v>
      </c>
      <c r="H45" s="143">
        <v>77</v>
      </c>
    </row>
    <row r="46" spans="1:8" ht="12.75">
      <c r="A46" s="139">
        <v>36</v>
      </c>
      <c r="B46" s="160">
        <f t="shared" si="0"/>
        <v>30.1</v>
      </c>
      <c r="C46" s="153"/>
      <c r="D46" s="142">
        <v>16410</v>
      </c>
      <c r="E46" s="143"/>
      <c r="F46" s="132">
        <f t="shared" si="1"/>
        <v>9040</v>
      </c>
      <c r="G46" s="182">
        <f t="shared" si="2"/>
        <v>6542</v>
      </c>
      <c r="H46" s="143">
        <v>77</v>
      </c>
    </row>
    <row r="47" spans="1:8" ht="12.75">
      <c r="A47" s="139">
        <v>37</v>
      </c>
      <c r="B47" s="160">
        <f t="shared" si="0"/>
        <v>30.13</v>
      </c>
      <c r="C47" s="153"/>
      <c r="D47" s="142">
        <v>16410</v>
      </c>
      <c r="E47" s="143"/>
      <c r="F47" s="132">
        <f t="shared" si="1"/>
        <v>9031</v>
      </c>
      <c r="G47" s="182">
        <f t="shared" si="2"/>
        <v>6536</v>
      </c>
      <c r="H47" s="143">
        <v>77</v>
      </c>
    </row>
    <row r="48" spans="1:8" ht="12.75">
      <c r="A48" s="139">
        <v>38</v>
      </c>
      <c r="B48" s="160">
        <f t="shared" si="0"/>
        <v>30.16</v>
      </c>
      <c r="C48" s="153"/>
      <c r="D48" s="142">
        <v>16410</v>
      </c>
      <c r="E48" s="143"/>
      <c r="F48" s="132">
        <f t="shared" si="1"/>
        <v>9022</v>
      </c>
      <c r="G48" s="182">
        <f t="shared" si="2"/>
        <v>6529</v>
      </c>
      <c r="H48" s="143">
        <v>77</v>
      </c>
    </row>
    <row r="49" spans="1:8" ht="12.75">
      <c r="A49" s="139">
        <v>39</v>
      </c>
      <c r="B49" s="160">
        <f t="shared" si="0"/>
        <v>30.19</v>
      </c>
      <c r="C49" s="153"/>
      <c r="D49" s="142">
        <v>16410</v>
      </c>
      <c r="E49" s="143"/>
      <c r="F49" s="132">
        <f t="shared" si="1"/>
        <v>9013</v>
      </c>
      <c r="G49" s="182">
        <f t="shared" si="2"/>
        <v>6523</v>
      </c>
      <c r="H49" s="143">
        <v>77</v>
      </c>
    </row>
    <row r="50" spans="1:8" ht="12.75">
      <c r="A50" s="139">
        <v>40</v>
      </c>
      <c r="B50" s="160">
        <f t="shared" si="0"/>
        <v>30.22</v>
      </c>
      <c r="C50" s="153"/>
      <c r="D50" s="142">
        <v>16410</v>
      </c>
      <c r="E50" s="143"/>
      <c r="F50" s="132">
        <f t="shared" si="1"/>
        <v>9004</v>
      </c>
      <c r="G50" s="182">
        <f t="shared" si="2"/>
        <v>6516</v>
      </c>
      <c r="H50" s="143">
        <v>77</v>
      </c>
    </row>
    <row r="51" spans="1:8" ht="12.75">
      <c r="A51" s="139">
        <v>41</v>
      </c>
      <c r="B51" s="160">
        <f t="shared" si="0"/>
        <v>30.25</v>
      </c>
      <c r="C51" s="153"/>
      <c r="D51" s="142">
        <v>16410</v>
      </c>
      <c r="E51" s="143"/>
      <c r="F51" s="132">
        <f t="shared" si="1"/>
        <v>8995</v>
      </c>
      <c r="G51" s="182">
        <f t="shared" si="2"/>
        <v>6510</v>
      </c>
      <c r="H51" s="143">
        <v>77</v>
      </c>
    </row>
    <row r="52" spans="1:8" ht="12.75">
      <c r="A52" s="139">
        <v>42</v>
      </c>
      <c r="B52" s="160">
        <f t="shared" si="0"/>
        <v>30.27</v>
      </c>
      <c r="C52" s="153"/>
      <c r="D52" s="142">
        <v>16410</v>
      </c>
      <c r="E52" s="143"/>
      <c r="F52" s="132">
        <f t="shared" si="1"/>
        <v>8989</v>
      </c>
      <c r="G52" s="182">
        <f t="shared" si="2"/>
        <v>6505</v>
      </c>
      <c r="H52" s="143">
        <v>77</v>
      </c>
    </row>
    <row r="53" spans="1:8" ht="12.75">
      <c r="A53" s="139">
        <v>43</v>
      </c>
      <c r="B53" s="160">
        <f t="shared" si="0"/>
        <v>30.3</v>
      </c>
      <c r="C53" s="153"/>
      <c r="D53" s="142">
        <v>16410</v>
      </c>
      <c r="E53" s="143"/>
      <c r="F53" s="132">
        <f t="shared" si="1"/>
        <v>8981</v>
      </c>
      <c r="G53" s="182">
        <f t="shared" si="2"/>
        <v>6499</v>
      </c>
      <c r="H53" s="143">
        <v>77</v>
      </c>
    </row>
    <row r="54" spans="1:8" ht="12.75">
      <c r="A54" s="139">
        <v>44</v>
      </c>
      <c r="B54" s="160">
        <f t="shared" si="0"/>
        <v>30.33</v>
      </c>
      <c r="C54" s="153"/>
      <c r="D54" s="142">
        <v>16410</v>
      </c>
      <c r="E54" s="143"/>
      <c r="F54" s="132">
        <f t="shared" si="1"/>
        <v>8972</v>
      </c>
      <c r="G54" s="182">
        <f t="shared" si="2"/>
        <v>6493</v>
      </c>
      <c r="H54" s="143">
        <v>77</v>
      </c>
    </row>
    <row r="55" spans="1:8" ht="12.75">
      <c r="A55" s="139">
        <v>45</v>
      </c>
      <c r="B55" s="160">
        <f t="shared" si="0"/>
        <v>30.35</v>
      </c>
      <c r="C55" s="153"/>
      <c r="D55" s="142">
        <v>16410</v>
      </c>
      <c r="E55" s="143"/>
      <c r="F55" s="132">
        <f t="shared" si="1"/>
        <v>8966</v>
      </c>
      <c r="G55" s="182">
        <f t="shared" si="2"/>
        <v>6488</v>
      </c>
      <c r="H55" s="143">
        <v>77</v>
      </c>
    </row>
    <row r="56" spans="1:8" ht="12.75">
      <c r="A56" s="139">
        <v>46</v>
      </c>
      <c r="B56" s="160">
        <f t="shared" si="0"/>
        <v>30.37</v>
      </c>
      <c r="C56" s="153"/>
      <c r="D56" s="142">
        <v>16410</v>
      </c>
      <c r="E56" s="143"/>
      <c r="F56" s="132">
        <f t="shared" si="1"/>
        <v>8960</v>
      </c>
      <c r="G56" s="182">
        <f t="shared" si="2"/>
        <v>6484</v>
      </c>
      <c r="H56" s="143">
        <v>77</v>
      </c>
    </row>
    <row r="57" spans="1:8" ht="12.75">
      <c r="A57" s="139">
        <v>47</v>
      </c>
      <c r="B57" s="160">
        <f t="shared" si="0"/>
        <v>30.4</v>
      </c>
      <c r="C57" s="153"/>
      <c r="D57" s="142">
        <v>16410</v>
      </c>
      <c r="E57" s="143"/>
      <c r="F57" s="132">
        <f t="shared" si="1"/>
        <v>8951</v>
      </c>
      <c r="G57" s="182">
        <f t="shared" si="2"/>
        <v>6478</v>
      </c>
      <c r="H57" s="143">
        <v>77</v>
      </c>
    </row>
    <row r="58" spans="1:8" ht="12.75">
      <c r="A58" s="139">
        <v>48</v>
      </c>
      <c r="B58" s="160">
        <f t="shared" si="0"/>
        <v>30.42</v>
      </c>
      <c r="C58" s="153"/>
      <c r="D58" s="142">
        <v>16410</v>
      </c>
      <c r="E58" s="143"/>
      <c r="F58" s="132">
        <f t="shared" si="1"/>
        <v>8946</v>
      </c>
      <c r="G58" s="182">
        <f t="shared" si="2"/>
        <v>6473</v>
      </c>
      <c r="H58" s="143">
        <v>77</v>
      </c>
    </row>
    <row r="59" spans="1:8" ht="12.75">
      <c r="A59" s="139">
        <v>49</v>
      </c>
      <c r="B59" s="160">
        <f t="shared" si="0"/>
        <v>30.45</v>
      </c>
      <c r="C59" s="153"/>
      <c r="D59" s="142">
        <v>16410</v>
      </c>
      <c r="E59" s="143"/>
      <c r="F59" s="132">
        <f t="shared" si="1"/>
        <v>8937</v>
      </c>
      <c r="G59" s="182">
        <f t="shared" si="2"/>
        <v>6467</v>
      </c>
      <c r="H59" s="143">
        <v>77</v>
      </c>
    </row>
    <row r="60" spans="1:8" ht="12.75">
      <c r="A60" s="139">
        <v>50</v>
      </c>
      <c r="B60" s="160">
        <f t="shared" si="0"/>
        <v>30.47</v>
      </c>
      <c r="C60" s="153"/>
      <c r="D60" s="142">
        <v>16410</v>
      </c>
      <c r="E60" s="143"/>
      <c r="F60" s="132">
        <f t="shared" si="1"/>
        <v>8931</v>
      </c>
      <c r="G60" s="182">
        <f t="shared" si="2"/>
        <v>6463</v>
      </c>
      <c r="H60" s="143">
        <v>77</v>
      </c>
    </row>
    <row r="61" spans="1:8" ht="12.75">
      <c r="A61" s="139">
        <v>51</v>
      </c>
      <c r="B61" s="160">
        <f t="shared" si="0"/>
        <v>30.49</v>
      </c>
      <c r="C61" s="153"/>
      <c r="D61" s="142">
        <v>16410</v>
      </c>
      <c r="E61" s="143"/>
      <c r="F61" s="132">
        <f t="shared" si="1"/>
        <v>8925</v>
      </c>
      <c r="G61" s="182">
        <f t="shared" si="2"/>
        <v>6459</v>
      </c>
      <c r="H61" s="143">
        <v>77</v>
      </c>
    </row>
    <row r="62" spans="1:8" ht="12.75">
      <c r="A62" s="139">
        <v>52</v>
      </c>
      <c r="B62" s="160">
        <f t="shared" si="0"/>
        <v>30.51</v>
      </c>
      <c r="C62" s="153"/>
      <c r="D62" s="142">
        <v>16410</v>
      </c>
      <c r="E62" s="143"/>
      <c r="F62" s="132">
        <f t="shared" si="1"/>
        <v>8919</v>
      </c>
      <c r="G62" s="182">
        <f t="shared" si="2"/>
        <v>6454</v>
      </c>
      <c r="H62" s="143">
        <v>77</v>
      </c>
    </row>
    <row r="63" spans="1:8" ht="12.75">
      <c r="A63" s="139">
        <v>53</v>
      </c>
      <c r="B63" s="160">
        <f t="shared" si="0"/>
        <v>30.53</v>
      </c>
      <c r="C63" s="153"/>
      <c r="D63" s="142">
        <v>16410</v>
      </c>
      <c r="E63" s="143"/>
      <c r="F63" s="132">
        <f t="shared" si="1"/>
        <v>8914</v>
      </c>
      <c r="G63" s="182">
        <f t="shared" si="2"/>
        <v>6450</v>
      </c>
      <c r="H63" s="143">
        <v>77</v>
      </c>
    </row>
    <row r="64" spans="1:8" ht="12.75">
      <c r="A64" s="139">
        <v>54</v>
      </c>
      <c r="B64" s="160">
        <f t="shared" si="0"/>
        <v>30.55</v>
      </c>
      <c r="C64" s="153"/>
      <c r="D64" s="142">
        <v>16410</v>
      </c>
      <c r="E64" s="143"/>
      <c r="F64" s="132">
        <f t="shared" si="1"/>
        <v>8908</v>
      </c>
      <c r="G64" s="182">
        <f t="shared" si="2"/>
        <v>6446</v>
      </c>
      <c r="H64" s="143">
        <v>77</v>
      </c>
    </row>
    <row r="65" spans="1:8" ht="12.75">
      <c r="A65" s="139">
        <v>55</v>
      </c>
      <c r="B65" s="160">
        <f t="shared" si="0"/>
        <v>30.58</v>
      </c>
      <c r="C65" s="153"/>
      <c r="D65" s="142">
        <v>16410</v>
      </c>
      <c r="E65" s="143"/>
      <c r="F65" s="132">
        <f t="shared" si="1"/>
        <v>8899</v>
      </c>
      <c r="G65" s="182">
        <f t="shared" si="2"/>
        <v>6440</v>
      </c>
      <c r="H65" s="143">
        <v>77</v>
      </c>
    </row>
    <row r="66" spans="1:8" ht="12.75">
      <c r="A66" s="139">
        <v>56</v>
      </c>
      <c r="B66" s="160">
        <f t="shared" si="0"/>
        <v>30.6</v>
      </c>
      <c r="C66" s="153"/>
      <c r="D66" s="142">
        <v>16410</v>
      </c>
      <c r="E66" s="143"/>
      <c r="F66" s="132">
        <f t="shared" si="1"/>
        <v>8893</v>
      </c>
      <c r="G66" s="182">
        <f t="shared" si="2"/>
        <v>6435</v>
      </c>
      <c r="H66" s="143">
        <v>77</v>
      </c>
    </row>
    <row r="67" spans="1:8" ht="12.75">
      <c r="A67" s="139">
        <v>57</v>
      </c>
      <c r="B67" s="160">
        <f t="shared" si="0"/>
        <v>30.62</v>
      </c>
      <c r="C67" s="153"/>
      <c r="D67" s="142">
        <v>16410</v>
      </c>
      <c r="E67" s="143"/>
      <c r="F67" s="132">
        <f t="shared" si="1"/>
        <v>8888</v>
      </c>
      <c r="G67" s="182">
        <f t="shared" si="2"/>
        <v>6431</v>
      </c>
      <c r="H67" s="143">
        <v>77</v>
      </c>
    </row>
    <row r="68" spans="1:8" ht="12.75">
      <c r="A68" s="139">
        <v>58</v>
      </c>
      <c r="B68" s="160">
        <f t="shared" si="0"/>
        <v>30.64</v>
      </c>
      <c r="C68" s="153"/>
      <c r="D68" s="142">
        <v>16410</v>
      </c>
      <c r="E68" s="143"/>
      <c r="F68" s="132">
        <f t="shared" si="1"/>
        <v>8882</v>
      </c>
      <c r="G68" s="182">
        <f t="shared" si="2"/>
        <v>6427</v>
      </c>
      <c r="H68" s="143">
        <v>77</v>
      </c>
    </row>
    <row r="69" spans="1:8" ht="12.75">
      <c r="A69" s="139">
        <v>59</v>
      </c>
      <c r="B69" s="160">
        <f t="shared" si="0"/>
        <v>30.65</v>
      </c>
      <c r="C69" s="153"/>
      <c r="D69" s="142">
        <v>16410</v>
      </c>
      <c r="E69" s="143"/>
      <c r="F69" s="132">
        <f t="shared" si="1"/>
        <v>8879</v>
      </c>
      <c r="G69" s="182">
        <f t="shared" si="2"/>
        <v>6425</v>
      </c>
      <c r="H69" s="143">
        <v>77</v>
      </c>
    </row>
    <row r="70" spans="1:8" ht="12.75">
      <c r="A70" s="139">
        <v>60</v>
      </c>
      <c r="B70" s="160">
        <f t="shared" si="0"/>
        <v>30.67</v>
      </c>
      <c r="C70" s="153"/>
      <c r="D70" s="142">
        <v>16410</v>
      </c>
      <c r="E70" s="143"/>
      <c r="F70" s="132">
        <f t="shared" si="1"/>
        <v>8873</v>
      </c>
      <c r="G70" s="182">
        <f t="shared" si="2"/>
        <v>6421</v>
      </c>
      <c r="H70" s="143">
        <v>77</v>
      </c>
    </row>
    <row r="71" spans="1:8" ht="12.75">
      <c r="A71" s="139">
        <v>61</v>
      </c>
      <c r="B71" s="160">
        <f t="shared" si="0"/>
        <v>30.69</v>
      </c>
      <c r="C71" s="153"/>
      <c r="D71" s="142">
        <v>16410</v>
      </c>
      <c r="E71" s="143"/>
      <c r="F71" s="132">
        <f t="shared" si="1"/>
        <v>8867</v>
      </c>
      <c r="G71" s="182">
        <f t="shared" si="2"/>
        <v>6416</v>
      </c>
      <c r="H71" s="143">
        <v>77</v>
      </c>
    </row>
    <row r="72" spans="1:8" ht="12.75">
      <c r="A72" s="139">
        <v>62</v>
      </c>
      <c r="B72" s="160">
        <f t="shared" si="0"/>
        <v>30.71</v>
      </c>
      <c r="C72" s="153"/>
      <c r="D72" s="142">
        <v>16410</v>
      </c>
      <c r="E72" s="143"/>
      <c r="F72" s="132">
        <f t="shared" si="1"/>
        <v>8862</v>
      </c>
      <c r="G72" s="182">
        <f t="shared" si="2"/>
        <v>6412</v>
      </c>
      <c r="H72" s="143">
        <v>77</v>
      </c>
    </row>
    <row r="73" spans="1:8" ht="12.75">
      <c r="A73" s="139">
        <v>63</v>
      </c>
      <c r="B73" s="160">
        <f t="shared" si="0"/>
        <v>30.73</v>
      </c>
      <c r="C73" s="153"/>
      <c r="D73" s="142">
        <v>16410</v>
      </c>
      <c r="E73" s="143"/>
      <c r="F73" s="132">
        <f t="shared" si="1"/>
        <v>8856</v>
      </c>
      <c r="G73" s="182">
        <f t="shared" si="2"/>
        <v>6408</v>
      </c>
      <c r="H73" s="143">
        <v>77</v>
      </c>
    </row>
    <row r="74" spans="1:8" ht="12.75">
      <c r="A74" s="139">
        <v>64</v>
      </c>
      <c r="B74" s="160">
        <f t="shared" si="0"/>
        <v>30.75</v>
      </c>
      <c r="C74" s="153"/>
      <c r="D74" s="142">
        <v>16410</v>
      </c>
      <c r="E74" s="143"/>
      <c r="F74" s="132">
        <f t="shared" si="1"/>
        <v>8850</v>
      </c>
      <c r="G74" s="182">
        <f t="shared" si="2"/>
        <v>6404</v>
      </c>
      <c r="H74" s="143">
        <v>77</v>
      </c>
    </row>
    <row r="75" spans="1:8" ht="12.75">
      <c r="A75" s="139">
        <v>65</v>
      </c>
      <c r="B75" s="160">
        <f t="shared" si="0"/>
        <v>30.76</v>
      </c>
      <c r="C75" s="153"/>
      <c r="D75" s="142">
        <v>16410</v>
      </c>
      <c r="E75" s="143"/>
      <c r="F75" s="132">
        <f t="shared" si="1"/>
        <v>8847</v>
      </c>
      <c r="G75" s="182">
        <f t="shared" si="2"/>
        <v>6402</v>
      </c>
      <c r="H75" s="143">
        <v>77</v>
      </c>
    </row>
    <row r="76" spans="1:8" ht="12.75">
      <c r="A76" s="139">
        <v>66</v>
      </c>
      <c r="B76" s="160">
        <f aca="true" t="shared" si="3" ref="B76:B139">ROUND(1.12233*LN(A76)+26.078,2)</f>
        <v>30.78</v>
      </c>
      <c r="C76" s="153"/>
      <c r="D76" s="142">
        <v>16410</v>
      </c>
      <c r="E76" s="143"/>
      <c r="F76" s="132">
        <f aca="true" t="shared" si="4" ref="F76:F139">ROUND(12*1.37*(1/B76*D76)+H76,0)</f>
        <v>8842</v>
      </c>
      <c r="G76" s="182">
        <f aca="true" t="shared" si="5" ref="G76:G139">ROUND(12*(1/B76*D76),0)</f>
        <v>6398</v>
      </c>
      <c r="H76" s="143">
        <v>77</v>
      </c>
    </row>
    <row r="77" spans="1:8" ht="12.75">
      <c r="A77" s="139">
        <v>67</v>
      </c>
      <c r="B77" s="160">
        <f t="shared" si="3"/>
        <v>30.8</v>
      </c>
      <c r="C77" s="153"/>
      <c r="D77" s="142">
        <v>16410</v>
      </c>
      <c r="E77" s="143"/>
      <c r="F77" s="132">
        <f t="shared" si="4"/>
        <v>8836</v>
      </c>
      <c r="G77" s="182">
        <f t="shared" si="5"/>
        <v>6394</v>
      </c>
      <c r="H77" s="143">
        <v>77</v>
      </c>
    </row>
    <row r="78" spans="1:8" ht="12.75">
      <c r="A78" s="139">
        <v>68</v>
      </c>
      <c r="B78" s="160">
        <f t="shared" si="3"/>
        <v>30.81</v>
      </c>
      <c r="C78" s="153"/>
      <c r="D78" s="142">
        <v>16410</v>
      </c>
      <c r="E78" s="143"/>
      <c r="F78" s="132">
        <f t="shared" si="4"/>
        <v>8833</v>
      </c>
      <c r="G78" s="182">
        <f t="shared" si="5"/>
        <v>6391</v>
      </c>
      <c r="H78" s="143">
        <v>77</v>
      </c>
    </row>
    <row r="79" spans="1:8" ht="12.75">
      <c r="A79" s="139">
        <v>69</v>
      </c>
      <c r="B79" s="160">
        <f t="shared" si="3"/>
        <v>30.83</v>
      </c>
      <c r="C79" s="153"/>
      <c r="D79" s="142">
        <v>16410</v>
      </c>
      <c r="E79" s="143"/>
      <c r="F79" s="132">
        <f t="shared" si="4"/>
        <v>8828</v>
      </c>
      <c r="G79" s="182">
        <f t="shared" si="5"/>
        <v>6387</v>
      </c>
      <c r="H79" s="143">
        <v>77</v>
      </c>
    </row>
    <row r="80" spans="1:8" ht="12.75">
      <c r="A80" s="139">
        <v>70</v>
      </c>
      <c r="B80" s="160">
        <f t="shared" si="3"/>
        <v>30.85</v>
      </c>
      <c r="C80" s="153"/>
      <c r="D80" s="142">
        <v>16410</v>
      </c>
      <c r="E80" s="143"/>
      <c r="F80" s="132">
        <f t="shared" si="4"/>
        <v>8822</v>
      </c>
      <c r="G80" s="182">
        <f t="shared" si="5"/>
        <v>6383</v>
      </c>
      <c r="H80" s="143">
        <v>77</v>
      </c>
    </row>
    <row r="81" spans="1:8" ht="12.75">
      <c r="A81" s="139">
        <v>71</v>
      </c>
      <c r="B81" s="160">
        <f t="shared" si="3"/>
        <v>30.86</v>
      </c>
      <c r="C81" s="153"/>
      <c r="D81" s="142">
        <v>16410</v>
      </c>
      <c r="E81" s="143"/>
      <c r="F81" s="132">
        <f t="shared" si="4"/>
        <v>8819</v>
      </c>
      <c r="G81" s="182">
        <f t="shared" si="5"/>
        <v>6381</v>
      </c>
      <c r="H81" s="143">
        <v>77</v>
      </c>
    </row>
    <row r="82" spans="1:8" ht="12.75">
      <c r="A82" s="139">
        <v>72</v>
      </c>
      <c r="B82" s="160">
        <f t="shared" si="3"/>
        <v>30.88</v>
      </c>
      <c r="C82" s="153"/>
      <c r="D82" s="142">
        <v>16410</v>
      </c>
      <c r="E82" s="143"/>
      <c r="F82" s="132">
        <f t="shared" si="4"/>
        <v>8813</v>
      </c>
      <c r="G82" s="182">
        <f t="shared" si="5"/>
        <v>6377</v>
      </c>
      <c r="H82" s="143">
        <v>77</v>
      </c>
    </row>
    <row r="83" spans="1:8" ht="12.75">
      <c r="A83" s="139">
        <v>73</v>
      </c>
      <c r="B83" s="160">
        <f t="shared" si="3"/>
        <v>30.89</v>
      </c>
      <c r="C83" s="153"/>
      <c r="D83" s="142">
        <v>16410</v>
      </c>
      <c r="E83" s="143"/>
      <c r="F83" s="132">
        <f t="shared" si="4"/>
        <v>8811</v>
      </c>
      <c r="G83" s="182">
        <f t="shared" si="5"/>
        <v>6375</v>
      </c>
      <c r="H83" s="143">
        <v>77</v>
      </c>
    </row>
    <row r="84" spans="1:8" ht="12.75">
      <c r="A84" s="139">
        <v>74</v>
      </c>
      <c r="B84" s="160">
        <f t="shared" si="3"/>
        <v>30.91</v>
      </c>
      <c r="C84" s="153"/>
      <c r="D84" s="142">
        <v>16410</v>
      </c>
      <c r="E84" s="143"/>
      <c r="F84" s="132">
        <f t="shared" si="4"/>
        <v>8805</v>
      </c>
      <c r="G84" s="182">
        <f t="shared" si="5"/>
        <v>6371</v>
      </c>
      <c r="H84" s="143">
        <v>77</v>
      </c>
    </row>
    <row r="85" spans="1:8" ht="12.75">
      <c r="A85" s="139">
        <v>75</v>
      </c>
      <c r="B85" s="160">
        <f t="shared" si="3"/>
        <v>30.92</v>
      </c>
      <c r="C85" s="153"/>
      <c r="D85" s="142">
        <v>16410</v>
      </c>
      <c r="E85" s="143"/>
      <c r="F85" s="132">
        <f t="shared" si="4"/>
        <v>8802</v>
      </c>
      <c r="G85" s="182">
        <f t="shared" si="5"/>
        <v>6369</v>
      </c>
      <c r="H85" s="143">
        <v>77</v>
      </c>
    </row>
    <row r="86" spans="1:8" ht="12.75">
      <c r="A86" s="139">
        <v>76</v>
      </c>
      <c r="B86" s="160">
        <f t="shared" si="3"/>
        <v>30.94</v>
      </c>
      <c r="C86" s="153"/>
      <c r="D86" s="142">
        <v>16410</v>
      </c>
      <c r="E86" s="143"/>
      <c r="F86" s="132">
        <f t="shared" si="4"/>
        <v>8796</v>
      </c>
      <c r="G86" s="182">
        <f t="shared" si="5"/>
        <v>6365</v>
      </c>
      <c r="H86" s="143">
        <v>77</v>
      </c>
    </row>
    <row r="87" spans="1:8" ht="12.75">
      <c r="A87" s="139">
        <v>77</v>
      </c>
      <c r="B87" s="160">
        <f t="shared" si="3"/>
        <v>30.95</v>
      </c>
      <c r="C87" s="153"/>
      <c r="D87" s="142">
        <v>16410</v>
      </c>
      <c r="E87" s="143"/>
      <c r="F87" s="132">
        <f t="shared" si="4"/>
        <v>8794</v>
      </c>
      <c r="G87" s="182">
        <f t="shared" si="5"/>
        <v>6363</v>
      </c>
      <c r="H87" s="143">
        <v>77</v>
      </c>
    </row>
    <row r="88" spans="1:8" ht="12.75">
      <c r="A88" s="139">
        <v>78</v>
      </c>
      <c r="B88" s="160">
        <f t="shared" si="3"/>
        <v>30.97</v>
      </c>
      <c r="C88" s="153"/>
      <c r="D88" s="142">
        <v>16410</v>
      </c>
      <c r="E88" s="143"/>
      <c r="F88" s="132">
        <f t="shared" si="4"/>
        <v>8788</v>
      </c>
      <c r="G88" s="182">
        <f t="shared" si="5"/>
        <v>6358</v>
      </c>
      <c r="H88" s="143">
        <v>77</v>
      </c>
    </row>
    <row r="89" spans="1:8" ht="12.75">
      <c r="A89" s="139">
        <v>79</v>
      </c>
      <c r="B89" s="160">
        <f t="shared" si="3"/>
        <v>30.98</v>
      </c>
      <c r="C89" s="153"/>
      <c r="D89" s="142">
        <v>16410</v>
      </c>
      <c r="E89" s="143"/>
      <c r="F89" s="132">
        <f t="shared" si="4"/>
        <v>8785</v>
      </c>
      <c r="G89" s="182">
        <f t="shared" si="5"/>
        <v>6356</v>
      </c>
      <c r="H89" s="143">
        <v>77</v>
      </c>
    </row>
    <row r="90" spans="1:8" ht="12.75">
      <c r="A90" s="139">
        <v>80</v>
      </c>
      <c r="B90" s="160">
        <f t="shared" si="3"/>
        <v>31</v>
      </c>
      <c r="C90" s="153"/>
      <c r="D90" s="142">
        <v>16410</v>
      </c>
      <c r="E90" s="143"/>
      <c r="F90" s="132">
        <f t="shared" si="4"/>
        <v>8780</v>
      </c>
      <c r="G90" s="182">
        <f t="shared" si="5"/>
        <v>6352</v>
      </c>
      <c r="H90" s="143">
        <v>77</v>
      </c>
    </row>
    <row r="91" spans="1:8" ht="12.75">
      <c r="A91" s="139">
        <v>81</v>
      </c>
      <c r="B91" s="160">
        <f t="shared" si="3"/>
        <v>31.01</v>
      </c>
      <c r="C91" s="153"/>
      <c r="D91" s="142">
        <v>16410</v>
      </c>
      <c r="E91" s="143"/>
      <c r="F91" s="132">
        <f t="shared" si="4"/>
        <v>8777</v>
      </c>
      <c r="G91" s="182">
        <f t="shared" si="5"/>
        <v>6350</v>
      </c>
      <c r="H91" s="143">
        <v>77</v>
      </c>
    </row>
    <row r="92" spans="1:8" ht="12.75">
      <c r="A92" s="139">
        <v>82</v>
      </c>
      <c r="B92" s="160">
        <f t="shared" si="3"/>
        <v>31.02</v>
      </c>
      <c r="C92" s="153"/>
      <c r="D92" s="142">
        <v>16410</v>
      </c>
      <c r="E92" s="143"/>
      <c r="F92" s="132">
        <f t="shared" si="4"/>
        <v>8774</v>
      </c>
      <c r="G92" s="182">
        <f t="shared" si="5"/>
        <v>6348</v>
      </c>
      <c r="H92" s="143">
        <v>77</v>
      </c>
    </row>
    <row r="93" spans="1:8" ht="12.75">
      <c r="A93" s="139">
        <v>83</v>
      </c>
      <c r="B93" s="160">
        <f t="shared" si="3"/>
        <v>31.04</v>
      </c>
      <c r="C93" s="153"/>
      <c r="D93" s="142">
        <v>16410</v>
      </c>
      <c r="E93" s="143"/>
      <c r="F93" s="132">
        <f t="shared" si="4"/>
        <v>8768</v>
      </c>
      <c r="G93" s="182">
        <f t="shared" si="5"/>
        <v>6344</v>
      </c>
      <c r="H93" s="143">
        <v>77</v>
      </c>
    </row>
    <row r="94" spans="1:8" ht="12.75">
      <c r="A94" s="139">
        <v>84</v>
      </c>
      <c r="B94" s="160">
        <f t="shared" si="3"/>
        <v>31.05</v>
      </c>
      <c r="C94" s="153"/>
      <c r="D94" s="142">
        <v>16410</v>
      </c>
      <c r="E94" s="143"/>
      <c r="F94" s="132">
        <f t="shared" si="4"/>
        <v>8766</v>
      </c>
      <c r="G94" s="182">
        <f t="shared" si="5"/>
        <v>6342</v>
      </c>
      <c r="H94" s="143">
        <v>77</v>
      </c>
    </row>
    <row r="95" spans="1:8" ht="12.75">
      <c r="A95" s="139">
        <v>85</v>
      </c>
      <c r="B95" s="160">
        <f t="shared" si="3"/>
        <v>31.06</v>
      </c>
      <c r="C95" s="153"/>
      <c r="D95" s="142">
        <v>16410</v>
      </c>
      <c r="E95" s="143"/>
      <c r="F95" s="132">
        <f t="shared" si="4"/>
        <v>8763</v>
      </c>
      <c r="G95" s="182">
        <f t="shared" si="5"/>
        <v>6340</v>
      </c>
      <c r="H95" s="143">
        <v>77</v>
      </c>
    </row>
    <row r="96" spans="1:8" ht="12.75">
      <c r="A96" s="139">
        <v>86</v>
      </c>
      <c r="B96" s="160">
        <f t="shared" si="3"/>
        <v>31.08</v>
      </c>
      <c r="C96" s="153"/>
      <c r="D96" s="142">
        <v>16410</v>
      </c>
      <c r="E96" s="143"/>
      <c r="F96" s="132">
        <f t="shared" si="4"/>
        <v>8757</v>
      </c>
      <c r="G96" s="182">
        <f t="shared" si="5"/>
        <v>6336</v>
      </c>
      <c r="H96" s="143">
        <v>77</v>
      </c>
    </row>
    <row r="97" spans="1:8" ht="12.75">
      <c r="A97" s="139">
        <v>87</v>
      </c>
      <c r="B97" s="160">
        <f t="shared" si="3"/>
        <v>31.09</v>
      </c>
      <c r="C97" s="153"/>
      <c r="D97" s="142">
        <v>16410</v>
      </c>
      <c r="E97" s="143"/>
      <c r="F97" s="132">
        <f t="shared" si="4"/>
        <v>8754</v>
      </c>
      <c r="G97" s="182">
        <f t="shared" si="5"/>
        <v>6334</v>
      </c>
      <c r="H97" s="143">
        <v>77</v>
      </c>
    </row>
    <row r="98" spans="1:8" ht="12.75">
      <c r="A98" s="139">
        <v>88</v>
      </c>
      <c r="B98" s="160">
        <f t="shared" si="3"/>
        <v>31.1</v>
      </c>
      <c r="C98" s="153"/>
      <c r="D98" s="142">
        <v>16410</v>
      </c>
      <c r="E98" s="143"/>
      <c r="F98" s="132">
        <f t="shared" si="4"/>
        <v>8752</v>
      </c>
      <c r="G98" s="182">
        <f t="shared" si="5"/>
        <v>6332</v>
      </c>
      <c r="H98" s="143">
        <v>77</v>
      </c>
    </row>
    <row r="99" spans="1:8" ht="12.75">
      <c r="A99" s="139">
        <v>89</v>
      </c>
      <c r="B99" s="160">
        <f t="shared" si="3"/>
        <v>31.12</v>
      </c>
      <c r="C99" s="153"/>
      <c r="D99" s="142">
        <v>16410</v>
      </c>
      <c r="E99" s="143"/>
      <c r="F99" s="132">
        <f t="shared" si="4"/>
        <v>8746</v>
      </c>
      <c r="G99" s="182">
        <f t="shared" si="5"/>
        <v>6328</v>
      </c>
      <c r="H99" s="143">
        <v>77</v>
      </c>
    </row>
    <row r="100" spans="1:8" ht="12.75">
      <c r="A100" s="139">
        <v>90</v>
      </c>
      <c r="B100" s="160">
        <f t="shared" si="3"/>
        <v>31.13</v>
      </c>
      <c r="C100" s="153"/>
      <c r="D100" s="142">
        <v>16410</v>
      </c>
      <c r="E100" s="143"/>
      <c r="F100" s="132">
        <f t="shared" si="4"/>
        <v>8743</v>
      </c>
      <c r="G100" s="182">
        <f t="shared" si="5"/>
        <v>6326</v>
      </c>
      <c r="H100" s="143">
        <v>77</v>
      </c>
    </row>
    <row r="101" spans="1:8" ht="12.75">
      <c r="A101" s="139">
        <v>91</v>
      </c>
      <c r="B101" s="160">
        <f t="shared" si="3"/>
        <v>31.14</v>
      </c>
      <c r="C101" s="153"/>
      <c r="D101" s="142">
        <v>16410</v>
      </c>
      <c r="E101" s="143"/>
      <c r="F101" s="132">
        <f t="shared" si="4"/>
        <v>8740</v>
      </c>
      <c r="G101" s="182">
        <f t="shared" si="5"/>
        <v>6324</v>
      </c>
      <c r="H101" s="143">
        <v>77</v>
      </c>
    </row>
    <row r="102" spans="1:8" ht="12.75">
      <c r="A102" s="139">
        <v>92</v>
      </c>
      <c r="B102" s="160">
        <f t="shared" si="3"/>
        <v>31.15</v>
      </c>
      <c r="C102" s="153"/>
      <c r="D102" s="142">
        <v>16410</v>
      </c>
      <c r="E102" s="143"/>
      <c r="F102" s="132">
        <f t="shared" si="4"/>
        <v>8738</v>
      </c>
      <c r="G102" s="182">
        <f t="shared" si="5"/>
        <v>6322</v>
      </c>
      <c r="H102" s="143">
        <v>77</v>
      </c>
    </row>
    <row r="103" spans="1:8" ht="12.75">
      <c r="A103" s="139">
        <v>93</v>
      </c>
      <c r="B103" s="160">
        <f t="shared" si="3"/>
        <v>31.17</v>
      </c>
      <c r="C103" s="153"/>
      <c r="D103" s="142">
        <v>16410</v>
      </c>
      <c r="E103" s="143"/>
      <c r="F103" s="132">
        <f t="shared" si="4"/>
        <v>8732</v>
      </c>
      <c r="G103" s="182">
        <f t="shared" si="5"/>
        <v>6318</v>
      </c>
      <c r="H103" s="143">
        <v>77</v>
      </c>
    </row>
    <row r="104" spans="1:8" ht="12.75">
      <c r="A104" s="139">
        <v>94</v>
      </c>
      <c r="B104" s="160">
        <f t="shared" si="3"/>
        <v>31.18</v>
      </c>
      <c r="C104" s="153"/>
      <c r="D104" s="142">
        <v>16410</v>
      </c>
      <c r="E104" s="143"/>
      <c r="F104" s="132">
        <f t="shared" si="4"/>
        <v>8729</v>
      </c>
      <c r="G104" s="182">
        <f t="shared" si="5"/>
        <v>6316</v>
      </c>
      <c r="H104" s="143">
        <v>77</v>
      </c>
    </row>
    <row r="105" spans="1:8" ht="12.75">
      <c r="A105" s="139">
        <v>95</v>
      </c>
      <c r="B105" s="160">
        <f t="shared" si="3"/>
        <v>31.19</v>
      </c>
      <c r="C105" s="153"/>
      <c r="D105" s="142">
        <v>16410</v>
      </c>
      <c r="E105" s="143"/>
      <c r="F105" s="132">
        <f t="shared" si="4"/>
        <v>8727</v>
      </c>
      <c r="G105" s="182">
        <f t="shared" si="5"/>
        <v>6314</v>
      </c>
      <c r="H105" s="143">
        <v>77</v>
      </c>
    </row>
    <row r="106" spans="1:8" ht="12.75">
      <c r="A106" s="139">
        <v>96</v>
      </c>
      <c r="B106" s="160">
        <f t="shared" si="3"/>
        <v>31.2</v>
      </c>
      <c r="C106" s="153"/>
      <c r="D106" s="142">
        <v>16410</v>
      </c>
      <c r="E106" s="143"/>
      <c r="F106" s="132">
        <f t="shared" si="4"/>
        <v>8724</v>
      </c>
      <c r="G106" s="182">
        <f t="shared" si="5"/>
        <v>6312</v>
      </c>
      <c r="H106" s="143">
        <v>77</v>
      </c>
    </row>
    <row r="107" spans="1:8" ht="12.75">
      <c r="A107" s="139">
        <v>97</v>
      </c>
      <c r="B107" s="160">
        <f t="shared" si="3"/>
        <v>31.21</v>
      </c>
      <c r="C107" s="153"/>
      <c r="D107" s="142">
        <v>16410</v>
      </c>
      <c r="E107" s="143"/>
      <c r="F107" s="132">
        <f t="shared" si="4"/>
        <v>8721</v>
      </c>
      <c r="G107" s="182">
        <f t="shared" si="5"/>
        <v>6310</v>
      </c>
      <c r="H107" s="143">
        <v>77</v>
      </c>
    </row>
    <row r="108" spans="1:8" ht="12.75">
      <c r="A108" s="139">
        <v>98</v>
      </c>
      <c r="B108" s="160">
        <f t="shared" si="3"/>
        <v>31.22</v>
      </c>
      <c r="C108" s="153"/>
      <c r="D108" s="142">
        <v>16410</v>
      </c>
      <c r="E108" s="143"/>
      <c r="F108" s="132">
        <f t="shared" si="4"/>
        <v>8718</v>
      </c>
      <c r="G108" s="182">
        <f t="shared" si="5"/>
        <v>6307</v>
      </c>
      <c r="H108" s="143">
        <v>77</v>
      </c>
    </row>
    <row r="109" spans="1:8" ht="12.75">
      <c r="A109" s="139">
        <v>99</v>
      </c>
      <c r="B109" s="160">
        <f t="shared" si="3"/>
        <v>31.24</v>
      </c>
      <c r="C109" s="153"/>
      <c r="D109" s="142">
        <v>16410</v>
      </c>
      <c r="E109" s="143"/>
      <c r="F109" s="132">
        <f t="shared" si="4"/>
        <v>8713</v>
      </c>
      <c r="G109" s="182">
        <f t="shared" si="5"/>
        <v>6303</v>
      </c>
      <c r="H109" s="143">
        <v>77</v>
      </c>
    </row>
    <row r="110" spans="1:8" ht="12.75">
      <c r="A110" s="139">
        <v>100</v>
      </c>
      <c r="B110" s="160">
        <f t="shared" si="3"/>
        <v>31.25</v>
      </c>
      <c r="C110" s="153"/>
      <c r="D110" s="142">
        <v>16410</v>
      </c>
      <c r="E110" s="143"/>
      <c r="F110" s="132">
        <f t="shared" si="4"/>
        <v>8710</v>
      </c>
      <c r="G110" s="182">
        <f t="shared" si="5"/>
        <v>6301</v>
      </c>
      <c r="H110" s="143">
        <v>77</v>
      </c>
    </row>
    <row r="111" spans="1:8" ht="12.75">
      <c r="A111" s="139">
        <v>101</v>
      </c>
      <c r="B111" s="160">
        <f t="shared" si="3"/>
        <v>31.26</v>
      </c>
      <c r="C111" s="153"/>
      <c r="D111" s="142">
        <v>16410</v>
      </c>
      <c r="E111" s="143"/>
      <c r="F111" s="132">
        <f t="shared" si="4"/>
        <v>8707</v>
      </c>
      <c r="G111" s="182">
        <f t="shared" si="5"/>
        <v>6299</v>
      </c>
      <c r="H111" s="143">
        <v>77</v>
      </c>
    </row>
    <row r="112" spans="1:8" ht="12.75">
      <c r="A112" s="139">
        <v>102</v>
      </c>
      <c r="B112" s="160">
        <f t="shared" si="3"/>
        <v>31.27</v>
      </c>
      <c r="C112" s="153"/>
      <c r="D112" s="142">
        <v>16410</v>
      </c>
      <c r="E112" s="143"/>
      <c r="F112" s="132">
        <f t="shared" si="4"/>
        <v>8704</v>
      </c>
      <c r="G112" s="182">
        <f t="shared" si="5"/>
        <v>6297</v>
      </c>
      <c r="H112" s="143">
        <v>77</v>
      </c>
    </row>
    <row r="113" spans="1:8" ht="12.75">
      <c r="A113" s="139">
        <v>103</v>
      </c>
      <c r="B113" s="160">
        <f t="shared" si="3"/>
        <v>31.28</v>
      </c>
      <c r="C113" s="153"/>
      <c r="D113" s="142">
        <v>16410</v>
      </c>
      <c r="E113" s="143"/>
      <c r="F113" s="132">
        <f t="shared" si="4"/>
        <v>8702</v>
      </c>
      <c r="G113" s="182">
        <f t="shared" si="5"/>
        <v>6295</v>
      </c>
      <c r="H113" s="143">
        <v>77</v>
      </c>
    </row>
    <row r="114" spans="1:8" ht="12.75">
      <c r="A114" s="139">
        <v>104</v>
      </c>
      <c r="B114" s="160">
        <f t="shared" si="3"/>
        <v>31.29</v>
      </c>
      <c r="C114" s="153"/>
      <c r="D114" s="142">
        <v>16410</v>
      </c>
      <c r="E114" s="143"/>
      <c r="F114" s="132">
        <f t="shared" si="4"/>
        <v>8699</v>
      </c>
      <c r="G114" s="182">
        <f t="shared" si="5"/>
        <v>6293</v>
      </c>
      <c r="H114" s="143">
        <v>77</v>
      </c>
    </row>
    <row r="115" spans="1:8" ht="12.75">
      <c r="A115" s="139">
        <v>105</v>
      </c>
      <c r="B115" s="160">
        <f t="shared" si="3"/>
        <v>31.3</v>
      </c>
      <c r="C115" s="153"/>
      <c r="D115" s="142">
        <v>16410</v>
      </c>
      <c r="E115" s="143"/>
      <c r="F115" s="132">
        <f t="shared" si="4"/>
        <v>8696</v>
      </c>
      <c r="G115" s="182">
        <f t="shared" si="5"/>
        <v>6291</v>
      </c>
      <c r="H115" s="143">
        <v>77</v>
      </c>
    </row>
    <row r="116" spans="1:8" ht="12.75">
      <c r="A116" s="139">
        <v>106</v>
      </c>
      <c r="B116" s="160">
        <f t="shared" si="3"/>
        <v>31.31</v>
      </c>
      <c r="C116" s="153"/>
      <c r="D116" s="142">
        <v>16410</v>
      </c>
      <c r="E116" s="143"/>
      <c r="F116" s="132">
        <f t="shared" si="4"/>
        <v>8693</v>
      </c>
      <c r="G116" s="182">
        <f t="shared" si="5"/>
        <v>6289</v>
      </c>
      <c r="H116" s="143">
        <v>77</v>
      </c>
    </row>
    <row r="117" spans="1:8" ht="12.75">
      <c r="A117" s="139">
        <v>107</v>
      </c>
      <c r="B117" s="160">
        <f t="shared" si="3"/>
        <v>31.32</v>
      </c>
      <c r="C117" s="153"/>
      <c r="D117" s="142">
        <v>16410</v>
      </c>
      <c r="E117" s="143"/>
      <c r="F117" s="132">
        <f t="shared" si="4"/>
        <v>8691</v>
      </c>
      <c r="G117" s="182">
        <f t="shared" si="5"/>
        <v>6287</v>
      </c>
      <c r="H117" s="143">
        <v>77</v>
      </c>
    </row>
    <row r="118" spans="1:8" ht="12.75">
      <c r="A118" s="139">
        <v>108</v>
      </c>
      <c r="B118" s="160">
        <f t="shared" si="3"/>
        <v>31.33</v>
      </c>
      <c r="C118" s="153"/>
      <c r="D118" s="142">
        <v>16410</v>
      </c>
      <c r="E118" s="143"/>
      <c r="F118" s="132">
        <f t="shared" si="4"/>
        <v>8688</v>
      </c>
      <c r="G118" s="182">
        <f t="shared" si="5"/>
        <v>6285</v>
      </c>
      <c r="H118" s="143">
        <v>77</v>
      </c>
    </row>
    <row r="119" spans="1:8" ht="12.75">
      <c r="A119" s="139">
        <v>109</v>
      </c>
      <c r="B119" s="160">
        <f t="shared" si="3"/>
        <v>31.34</v>
      </c>
      <c r="C119" s="153"/>
      <c r="D119" s="142">
        <v>16410</v>
      </c>
      <c r="E119" s="143"/>
      <c r="F119" s="132">
        <f t="shared" si="4"/>
        <v>8685</v>
      </c>
      <c r="G119" s="182">
        <f t="shared" si="5"/>
        <v>6283</v>
      </c>
      <c r="H119" s="143">
        <v>77</v>
      </c>
    </row>
    <row r="120" spans="1:8" ht="12.75">
      <c r="A120" s="139">
        <v>110</v>
      </c>
      <c r="B120" s="160">
        <f t="shared" si="3"/>
        <v>31.35</v>
      </c>
      <c r="C120" s="153"/>
      <c r="D120" s="142">
        <v>16410</v>
      </c>
      <c r="E120" s="143"/>
      <c r="F120" s="132">
        <f t="shared" si="4"/>
        <v>8682</v>
      </c>
      <c r="G120" s="182">
        <f t="shared" si="5"/>
        <v>6281</v>
      </c>
      <c r="H120" s="143">
        <v>77</v>
      </c>
    </row>
    <row r="121" spans="1:8" ht="12.75">
      <c r="A121" s="139">
        <v>111</v>
      </c>
      <c r="B121" s="160">
        <f t="shared" si="3"/>
        <v>31.36</v>
      </c>
      <c r="C121" s="153"/>
      <c r="D121" s="142">
        <v>16410</v>
      </c>
      <c r="E121" s="143"/>
      <c r="F121" s="132">
        <f t="shared" si="4"/>
        <v>8680</v>
      </c>
      <c r="G121" s="182">
        <f t="shared" si="5"/>
        <v>6279</v>
      </c>
      <c r="H121" s="143">
        <v>77</v>
      </c>
    </row>
    <row r="122" spans="1:8" ht="12.75">
      <c r="A122" s="139">
        <v>112</v>
      </c>
      <c r="B122" s="160">
        <f t="shared" si="3"/>
        <v>31.37</v>
      </c>
      <c r="C122" s="153"/>
      <c r="D122" s="142">
        <v>16410</v>
      </c>
      <c r="E122" s="143"/>
      <c r="F122" s="132">
        <f t="shared" si="4"/>
        <v>8677</v>
      </c>
      <c r="G122" s="182">
        <f t="shared" si="5"/>
        <v>6277</v>
      </c>
      <c r="H122" s="143">
        <v>77</v>
      </c>
    </row>
    <row r="123" spans="1:8" ht="12.75">
      <c r="A123" s="139">
        <v>113</v>
      </c>
      <c r="B123" s="160">
        <f t="shared" si="3"/>
        <v>31.38</v>
      </c>
      <c r="C123" s="153"/>
      <c r="D123" s="142">
        <v>16410</v>
      </c>
      <c r="E123" s="143"/>
      <c r="F123" s="132">
        <f t="shared" si="4"/>
        <v>8674</v>
      </c>
      <c r="G123" s="182">
        <f t="shared" si="5"/>
        <v>6275</v>
      </c>
      <c r="H123" s="143">
        <v>77</v>
      </c>
    </row>
    <row r="124" spans="1:8" ht="12.75">
      <c r="A124" s="139">
        <v>114</v>
      </c>
      <c r="B124" s="160">
        <f t="shared" si="3"/>
        <v>31.39</v>
      </c>
      <c r="C124" s="153"/>
      <c r="D124" s="142">
        <v>16410</v>
      </c>
      <c r="E124" s="143"/>
      <c r="F124" s="132">
        <f t="shared" si="4"/>
        <v>8671</v>
      </c>
      <c r="G124" s="182">
        <f t="shared" si="5"/>
        <v>6273</v>
      </c>
      <c r="H124" s="143">
        <v>77</v>
      </c>
    </row>
    <row r="125" spans="1:8" ht="12.75">
      <c r="A125" s="139">
        <v>115</v>
      </c>
      <c r="B125" s="160">
        <f t="shared" si="3"/>
        <v>31.4</v>
      </c>
      <c r="C125" s="153"/>
      <c r="D125" s="142">
        <v>16410</v>
      </c>
      <c r="E125" s="143"/>
      <c r="F125" s="132">
        <f t="shared" si="4"/>
        <v>8669</v>
      </c>
      <c r="G125" s="182">
        <f t="shared" si="5"/>
        <v>6271</v>
      </c>
      <c r="H125" s="143">
        <v>77</v>
      </c>
    </row>
    <row r="126" spans="1:8" ht="12.75">
      <c r="A126" s="139">
        <v>116</v>
      </c>
      <c r="B126" s="160">
        <f t="shared" si="3"/>
        <v>31.41</v>
      </c>
      <c r="C126" s="153"/>
      <c r="D126" s="142">
        <v>16410</v>
      </c>
      <c r="E126" s="143"/>
      <c r="F126" s="132">
        <f t="shared" si="4"/>
        <v>8666</v>
      </c>
      <c r="G126" s="182">
        <f t="shared" si="5"/>
        <v>6269</v>
      </c>
      <c r="H126" s="143">
        <v>77</v>
      </c>
    </row>
    <row r="127" spans="1:8" ht="12.75">
      <c r="A127" s="139">
        <v>117</v>
      </c>
      <c r="B127" s="160">
        <f t="shared" si="3"/>
        <v>31.42</v>
      </c>
      <c r="C127" s="153"/>
      <c r="D127" s="142">
        <v>16410</v>
      </c>
      <c r="E127" s="143"/>
      <c r="F127" s="132">
        <f t="shared" si="4"/>
        <v>8663</v>
      </c>
      <c r="G127" s="182">
        <f t="shared" si="5"/>
        <v>6267</v>
      </c>
      <c r="H127" s="143">
        <v>77</v>
      </c>
    </row>
    <row r="128" spans="1:8" ht="12.75">
      <c r="A128" s="139">
        <v>118</v>
      </c>
      <c r="B128" s="160">
        <f t="shared" si="3"/>
        <v>31.43</v>
      </c>
      <c r="C128" s="153"/>
      <c r="D128" s="142">
        <v>16410</v>
      </c>
      <c r="E128" s="143"/>
      <c r="F128" s="132">
        <f t="shared" si="4"/>
        <v>8661</v>
      </c>
      <c r="G128" s="182">
        <f t="shared" si="5"/>
        <v>6265</v>
      </c>
      <c r="H128" s="143">
        <v>77</v>
      </c>
    </row>
    <row r="129" spans="1:8" ht="12.75">
      <c r="A129" s="139">
        <v>119</v>
      </c>
      <c r="B129" s="160">
        <f t="shared" si="3"/>
        <v>31.44</v>
      </c>
      <c r="C129" s="153"/>
      <c r="D129" s="142">
        <v>16410</v>
      </c>
      <c r="E129" s="143"/>
      <c r="F129" s="132">
        <f t="shared" si="4"/>
        <v>8658</v>
      </c>
      <c r="G129" s="182">
        <f t="shared" si="5"/>
        <v>6263</v>
      </c>
      <c r="H129" s="143">
        <v>77</v>
      </c>
    </row>
    <row r="130" spans="1:8" ht="12.75">
      <c r="A130" s="139">
        <v>120</v>
      </c>
      <c r="B130" s="160">
        <f t="shared" si="3"/>
        <v>31.45</v>
      </c>
      <c r="C130" s="153"/>
      <c r="D130" s="142">
        <v>16410</v>
      </c>
      <c r="E130" s="143"/>
      <c r="F130" s="132">
        <f t="shared" si="4"/>
        <v>8655</v>
      </c>
      <c r="G130" s="182">
        <f t="shared" si="5"/>
        <v>6261</v>
      </c>
      <c r="H130" s="143">
        <v>77</v>
      </c>
    </row>
    <row r="131" spans="1:8" ht="12.75">
      <c r="A131" s="139">
        <v>121</v>
      </c>
      <c r="B131" s="160">
        <f t="shared" si="3"/>
        <v>31.46</v>
      </c>
      <c r="C131" s="153"/>
      <c r="D131" s="142">
        <v>16410</v>
      </c>
      <c r="E131" s="143"/>
      <c r="F131" s="132">
        <f t="shared" si="4"/>
        <v>8652</v>
      </c>
      <c r="G131" s="182">
        <f t="shared" si="5"/>
        <v>6259</v>
      </c>
      <c r="H131" s="143">
        <v>77</v>
      </c>
    </row>
    <row r="132" spans="1:8" ht="12.75">
      <c r="A132" s="139">
        <v>122</v>
      </c>
      <c r="B132" s="160">
        <f t="shared" si="3"/>
        <v>31.47</v>
      </c>
      <c r="C132" s="153"/>
      <c r="D132" s="142">
        <v>16410</v>
      </c>
      <c r="E132" s="143"/>
      <c r="F132" s="132">
        <f t="shared" si="4"/>
        <v>8650</v>
      </c>
      <c r="G132" s="182">
        <f t="shared" si="5"/>
        <v>6257</v>
      </c>
      <c r="H132" s="143">
        <v>77</v>
      </c>
    </row>
    <row r="133" spans="1:8" ht="12.75">
      <c r="A133" s="139">
        <v>123</v>
      </c>
      <c r="B133" s="160">
        <f t="shared" si="3"/>
        <v>31.48</v>
      </c>
      <c r="C133" s="153"/>
      <c r="D133" s="142">
        <v>16410</v>
      </c>
      <c r="E133" s="143"/>
      <c r="F133" s="132">
        <f t="shared" si="4"/>
        <v>8647</v>
      </c>
      <c r="G133" s="182">
        <f t="shared" si="5"/>
        <v>6255</v>
      </c>
      <c r="H133" s="143">
        <v>77</v>
      </c>
    </row>
    <row r="134" spans="1:8" ht="12.75">
      <c r="A134" s="139">
        <v>124</v>
      </c>
      <c r="B134" s="160">
        <f t="shared" si="3"/>
        <v>31.49</v>
      </c>
      <c r="C134" s="153"/>
      <c r="D134" s="142">
        <v>16410</v>
      </c>
      <c r="E134" s="143"/>
      <c r="F134" s="132">
        <f t="shared" si="4"/>
        <v>8644</v>
      </c>
      <c r="G134" s="182">
        <f t="shared" si="5"/>
        <v>6253</v>
      </c>
      <c r="H134" s="143">
        <v>77</v>
      </c>
    </row>
    <row r="135" spans="1:8" ht="12.75">
      <c r="A135" s="139">
        <v>125</v>
      </c>
      <c r="B135" s="160">
        <f t="shared" si="3"/>
        <v>31.5</v>
      </c>
      <c r="C135" s="153"/>
      <c r="D135" s="142">
        <v>16410</v>
      </c>
      <c r="E135" s="143"/>
      <c r="F135" s="132">
        <f t="shared" si="4"/>
        <v>8641</v>
      </c>
      <c r="G135" s="182">
        <f t="shared" si="5"/>
        <v>6251</v>
      </c>
      <c r="H135" s="143">
        <v>77</v>
      </c>
    </row>
    <row r="136" spans="1:8" ht="12.75">
      <c r="A136" s="139">
        <v>126</v>
      </c>
      <c r="B136" s="160">
        <f t="shared" si="3"/>
        <v>31.51</v>
      </c>
      <c r="C136" s="153"/>
      <c r="D136" s="142">
        <v>16410</v>
      </c>
      <c r="E136" s="143"/>
      <c r="F136" s="132">
        <f t="shared" si="4"/>
        <v>8639</v>
      </c>
      <c r="G136" s="182">
        <f t="shared" si="5"/>
        <v>6249</v>
      </c>
      <c r="H136" s="143">
        <v>77</v>
      </c>
    </row>
    <row r="137" spans="1:8" ht="12.75">
      <c r="A137" s="139">
        <v>127</v>
      </c>
      <c r="B137" s="160">
        <f t="shared" si="3"/>
        <v>31.51</v>
      </c>
      <c r="C137" s="153"/>
      <c r="D137" s="142">
        <v>16410</v>
      </c>
      <c r="E137" s="143"/>
      <c r="F137" s="132">
        <f t="shared" si="4"/>
        <v>8639</v>
      </c>
      <c r="G137" s="182">
        <f t="shared" si="5"/>
        <v>6249</v>
      </c>
      <c r="H137" s="143">
        <v>77</v>
      </c>
    </row>
    <row r="138" spans="1:8" ht="12.75">
      <c r="A138" s="139">
        <v>128</v>
      </c>
      <c r="B138" s="160">
        <f t="shared" si="3"/>
        <v>31.52</v>
      </c>
      <c r="C138" s="153"/>
      <c r="D138" s="142">
        <v>16410</v>
      </c>
      <c r="E138" s="143"/>
      <c r="F138" s="132">
        <f t="shared" si="4"/>
        <v>8636</v>
      </c>
      <c r="G138" s="182">
        <f t="shared" si="5"/>
        <v>6247</v>
      </c>
      <c r="H138" s="143">
        <v>77</v>
      </c>
    </row>
    <row r="139" spans="1:8" ht="12.75">
      <c r="A139" s="139">
        <v>129</v>
      </c>
      <c r="B139" s="160">
        <f t="shared" si="3"/>
        <v>31.53</v>
      </c>
      <c r="C139" s="153"/>
      <c r="D139" s="142">
        <v>16410</v>
      </c>
      <c r="E139" s="143"/>
      <c r="F139" s="132">
        <f t="shared" si="4"/>
        <v>8633</v>
      </c>
      <c r="G139" s="182">
        <f t="shared" si="5"/>
        <v>6245</v>
      </c>
      <c r="H139" s="143">
        <v>77</v>
      </c>
    </row>
    <row r="140" spans="1:8" ht="12.75">
      <c r="A140" s="139">
        <v>130</v>
      </c>
      <c r="B140" s="160">
        <f aca="true" t="shared" si="6" ref="B140:B203">ROUND(1.12233*LN(A140)+26.078,2)</f>
        <v>31.54</v>
      </c>
      <c r="C140" s="153"/>
      <c r="D140" s="142">
        <v>16410</v>
      </c>
      <c r="E140" s="143"/>
      <c r="F140" s="132">
        <f aca="true" t="shared" si="7" ref="F140:F203">ROUND(12*1.37*(1/B140*D140)+H140,0)</f>
        <v>8631</v>
      </c>
      <c r="G140" s="182">
        <f aca="true" t="shared" si="8" ref="G140:G203">ROUND(12*(1/B140*D140),0)</f>
        <v>6244</v>
      </c>
      <c r="H140" s="143">
        <v>77</v>
      </c>
    </row>
    <row r="141" spans="1:8" ht="12.75">
      <c r="A141" s="139">
        <v>131</v>
      </c>
      <c r="B141" s="160">
        <f t="shared" si="6"/>
        <v>31.55</v>
      </c>
      <c r="C141" s="153"/>
      <c r="D141" s="142">
        <v>16410</v>
      </c>
      <c r="E141" s="143"/>
      <c r="F141" s="132">
        <f t="shared" si="7"/>
        <v>8628</v>
      </c>
      <c r="G141" s="182">
        <f t="shared" si="8"/>
        <v>6242</v>
      </c>
      <c r="H141" s="143">
        <v>77</v>
      </c>
    </row>
    <row r="142" spans="1:8" ht="12.75">
      <c r="A142" s="139">
        <v>132</v>
      </c>
      <c r="B142" s="160">
        <f t="shared" si="6"/>
        <v>31.56</v>
      </c>
      <c r="C142" s="153"/>
      <c r="D142" s="142">
        <v>16410</v>
      </c>
      <c r="E142" s="143"/>
      <c r="F142" s="132">
        <f t="shared" si="7"/>
        <v>8625</v>
      </c>
      <c r="G142" s="182">
        <f t="shared" si="8"/>
        <v>6240</v>
      </c>
      <c r="H142" s="143">
        <v>77</v>
      </c>
    </row>
    <row r="143" spans="1:8" ht="12.75">
      <c r="A143" s="139">
        <v>133</v>
      </c>
      <c r="B143" s="160">
        <f t="shared" si="6"/>
        <v>31.57</v>
      </c>
      <c r="C143" s="153"/>
      <c r="D143" s="142">
        <v>16410</v>
      </c>
      <c r="E143" s="143"/>
      <c r="F143" s="132">
        <f t="shared" si="7"/>
        <v>8622</v>
      </c>
      <c r="G143" s="182">
        <f t="shared" si="8"/>
        <v>6238</v>
      </c>
      <c r="H143" s="143">
        <v>77</v>
      </c>
    </row>
    <row r="144" spans="1:8" ht="12.75">
      <c r="A144" s="139">
        <v>134</v>
      </c>
      <c r="B144" s="160">
        <f t="shared" si="6"/>
        <v>31.57</v>
      </c>
      <c r="C144" s="153"/>
      <c r="D144" s="142">
        <v>16410</v>
      </c>
      <c r="E144" s="143"/>
      <c r="F144" s="132">
        <f t="shared" si="7"/>
        <v>8622</v>
      </c>
      <c r="G144" s="182">
        <f t="shared" si="8"/>
        <v>6238</v>
      </c>
      <c r="H144" s="143">
        <v>77</v>
      </c>
    </row>
    <row r="145" spans="1:8" ht="12.75">
      <c r="A145" s="139">
        <v>135</v>
      </c>
      <c r="B145" s="160">
        <f t="shared" si="6"/>
        <v>31.58</v>
      </c>
      <c r="C145" s="153"/>
      <c r="D145" s="142">
        <v>16410</v>
      </c>
      <c r="E145" s="143"/>
      <c r="F145" s="132">
        <f t="shared" si="7"/>
        <v>8620</v>
      </c>
      <c r="G145" s="182">
        <f t="shared" si="8"/>
        <v>6236</v>
      </c>
      <c r="H145" s="143">
        <v>77</v>
      </c>
    </row>
    <row r="146" spans="1:8" ht="12.75">
      <c r="A146" s="139">
        <v>136</v>
      </c>
      <c r="B146" s="160">
        <f t="shared" si="6"/>
        <v>31.59</v>
      </c>
      <c r="C146" s="153"/>
      <c r="D146" s="142">
        <v>16410</v>
      </c>
      <c r="E146" s="143"/>
      <c r="F146" s="132">
        <f t="shared" si="7"/>
        <v>8617</v>
      </c>
      <c r="G146" s="182">
        <f t="shared" si="8"/>
        <v>6234</v>
      </c>
      <c r="H146" s="143">
        <v>77</v>
      </c>
    </row>
    <row r="147" spans="1:8" ht="12.75">
      <c r="A147" s="139">
        <v>137</v>
      </c>
      <c r="B147" s="160">
        <f t="shared" si="6"/>
        <v>31.6</v>
      </c>
      <c r="C147" s="153"/>
      <c r="D147" s="142">
        <v>16410</v>
      </c>
      <c r="E147" s="143"/>
      <c r="F147" s="132">
        <f t="shared" si="7"/>
        <v>8614</v>
      </c>
      <c r="G147" s="182">
        <f t="shared" si="8"/>
        <v>6232</v>
      </c>
      <c r="H147" s="143">
        <v>77</v>
      </c>
    </row>
    <row r="148" spans="1:8" ht="12.75">
      <c r="A148" s="139">
        <v>138</v>
      </c>
      <c r="B148" s="160">
        <f t="shared" si="6"/>
        <v>31.61</v>
      </c>
      <c r="C148" s="153"/>
      <c r="D148" s="142">
        <v>16410</v>
      </c>
      <c r="E148" s="143"/>
      <c r="F148" s="132">
        <f t="shared" si="7"/>
        <v>8612</v>
      </c>
      <c r="G148" s="182">
        <f t="shared" si="8"/>
        <v>6230</v>
      </c>
      <c r="H148" s="143">
        <v>77</v>
      </c>
    </row>
    <row r="149" spans="1:8" ht="12.75">
      <c r="A149" s="139">
        <v>139</v>
      </c>
      <c r="B149" s="160">
        <f t="shared" si="6"/>
        <v>31.62</v>
      </c>
      <c r="C149" s="153"/>
      <c r="D149" s="142">
        <v>16410</v>
      </c>
      <c r="E149" s="143"/>
      <c r="F149" s="132">
        <f t="shared" si="7"/>
        <v>8609</v>
      </c>
      <c r="G149" s="182">
        <f t="shared" si="8"/>
        <v>6228</v>
      </c>
      <c r="H149" s="143">
        <v>77</v>
      </c>
    </row>
    <row r="150" spans="1:8" ht="12.75">
      <c r="A150" s="139">
        <v>140</v>
      </c>
      <c r="B150" s="160">
        <f t="shared" si="6"/>
        <v>31.62</v>
      </c>
      <c r="C150" s="153"/>
      <c r="D150" s="142">
        <v>16410</v>
      </c>
      <c r="E150" s="143"/>
      <c r="F150" s="132">
        <f t="shared" si="7"/>
        <v>8609</v>
      </c>
      <c r="G150" s="182">
        <f t="shared" si="8"/>
        <v>6228</v>
      </c>
      <c r="H150" s="143">
        <v>77</v>
      </c>
    </row>
    <row r="151" spans="1:8" ht="12.75">
      <c r="A151" s="139">
        <v>141</v>
      </c>
      <c r="B151" s="160">
        <f t="shared" si="6"/>
        <v>31.63</v>
      </c>
      <c r="C151" s="153"/>
      <c r="D151" s="142">
        <v>16410</v>
      </c>
      <c r="E151" s="143"/>
      <c r="F151" s="132">
        <f t="shared" si="7"/>
        <v>8606</v>
      </c>
      <c r="G151" s="182">
        <f t="shared" si="8"/>
        <v>6226</v>
      </c>
      <c r="H151" s="143">
        <v>77</v>
      </c>
    </row>
    <row r="152" spans="1:8" ht="12.75">
      <c r="A152" s="139">
        <v>142</v>
      </c>
      <c r="B152" s="160">
        <f t="shared" si="6"/>
        <v>31.64</v>
      </c>
      <c r="C152" s="153"/>
      <c r="D152" s="142">
        <v>16410</v>
      </c>
      <c r="E152" s="143"/>
      <c r="F152" s="132">
        <f t="shared" si="7"/>
        <v>8604</v>
      </c>
      <c r="G152" s="182">
        <f t="shared" si="8"/>
        <v>6224</v>
      </c>
      <c r="H152" s="143">
        <v>77</v>
      </c>
    </row>
    <row r="153" spans="1:8" ht="12.75">
      <c r="A153" s="139">
        <v>143</v>
      </c>
      <c r="B153" s="160">
        <f t="shared" si="6"/>
        <v>31.65</v>
      </c>
      <c r="C153" s="153"/>
      <c r="D153" s="142">
        <v>16410</v>
      </c>
      <c r="E153" s="143"/>
      <c r="F153" s="132">
        <f t="shared" si="7"/>
        <v>8601</v>
      </c>
      <c r="G153" s="182">
        <f t="shared" si="8"/>
        <v>6222</v>
      </c>
      <c r="H153" s="143">
        <v>77</v>
      </c>
    </row>
    <row r="154" spans="1:8" ht="12.75">
      <c r="A154" s="139">
        <v>144</v>
      </c>
      <c r="B154" s="160">
        <f t="shared" si="6"/>
        <v>31.66</v>
      </c>
      <c r="C154" s="153"/>
      <c r="D154" s="142">
        <v>16410</v>
      </c>
      <c r="E154" s="143"/>
      <c r="F154" s="132">
        <f t="shared" si="7"/>
        <v>8598</v>
      </c>
      <c r="G154" s="182">
        <f t="shared" si="8"/>
        <v>6220</v>
      </c>
      <c r="H154" s="143">
        <v>77</v>
      </c>
    </row>
    <row r="155" spans="1:8" ht="12.75">
      <c r="A155" s="139">
        <v>145</v>
      </c>
      <c r="B155" s="160">
        <f t="shared" si="6"/>
        <v>31.66</v>
      </c>
      <c r="C155" s="153"/>
      <c r="D155" s="142">
        <v>16410</v>
      </c>
      <c r="E155" s="143"/>
      <c r="F155" s="132">
        <f t="shared" si="7"/>
        <v>8598</v>
      </c>
      <c r="G155" s="182">
        <f t="shared" si="8"/>
        <v>6220</v>
      </c>
      <c r="H155" s="143">
        <v>77</v>
      </c>
    </row>
    <row r="156" spans="1:8" ht="12.75">
      <c r="A156" s="139">
        <v>146</v>
      </c>
      <c r="B156" s="160">
        <f t="shared" si="6"/>
        <v>31.67</v>
      </c>
      <c r="C156" s="153"/>
      <c r="D156" s="142">
        <v>16410</v>
      </c>
      <c r="E156" s="143"/>
      <c r="F156" s="132">
        <f t="shared" si="7"/>
        <v>8595</v>
      </c>
      <c r="G156" s="182">
        <f t="shared" si="8"/>
        <v>6218</v>
      </c>
      <c r="H156" s="143">
        <v>77</v>
      </c>
    </row>
    <row r="157" spans="1:8" ht="12.75">
      <c r="A157" s="139">
        <v>147</v>
      </c>
      <c r="B157" s="160">
        <f t="shared" si="6"/>
        <v>31.68</v>
      </c>
      <c r="C157" s="153"/>
      <c r="D157" s="142">
        <v>16410</v>
      </c>
      <c r="E157" s="143"/>
      <c r="F157" s="132">
        <f t="shared" si="7"/>
        <v>8593</v>
      </c>
      <c r="G157" s="182">
        <f t="shared" si="8"/>
        <v>6216</v>
      </c>
      <c r="H157" s="143">
        <v>77</v>
      </c>
    </row>
    <row r="158" spans="1:8" ht="12.75">
      <c r="A158" s="139">
        <v>148</v>
      </c>
      <c r="B158" s="160">
        <f t="shared" si="6"/>
        <v>31.69</v>
      </c>
      <c r="C158" s="153"/>
      <c r="D158" s="142">
        <v>16410</v>
      </c>
      <c r="E158" s="143"/>
      <c r="F158" s="132">
        <f t="shared" si="7"/>
        <v>8590</v>
      </c>
      <c r="G158" s="182">
        <f t="shared" si="8"/>
        <v>6214</v>
      </c>
      <c r="H158" s="143">
        <v>77</v>
      </c>
    </row>
    <row r="159" spans="1:8" ht="12.75">
      <c r="A159" s="139">
        <v>149</v>
      </c>
      <c r="B159" s="160">
        <f t="shared" si="6"/>
        <v>31.69</v>
      </c>
      <c r="C159" s="153"/>
      <c r="D159" s="142">
        <v>16410</v>
      </c>
      <c r="E159" s="143"/>
      <c r="F159" s="132">
        <f t="shared" si="7"/>
        <v>8590</v>
      </c>
      <c r="G159" s="182">
        <f t="shared" si="8"/>
        <v>6214</v>
      </c>
      <c r="H159" s="143">
        <v>77</v>
      </c>
    </row>
    <row r="160" spans="1:8" ht="12.75">
      <c r="A160" s="139">
        <v>150</v>
      </c>
      <c r="B160" s="160">
        <f t="shared" si="6"/>
        <v>31.7</v>
      </c>
      <c r="C160" s="153"/>
      <c r="D160" s="142">
        <v>16410</v>
      </c>
      <c r="E160" s="143"/>
      <c r="F160" s="132">
        <f t="shared" si="7"/>
        <v>8587</v>
      </c>
      <c r="G160" s="182">
        <f t="shared" si="8"/>
        <v>6212</v>
      </c>
      <c r="H160" s="143">
        <v>77</v>
      </c>
    </row>
    <row r="161" spans="1:8" ht="12.75">
      <c r="A161" s="139">
        <v>151</v>
      </c>
      <c r="B161" s="160">
        <f t="shared" si="6"/>
        <v>31.71</v>
      </c>
      <c r="C161" s="153"/>
      <c r="D161" s="142">
        <v>16410</v>
      </c>
      <c r="E161" s="143"/>
      <c r="F161" s="132">
        <f t="shared" si="7"/>
        <v>8585</v>
      </c>
      <c r="G161" s="182">
        <f t="shared" si="8"/>
        <v>6210</v>
      </c>
      <c r="H161" s="143">
        <v>77</v>
      </c>
    </row>
    <row r="162" spans="1:8" ht="12.75">
      <c r="A162" s="139">
        <v>152</v>
      </c>
      <c r="B162" s="160">
        <f t="shared" si="6"/>
        <v>31.72</v>
      </c>
      <c r="C162" s="153"/>
      <c r="D162" s="142">
        <v>16410</v>
      </c>
      <c r="E162" s="143"/>
      <c r="F162" s="132">
        <f t="shared" si="7"/>
        <v>8582</v>
      </c>
      <c r="G162" s="182">
        <f t="shared" si="8"/>
        <v>6208</v>
      </c>
      <c r="H162" s="143">
        <v>77</v>
      </c>
    </row>
    <row r="163" spans="1:8" ht="12.75">
      <c r="A163" s="139">
        <v>153</v>
      </c>
      <c r="B163" s="160">
        <f t="shared" si="6"/>
        <v>31.72</v>
      </c>
      <c r="C163" s="153"/>
      <c r="D163" s="142">
        <v>16410</v>
      </c>
      <c r="E163" s="143"/>
      <c r="F163" s="132">
        <f t="shared" si="7"/>
        <v>8582</v>
      </c>
      <c r="G163" s="182">
        <f t="shared" si="8"/>
        <v>6208</v>
      </c>
      <c r="H163" s="143">
        <v>77</v>
      </c>
    </row>
    <row r="164" spans="1:8" ht="12.75">
      <c r="A164" s="139">
        <v>154</v>
      </c>
      <c r="B164" s="160">
        <f t="shared" si="6"/>
        <v>31.73</v>
      </c>
      <c r="C164" s="153"/>
      <c r="D164" s="142">
        <v>16410</v>
      </c>
      <c r="E164" s="143"/>
      <c r="F164" s="132">
        <f t="shared" si="7"/>
        <v>8579</v>
      </c>
      <c r="G164" s="182">
        <f t="shared" si="8"/>
        <v>6206</v>
      </c>
      <c r="H164" s="143">
        <v>77</v>
      </c>
    </row>
    <row r="165" spans="1:8" ht="12.75">
      <c r="A165" s="139">
        <v>155</v>
      </c>
      <c r="B165" s="160">
        <f t="shared" si="6"/>
        <v>31.74</v>
      </c>
      <c r="C165" s="153"/>
      <c r="D165" s="142">
        <v>16410</v>
      </c>
      <c r="E165" s="143"/>
      <c r="F165" s="132">
        <f t="shared" si="7"/>
        <v>8577</v>
      </c>
      <c r="G165" s="182">
        <f t="shared" si="8"/>
        <v>6204</v>
      </c>
      <c r="H165" s="143">
        <v>77</v>
      </c>
    </row>
    <row r="166" spans="1:8" ht="12.75">
      <c r="A166" s="139">
        <v>156</v>
      </c>
      <c r="B166" s="160">
        <f t="shared" si="6"/>
        <v>31.75</v>
      </c>
      <c r="C166" s="153"/>
      <c r="D166" s="142">
        <v>16410</v>
      </c>
      <c r="E166" s="143"/>
      <c r="F166" s="132">
        <f t="shared" si="7"/>
        <v>8574</v>
      </c>
      <c r="G166" s="182">
        <f t="shared" si="8"/>
        <v>6202</v>
      </c>
      <c r="H166" s="143">
        <v>77</v>
      </c>
    </row>
    <row r="167" spans="1:8" ht="12.75">
      <c r="A167" s="139">
        <v>157</v>
      </c>
      <c r="B167" s="160">
        <f t="shared" si="6"/>
        <v>31.75</v>
      </c>
      <c r="C167" s="153"/>
      <c r="D167" s="142">
        <v>16410</v>
      </c>
      <c r="E167" s="143"/>
      <c r="F167" s="132">
        <f t="shared" si="7"/>
        <v>8574</v>
      </c>
      <c r="G167" s="182">
        <f t="shared" si="8"/>
        <v>6202</v>
      </c>
      <c r="H167" s="143">
        <v>77</v>
      </c>
    </row>
    <row r="168" spans="1:8" ht="12.75">
      <c r="A168" s="139">
        <v>158</v>
      </c>
      <c r="B168" s="160">
        <f t="shared" si="6"/>
        <v>31.76</v>
      </c>
      <c r="C168" s="153"/>
      <c r="D168" s="142">
        <v>16410</v>
      </c>
      <c r="E168" s="143"/>
      <c r="F168" s="132">
        <f t="shared" si="7"/>
        <v>8571</v>
      </c>
      <c r="G168" s="182">
        <f t="shared" si="8"/>
        <v>6200</v>
      </c>
      <c r="H168" s="143">
        <v>77</v>
      </c>
    </row>
    <row r="169" spans="1:8" ht="12.75">
      <c r="A169" s="139">
        <v>159</v>
      </c>
      <c r="B169" s="160">
        <f t="shared" si="6"/>
        <v>31.77</v>
      </c>
      <c r="C169" s="153"/>
      <c r="D169" s="142">
        <v>16410</v>
      </c>
      <c r="E169" s="143"/>
      <c r="F169" s="132">
        <f t="shared" si="7"/>
        <v>8569</v>
      </c>
      <c r="G169" s="182">
        <f t="shared" si="8"/>
        <v>6198</v>
      </c>
      <c r="H169" s="143">
        <v>77</v>
      </c>
    </row>
    <row r="170" spans="1:8" ht="12.75">
      <c r="A170" s="139">
        <v>160</v>
      </c>
      <c r="B170" s="160">
        <f t="shared" si="6"/>
        <v>31.77</v>
      </c>
      <c r="C170" s="153"/>
      <c r="D170" s="142">
        <v>16410</v>
      </c>
      <c r="E170" s="143"/>
      <c r="F170" s="132">
        <f t="shared" si="7"/>
        <v>8569</v>
      </c>
      <c r="G170" s="182">
        <f t="shared" si="8"/>
        <v>6198</v>
      </c>
      <c r="H170" s="143">
        <v>77</v>
      </c>
    </row>
    <row r="171" spans="1:8" ht="12.75">
      <c r="A171" s="139">
        <v>161</v>
      </c>
      <c r="B171" s="160">
        <f t="shared" si="6"/>
        <v>31.78</v>
      </c>
      <c r="C171" s="153"/>
      <c r="D171" s="142">
        <v>16410</v>
      </c>
      <c r="E171" s="143"/>
      <c r="F171" s="132">
        <f t="shared" si="7"/>
        <v>8566</v>
      </c>
      <c r="G171" s="182">
        <f t="shared" si="8"/>
        <v>6196</v>
      </c>
      <c r="H171" s="143">
        <v>77</v>
      </c>
    </row>
    <row r="172" spans="1:8" ht="12.75">
      <c r="A172" s="139">
        <v>162</v>
      </c>
      <c r="B172" s="160">
        <f t="shared" si="6"/>
        <v>31.79</v>
      </c>
      <c r="C172" s="153"/>
      <c r="D172" s="142">
        <v>16410</v>
      </c>
      <c r="E172" s="143"/>
      <c r="F172" s="132">
        <f t="shared" si="7"/>
        <v>8563</v>
      </c>
      <c r="G172" s="182">
        <f t="shared" si="8"/>
        <v>6194</v>
      </c>
      <c r="H172" s="143">
        <v>77</v>
      </c>
    </row>
    <row r="173" spans="1:8" ht="12.75">
      <c r="A173" s="139">
        <v>163</v>
      </c>
      <c r="B173" s="160">
        <f t="shared" si="6"/>
        <v>31.79</v>
      </c>
      <c r="C173" s="153"/>
      <c r="D173" s="142">
        <v>16410</v>
      </c>
      <c r="E173" s="143"/>
      <c r="F173" s="132">
        <f t="shared" si="7"/>
        <v>8563</v>
      </c>
      <c r="G173" s="182">
        <f t="shared" si="8"/>
        <v>6194</v>
      </c>
      <c r="H173" s="143">
        <v>77</v>
      </c>
    </row>
    <row r="174" spans="1:8" ht="12.75">
      <c r="A174" s="139">
        <v>164</v>
      </c>
      <c r="B174" s="160">
        <f t="shared" si="6"/>
        <v>31.8</v>
      </c>
      <c r="C174" s="153"/>
      <c r="D174" s="142">
        <v>16410</v>
      </c>
      <c r="E174" s="143"/>
      <c r="F174" s="132">
        <f t="shared" si="7"/>
        <v>8561</v>
      </c>
      <c r="G174" s="182">
        <f t="shared" si="8"/>
        <v>6192</v>
      </c>
      <c r="H174" s="143">
        <v>77</v>
      </c>
    </row>
    <row r="175" spans="1:8" ht="12.75">
      <c r="A175" s="139">
        <v>165</v>
      </c>
      <c r="B175" s="160">
        <f t="shared" si="6"/>
        <v>31.81</v>
      </c>
      <c r="C175" s="153"/>
      <c r="D175" s="142">
        <v>16410</v>
      </c>
      <c r="E175" s="143"/>
      <c r="F175" s="132">
        <f t="shared" si="7"/>
        <v>8558</v>
      </c>
      <c r="G175" s="182">
        <f t="shared" si="8"/>
        <v>6191</v>
      </c>
      <c r="H175" s="143">
        <v>77</v>
      </c>
    </row>
    <row r="176" spans="1:8" ht="12.75">
      <c r="A176" s="139">
        <v>166</v>
      </c>
      <c r="B176" s="160">
        <f t="shared" si="6"/>
        <v>31.82</v>
      </c>
      <c r="C176" s="153"/>
      <c r="D176" s="142">
        <v>16410</v>
      </c>
      <c r="E176" s="143"/>
      <c r="F176" s="132">
        <f t="shared" si="7"/>
        <v>8555</v>
      </c>
      <c r="G176" s="182">
        <f t="shared" si="8"/>
        <v>6189</v>
      </c>
      <c r="H176" s="143">
        <v>77</v>
      </c>
    </row>
    <row r="177" spans="1:8" ht="12.75">
      <c r="A177" s="139">
        <v>167</v>
      </c>
      <c r="B177" s="160">
        <f t="shared" si="6"/>
        <v>31.82</v>
      </c>
      <c r="C177" s="153"/>
      <c r="D177" s="142">
        <v>16410</v>
      </c>
      <c r="E177" s="143"/>
      <c r="F177" s="132">
        <f t="shared" si="7"/>
        <v>8555</v>
      </c>
      <c r="G177" s="182">
        <f t="shared" si="8"/>
        <v>6189</v>
      </c>
      <c r="H177" s="143">
        <v>77</v>
      </c>
    </row>
    <row r="178" spans="1:8" ht="12.75">
      <c r="A178" s="139">
        <v>168</v>
      </c>
      <c r="B178" s="160">
        <f t="shared" si="6"/>
        <v>31.83</v>
      </c>
      <c r="C178" s="153"/>
      <c r="D178" s="142">
        <v>16410</v>
      </c>
      <c r="E178" s="143"/>
      <c r="F178" s="132">
        <f t="shared" si="7"/>
        <v>8553</v>
      </c>
      <c r="G178" s="182">
        <f t="shared" si="8"/>
        <v>6187</v>
      </c>
      <c r="H178" s="143">
        <v>77</v>
      </c>
    </row>
    <row r="179" spans="1:8" ht="12.75">
      <c r="A179" s="139">
        <v>169</v>
      </c>
      <c r="B179" s="160">
        <f t="shared" si="6"/>
        <v>31.84</v>
      </c>
      <c r="C179" s="153"/>
      <c r="D179" s="142">
        <v>16410</v>
      </c>
      <c r="E179" s="143"/>
      <c r="F179" s="132">
        <f t="shared" si="7"/>
        <v>8550</v>
      </c>
      <c r="G179" s="182">
        <f t="shared" si="8"/>
        <v>6185</v>
      </c>
      <c r="H179" s="143">
        <v>77</v>
      </c>
    </row>
    <row r="180" spans="1:8" ht="12.75">
      <c r="A180" s="139">
        <v>170</v>
      </c>
      <c r="B180" s="160">
        <f t="shared" si="6"/>
        <v>31.84</v>
      </c>
      <c r="C180" s="153"/>
      <c r="D180" s="142">
        <v>16410</v>
      </c>
      <c r="E180" s="143"/>
      <c r="F180" s="132">
        <f t="shared" si="7"/>
        <v>8550</v>
      </c>
      <c r="G180" s="182">
        <f t="shared" si="8"/>
        <v>6185</v>
      </c>
      <c r="H180" s="143">
        <v>77</v>
      </c>
    </row>
    <row r="181" spans="1:8" ht="12.75">
      <c r="A181" s="139">
        <v>171</v>
      </c>
      <c r="B181" s="160">
        <f t="shared" si="6"/>
        <v>31.85</v>
      </c>
      <c r="C181" s="153"/>
      <c r="D181" s="142">
        <v>16410</v>
      </c>
      <c r="E181" s="143"/>
      <c r="F181" s="132">
        <f t="shared" si="7"/>
        <v>8547</v>
      </c>
      <c r="G181" s="182">
        <f t="shared" si="8"/>
        <v>6183</v>
      </c>
      <c r="H181" s="143">
        <v>77</v>
      </c>
    </row>
    <row r="182" spans="1:8" ht="12.75">
      <c r="A182" s="139">
        <v>172</v>
      </c>
      <c r="B182" s="160">
        <f t="shared" si="6"/>
        <v>31.86</v>
      </c>
      <c r="C182" s="153"/>
      <c r="D182" s="142">
        <v>16410</v>
      </c>
      <c r="E182" s="143"/>
      <c r="F182" s="132">
        <f t="shared" si="7"/>
        <v>8545</v>
      </c>
      <c r="G182" s="182">
        <f t="shared" si="8"/>
        <v>6181</v>
      </c>
      <c r="H182" s="143">
        <v>77</v>
      </c>
    </row>
    <row r="183" spans="1:8" ht="12.75">
      <c r="A183" s="139">
        <v>173</v>
      </c>
      <c r="B183" s="160">
        <f t="shared" si="6"/>
        <v>31.86</v>
      </c>
      <c r="C183" s="153"/>
      <c r="D183" s="142">
        <v>16410</v>
      </c>
      <c r="E183" s="143"/>
      <c r="F183" s="132">
        <f t="shared" si="7"/>
        <v>8545</v>
      </c>
      <c r="G183" s="182">
        <f t="shared" si="8"/>
        <v>6181</v>
      </c>
      <c r="H183" s="143">
        <v>77</v>
      </c>
    </row>
    <row r="184" spans="1:8" ht="12.75">
      <c r="A184" s="139">
        <v>174</v>
      </c>
      <c r="B184" s="160">
        <f t="shared" si="6"/>
        <v>31.87</v>
      </c>
      <c r="C184" s="153"/>
      <c r="D184" s="142">
        <v>16410</v>
      </c>
      <c r="E184" s="143"/>
      <c r="F184" s="132">
        <f t="shared" si="7"/>
        <v>8542</v>
      </c>
      <c r="G184" s="182">
        <f t="shared" si="8"/>
        <v>6179</v>
      </c>
      <c r="H184" s="143">
        <v>77</v>
      </c>
    </row>
    <row r="185" spans="1:8" ht="12.75">
      <c r="A185" s="139">
        <v>175</v>
      </c>
      <c r="B185" s="160">
        <f t="shared" si="6"/>
        <v>31.87</v>
      </c>
      <c r="C185" s="153"/>
      <c r="D185" s="142">
        <v>16410</v>
      </c>
      <c r="E185" s="143"/>
      <c r="F185" s="132">
        <f t="shared" si="7"/>
        <v>8542</v>
      </c>
      <c r="G185" s="182">
        <f t="shared" si="8"/>
        <v>6179</v>
      </c>
      <c r="H185" s="143">
        <v>77</v>
      </c>
    </row>
    <row r="186" spans="1:8" ht="12.75">
      <c r="A186" s="139">
        <v>176</v>
      </c>
      <c r="B186" s="160">
        <f t="shared" si="6"/>
        <v>31.88</v>
      </c>
      <c r="C186" s="153"/>
      <c r="D186" s="142">
        <v>16410</v>
      </c>
      <c r="E186" s="143"/>
      <c r="F186" s="132">
        <f t="shared" si="7"/>
        <v>8539</v>
      </c>
      <c r="G186" s="182">
        <f t="shared" si="8"/>
        <v>6177</v>
      </c>
      <c r="H186" s="143">
        <v>77</v>
      </c>
    </row>
    <row r="187" spans="1:8" ht="12.75">
      <c r="A187" s="139">
        <v>177</v>
      </c>
      <c r="B187" s="160">
        <f t="shared" si="6"/>
        <v>31.89</v>
      </c>
      <c r="C187" s="153"/>
      <c r="D187" s="142">
        <v>16410</v>
      </c>
      <c r="E187" s="143"/>
      <c r="F187" s="132">
        <f t="shared" si="7"/>
        <v>8537</v>
      </c>
      <c r="G187" s="182">
        <f t="shared" si="8"/>
        <v>6175</v>
      </c>
      <c r="H187" s="143">
        <v>77</v>
      </c>
    </row>
    <row r="188" spans="1:8" ht="12.75">
      <c r="A188" s="139">
        <v>178</v>
      </c>
      <c r="B188" s="160">
        <f t="shared" si="6"/>
        <v>31.89</v>
      </c>
      <c r="C188" s="153"/>
      <c r="D188" s="142">
        <v>16410</v>
      </c>
      <c r="E188" s="143"/>
      <c r="F188" s="132">
        <f t="shared" si="7"/>
        <v>8537</v>
      </c>
      <c r="G188" s="182">
        <f t="shared" si="8"/>
        <v>6175</v>
      </c>
      <c r="H188" s="143">
        <v>77</v>
      </c>
    </row>
    <row r="189" spans="1:8" ht="12.75">
      <c r="A189" s="139">
        <v>179</v>
      </c>
      <c r="B189" s="160">
        <f t="shared" si="6"/>
        <v>31.9</v>
      </c>
      <c r="C189" s="153"/>
      <c r="D189" s="142">
        <v>16410</v>
      </c>
      <c r="E189" s="143"/>
      <c r="F189" s="132">
        <f t="shared" si="7"/>
        <v>8534</v>
      </c>
      <c r="G189" s="182">
        <f t="shared" si="8"/>
        <v>6173</v>
      </c>
      <c r="H189" s="143">
        <v>77</v>
      </c>
    </row>
    <row r="190" spans="1:8" ht="12.75">
      <c r="A190" s="139">
        <v>180</v>
      </c>
      <c r="B190" s="160">
        <f t="shared" si="6"/>
        <v>31.91</v>
      </c>
      <c r="C190" s="153"/>
      <c r="D190" s="142">
        <v>16410</v>
      </c>
      <c r="E190" s="143"/>
      <c r="F190" s="132">
        <f t="shared" si="7"/>
        <v>8531</v>
      </c>
      <c r="G190" s="182">
        <f t="shared" si="8"/>
        <v>6171</v>
      </c>
      <c r="H190" s="143">
        <v>77</v>
      </c>
    </row>
    <row r="191" spans="1:8" ht="12.75">
      <c r="A191" s="139">
        <v>181</v>
      </c>
      <c r="B191" s="160">
        <f t="shared" si="6"/>
        <v>31.91</v>
      </c>
      <c r="C191" s="153"/>
      <c r="D191" s="142">
        <v>16410</v>
      </c>
      <c r="E191" s="143"/>
      <c r="F191" s="132">
        <f t="shared" si="7"/>
        <v>8531</v>
      </c>
      <c r="G191" s="182">
        <f t="shared" si="8"/>
        <v>6171</v>
      </c>
      <c r="H191" s="143">
        <v>77</v>
      </c>
    </row>
    <row r="192" spans="1:8" ht="12.75">
      <c r="A192" s="139">
        <v>182</v>
      </c>
      <c r="B192" s="160">
        <f t="shared" si="6"/>
        <v>31.92</v>
      </c>
      <c r="C192" s="153"/>
      <c r="D192" s="142">
        <v>16410</v>
      </c>
      <c r="E192" s="143"/>
      <c r="F192" s="132">
        <f t="shared" si="7"/>
        <v>8529</v>
      </c>
      <c r="G192" s="182">
        <f t="shared" si="8"/>
        <v>6169</v>
      </c>
      <c r="H192" s="143">
        <v>77</v>
      </c>
    </row>
    <row r="193" spans="1:8" ht="12.75">
      <c r="A193" s="139">
        <v>183</v>
      </c>
      <c r="B193" s="160">
        <f t="shared" si="6"/>
        <v>31.92</v>
      </c>
      <c r="C193" s="153"/>
      <c r="D193" s="142">
        <v>16410</v>
      </c>
      <c r="E193" s="143"/>
      <c r="F193" s="132">
        <f t="shared" si="7"/>
        <v>8529</v>
      </c>
      <c r="G193" s="182">
        <f t="shared" si="8"/>
        <v>6169</v>
      </c>
      <c r="H193" s="143">
        <v>77</v>
      </c>
    </row>
    <row r="194" spans="1:8" ht="12.75">
      <c r="A194" s="139">
        <v>184</v>
      </c>
      <c r="B194" s="160">
        <f t="shared" si="6"/>
        <v>31.93</v>
      </c>
      <c r="C194" s="153"/>
      <c r="D194" s="142">
        <v>16410</v>
      </c>
      <c r="E194" s="143"/>
      <c r="F194" s="132">
        <f t="shared" si="7"/>
        <v>8526</v>
      </c>
      <c r="G194" s="182">
        <f t="shared" si="8"/>
        <v>6167</v>
      </c>
      <c r="H194" s="143">
        <v>77</v>
      </c>
    </row>
    <row r="195" spans="1:8" ht="12.75">
      <c r="A195" s="139">
        <v>185</v>
      </c>
      <c r="B195" s="160">
        <f t="shared" si="6"/>
        <v>31.94</v>
      </c>
      <c r="C195" s="153"/>
      <c r="D195" s="142">
        <v>16410</v>
      </c>
      <c r="E195" s="143"/>
      <c r="F195" s="132">
        <f t="shared" si="7"/>
        <v>8523</v>
      </c>
      <c r="G195" s="182">
        <f t="shared" si="8"/>
        <v>6165</v>
      </c>
      <c r="H195" s="143">
        <v>77</v>
      </c>
    </row>
    <row r="196" spans="1:8" ht="12.75">
      <c r="A196" s="139">
        <v>186</v>
      </c>
      <c r="B196" s="160">
        <f t="shared" si="6"/>
        <v>31.94</v>
      </c>
      <c r="C196" s="153"/>
      <c r="D196" s="142">
        <v>16410</v>
      </c>
      <c r="E196" s="143"/>
      <c r="F196" s="132">
        <f t="shared" si="7"/>
        <v>8523</v>
      </c>
      <c r="G196" s="182">
        <f t="shared" si="8"/>
        <v>6165</v>
      </c>
      <c r="H196" s="143">
        <v>77</v>
      </c>
    </row>
    <row r="197" spans="1:8" ht="12.75">
      <c r="A197" s="139">
        <v>187</v>
      </c>
      <c r="B197" s="160">
        <f t="shared" si="6"/>
        <v>31.95</v>
      </c>
      <c r="C197" s="153"/>
      <c r="D197" s="142">
        <v>16410</v>
      </c>
      <c r="E197" s="143"/>
      <c r="F197" s="132">
        <f t="shared" si="7"/>
        <v>8521</v>
      </c>
      <c r="G197" s="182">
        <f t="shared" si="8"/>
        <v>6163</v>
      </c>
      <c r="H197" s="143">
        <v>77</v>
      </c>
    </row>
    <row r="198" spans="1:8" ht="12.75">
      <c r="A198" s="139">
        <v>188</v>
      </c>
      <c r="B198" s="160">
        <f t="shared" si="6"/>
        <v>31.96</v>
      </c>
      <c r="C198" s="153"/>
      <c r="D198" s="142">
        <v>16410</v>
      </c>
      <c r="E198" s="143"/>
      <c r="F198" s="132">
        <f t="shared" si="7"/>
        <v>8518</v>
      </c>
      <c r="G198" s="182">
        <f t="shared" si="8"/>
        <v>6161</v>
      </c>
      <c r="H198" s="143">
        <v>77</v>
      </c>
    </row>
    <row r="199" spans="1:8" ht="12.75">
      <c r="A199" s="139">
        <v>189</v>
      </c>
      <c r="B199" s="160">
        <f t="shared" si="6"/>
        <v>31.96</v>
      </c>
      <c r="C199" s="153"/>
      <c r="D199" s="142">
        <v>16410</v>
      </c>
      <c r="E199" s="143"/>
      <c r="F199" s="132">
        <f t="shared" si="7"/>
        <v>8518</v>
      </c>
      <c r="G199" s="182">
        <f t="shared" si="8"/>
        <v>6161</v>
      </c>
      <c r="H199" s="143">
        <v>77</v>
      </c>
    </row>
    <row r="200" spans="1:8" ht="12.75">
      <c r="A200" s="139">
        <v>190</v>
      </c>
      <c r="B200" s="160">
        <f t="shared" si="6"/>
        <v>31.97</v>
      </c>
      <c r="C200" s="153"/>
      <c r="D200" s="142">
        <v>16410</v>
      </c>
      <c r="E200" s="143"/>
      <c r="F200" s="132">
        <f t="shared" si="7"/>
        <v>8516</v>
      </c>
      <c r="G200" s="182">
        <f t="shared" si="8"/>
        <v>6160</v>
      </c>
      <c r="H200" s="143">
        <v>77</v>
      </c>
    </row>
    <row r="201" spans="1:8" ht="12.75">
      <c r="A201" s="139">
        <v>191</v>
      </c>
      <c r="B201" s="160">
        <f t="shared" si="6"/>
        <v>31.97</v>
      </c>
      <c r="C201" s="153"/>
      <c r="D201" s="142">
        <v>16410</v>
      </c>
      <c r="E201" s="143"/>
      <c r="F201" s="132">
        <f t="shared" si="7"/>
        <v>8516</v>
      </c>
      <c r="G201" s="182">
        <f t="shared" si="8"/>
        <v>6160</v>
      </c>
      <c r="H201" s="143">
        <v>77</v>
      </c>
    </row>
    <row r="202" spans="1:8" ht="12.75">
      <c r="A202" s="139">
        <v>192</v>
      </c>
      <c r="B202" s="160">
        <f t="shared" si="6"/>
        <v>31.98</v>
      </c>
      <c r="C202" s="153"/>
      <c r="D202" s="142">
        <v>16410</v>
      </c>
      <c r="E202" s="143"/>
      <c r="F202" s="132">
        <f t="shared" si="7"/>
        <v>8513</v>
      </c>
      <c r="G202" s="182">
        <f t="shared" si="8"/>
        <v>6158</v>
      </c>
      <c r="H202" s="143">
        <v>77</v>
      </c>
    </row>
    <row r="203" spans="1:8" ht="12.75">
      <c r="A203" s="139">
        <v>193</v>
      </c>
      <c r="B203" s="160">
        <f t="shared" si="6"/>
        <v>31.98</v>
      </c>
      <c r="C203" s="153"/>
      <c r="D203" s="142">
        <v>16410</v>
      </c>
      <c r="E203" s="143"/>
      <c r="F203" s="132">
        <f t="shared" si="7"/>
        <v>8513</v>
      </c>
      <c r="G203" s="182">
        <f t="shared" si="8"/>
        <v>6158</v>
      </c>
      <c r="H203" s="143">
        <v>77</v>
      </c>
    </row>
    <row r="204" spans="1:8" ht="12.75">
      <c r="A204" s="139">
        <v>194</v>
      </c>
      <c r="B204" s="160">
        <f aca="true" t="shared" si="9" ref="B204:B267">ROUND(1.12233*LN(A204)+26.078,2)</f>
        <v>31.99</v>
      </c>
      <c r="C204" s="153"/>
      <c r="D204" s="142">
        <v>16410</v>
      </c>
      <c r="E204" s="143"/>
      <c r="F204" s="132">
        <f aca="true" t="shared" si="10" ref="F204:F267">ROUND(12*1.37*(1/B204*D204)+H204,0)</f>
        <v>8510</v>
      </c>
      <c r="G204" s="182">
        <f aca="true" t="shared" si="11" ref="G204:G267">ROUND(12*(1/B204*D204),0)</f>
        <v>6156</v>
      </c>
      <c r="H204" s="143">
        <v>77</v>
      </c>
    </row>
    <row r="205" spans="1:8" ht="12.75">
      <c r="A205" s="139">
        <v>195</v>
      </c>
      <c r="B205" s="160">
        <f t="shared" si="9"/>
        <v>32</v>
      </c>
      <c r="C205" s="153"/>
      <c r="D205" s="142">
        <v>16410</v>
      </c>
      <c r="E205" s="143"/>
      <c r="F205" s="132">
        <f t="shared" si="10"/>
        <v>8508</v>
      </c>
      <c r="G205" s="182">
        <f t="shared" si="11"/>
        <v>6154</v>
      </c>
      <c r="H205" s="143">
        <v>77</v>
      </c>
    </row>
    <row r="206" spans="1:8" ht="12.75">
      <c r="A206" s="139">
        <v>196</v>
      </c>
      <c r="B206" s="160">
        <f t="shared" si="9"/>
        <v>32</v>
      </c>
      <c r="C206" s="153"/>
      <c r="D206" s="142">
        <v>16410</v>
      </c>
      <c r="E206" s="143"/>
      <c r="F206" s="132">
        <f t="shared" si="10"/>
        <v>8508</v>
      </c>
      <c r="G206" s="182">
        <f t="shared" si="11"/>
        <v>6154</v>
      </c>
      <c r="H206" s="143">
        <v>77</v>
      </c>
    </row>
    <row r="207" spans="1:8" ht="12.75">
      <c r="A207" s="139">
        <v>197</v>
      </c>
      <c r="B207" s="160">
        <f t="shared" si="9"/>
        <v>32.01</v>
      </c>
      <c r="C207" s="153"/>
      <c r="D207" s="142">
        <v>16410</v>
      </c>
      <c r="E207" s="143"/>
      <c r="F207" s="132">
        <f t="shared" si="10"/>
        <v>8505</v>
      </c>
      <c r="G207" s="182">
        <f t="shared" si="11"/>
        <v>6152</v>
      </c>
      <c r="H207" s="143">
        <v>77</v>
      </c>
    </row>
    <row r="208" spans="1:8" ht="12.75">
      <c r="A208" s="139">
        <v>198</v>
      </c>
      <c r="B208" s="160">
        <f t="shared" si="9"/>
        <v>32.01</v>
      </c>
      <c r="C208" s="153"/>
      <c r="D208" s="142">
        <v>16410</v>
      </c>
      <c r="E208" s="143"/>
      <c r="F208" s="132">
        <f t="shared" si="10"/>
        <v>8505</v>
      </c>
      <c r="G208" s="182">
        <f t="shared" si="11"/>
        <v>6152</v>
      </c>
      <c r="H208" s="143">
        <v>77</v>
      </c>
    </row>
    <row r="209" spans="1:8" ht="12.75">
      <c r="A209" s="139">
        <v>199</v>
      </c>
      <c r="B209" s="160">
        <f t="shared" si="9"/>
        <v>32.02</v>
      </c>
      <c r="C209" s="153"/>
      <c r="D209" s="142">
        <v>16410</v>
      </c>
      <c r="E209" s="143"/>
      <c r="F209" s="132">
        <f t="shared" si="10"/>
        <v>8502</v>
      </c>
      <c r="G209" s="182">
        <f t="shared" si="11"/>
        <v>6150</v>
      </c>
      <c r="H209" s="143">
        <v>77</v>
      </c>
    </row>
    <row r="210" spans="1:8" ht="12.75">
      <c r="A210" s="139">
        <v>200</v>
      </c>
      <c r="B210" s="160">
        <f t="shared" si="9"/>
        <v>32.02</v>
      </c>
      <c r="C210" s="153"/>
      <c r="D210" s="142">
        <v>16410</v>
      </c>
      <c r="E210" s="143"/>
      <c r="F210" s="132">
        <f t="shared" si="10"/>
        <v>8502</v>
      </c>
      <c r="G210" s="182">
        <f t="shared" si="11"/>
        <v>6150</v>
      </c>
      <c r="H210" s="143">
        <v>77</v>
      </c>
    </row>
    <row r="211" spans="1:8" ht="12.75">
      <c r="A211" s="139">
        <v>201</v>
      </c>
      <c r="B211" s="160">
        <f t="shared" si="9"/>
        <v>32.03</v>
      </c>
      <c r="C211" s="153"/>
      <c r="D211" s="142">
        <v>16410</v>
      </c>
      <c r="E211" s="143"/>
      <c r="F211" s="132">
        <f t="shared" si="10"/>
        <v>8500</v>
      </c>
      <c r="G211" s="182">
        <f t="shared" si="11"/>
        <v>6148</v>
      </c>
      <c r="H211" s="143">
        <v>77</v>
      </c>
    </row>
    <row r="212" spans="1:8" ht="12.75">
      <c r="A212" s="139">
        <v>202</v>
      </c>
      <c r="B212" s="160">
        <f t="shared" si="9"/>
        <v>32.04</v>
      </c>
      <c r="C212" s="153"/>
      <c r="D212" s="142">
        <v>16410</v>
      </c>
      <c r="E212" s="143"/>
      <c r="F212" s="132">
        <f t="shared" si="10"/>
        <v>8497</v>
      </c>
      <c r="G212" s="182">
        <f t="shared" si="11"/>
        <v>6146</v>
      </c>
      <c r="H212" s="143">
        <v>77</v>
      </c>
    </row>
    <row r="213" spans="1:8" ht="12.75">
      <c r="A213" s="139">
        <v>203</v>
      </c>
      <c r="B213" s="160">
        <f t="shared" si="9"/>
        <v>32.04</v>
      </c>
      <c r="C213" s="153"/>
      <c r="D213" s="142">
        <v>16410</v>
      </c>
      <c r="E213" s="143"/>
      <c r="F213" s="132">
        <f t="shared" si="10"/>
        <v>8497</v>
      </c>
      <c r="G213" s="182">
        <f t="shared" si="11"/>
        <v>6146</v>
      </c>
      <c r="H213" s="143">
        <v>77</v>
      </c>
    </row>
    <row r="214" spans="1:8" ht="12.75">
      <c r="A214" s="139">
        <v>204</v>
      </c>
      <c r="B214" s="160">
        <f t="shared" si="9"/>
        <v>32.05</v>
      </c>
      <c r="C214" s="153"/>
      <c r="D214" s="142">
        <v>16410</v>
      </c>
      <c r="E214" s="143"/>
      <c r="F214" s="132">
        <f t="shared" si="10"/>
        <v>8494</v>
      </c>
      <c r="G214" s="182">
        <f t="shared" si="11"/>
        <v>6144</v>
      </c>
      <c r="H214" s="143">
        <v>77</v>
      </c>
    </row>
    <row r="215" spans="1:8" ht="12.75">
      <c r="A215" s="139">
        <v>205</v>
      </c>
      <c r="B215" s="160">
        <f t="shared" si="9"/>
        <v>32.05</v>
      </c>
      <c r="C215" s="153"/>
      <c r="D215" s="142">
        <v>16410</v>
      </c>
      <c r="E215" s="143"/>
      <c r="F215" s="132">
        <f t="shared" si="10"/>
        <v>8494</v>
      </c>
      <c r="G215" s="182">
        <f t="shared" si="11"/>
        <v>6144</v>
      </c>
      <c r="H215" s="143">
        <v>77</v>
      </c>
    </row>
    <row r="216" spans="1:8" ht="12.75">
      <c r="A216" s="139">
        <v>206</v>
      </c>
      <c r="B216" s="160">
        <f t="shared" si="9"/>
        <v>32.06</v>
      </c>
      <c r="C216" s="153"/>
      <c r="D216" s="142">
        <v>16410</v>
      </c>
      <c r="E216" s="143"/>
      <c r="F216" s="132">
        <f t="shared" si="10"/>
        <v>8492</v>
      </c>
      <c r="G216" s="182">
        <f t="shared" si="11"/>
        <v>6142</v>
      </c>
      <c r="H216" s="143">
        <v>77</v>
      </c>
    </row>
    <row r="217" spans="1:8" ht="12.75">
      <c r="A217" s="139">
        <v>207</v>
      </c>
      <c r="B217" s="160">
        <f t="shared" si="9"/>
        <v>32.06</v>
      </c>
      <c r="C217" s="153"/>
      <c r="D217" s="142">
        <v>16410</v>
      </c>
      <c r="E217" s="143"/>
      <c r="F217" s="132">
        <f t="shared" si="10"/>
        <v>8492</v>
      </c>
      <c r="G217" s="182">
        <f t="shared" si="11"/>
        <v>6142</v>
      </c>
      <c r="H217" s="143">
        <v>77</v>
      </c>
    </row>
    <row r="218" spans="1:8" ht="12.75">
      <c r="A218" s="139">
        <v>208</v>
      </c>
      <c r="B218" s="160">
        <f t="shared" si="9"/>
        <v>32.07</v>
      </c>
      <c r="C218" s="153"/>
      <c r="D218" s="142">
        <v>16410</v>
      </c>
      <c r="E218" s="143"/>
      <c r="F218" s="132">
        <f t="shared" si="10"/>
        <v>8489</v>
      </c>
      <c r="G218" s="182">
        <f t="shared" si="11"/>
        <v>6140</v>
      </c>
      <c r="H218" s="143">
        <v>77</v>
      </c>
    </row>
    <row r="219" spans="1:8" ht="12.75">
      <c r="A219" s="139">
        <v>209</v>
      </c>
      <c r="B219" s="160">
        <f t="shared" si="9"/>
        <v>32.07</v>
      </c>
      <c r="C219" s="153"/>
      <c r="D219" s="142">
        <v>16410</v>
      </c>
      <c r="E219" s="143"/>
      <c r="F219" s="132">
        <f t="shared" si="10"/>
        <v>8489</v>
      </c>
      <c r="G219" s="182">
        <f t="shared" si="11"/>
        <v>6140</v>
      </c>
      <c r="H219" s="143">
        <v>77</v>
      </c>
    </row>
    <row r="220" spans="1:8" ht="12.75">
      <c r="A220" s="139">
        <v>210</v>
      </c>
      <c r="B220" s="160">
        <f t="shared" si="9"/>
        <v>32.08</v>
      </c>
      <c r="C220" s="153"/>
      <c r="D220" s="142">
        <v>16410</v>
      </c>
      <c r="E220" s="143"/>
      <c r="F220" s="132">
        <f t="shared" si="10"/>
        <v>8487</v>
      </c>
      <c r="G220" s="182">
        <f t="shared" si="11"/>
        <v>6138</v>
      </c>
      <c r="H220" s="143">
        <v>77</v>
      </c>
    </row>
    <row r="221" spans="1:8" ht="12.75">
      <c r="A221" s="139">
        <v>211</v>
      </c>
      <c r="B221" s="160">
        <f t="shared" si="9"/>
        <v>32.08</v>
      </c>
      <c r="C221" s="153"/>
      <c r="D221" s="142">
        <v>16410</v>
      </c>
      <c r="E221" s="143"/>
      <c r="F221" s="132">
        <f t="shared" si="10"/>
        <v>8487</v>
      </c>
      <c r="G221" s="182">
        <f t="shared" si="11"/>
        <v>6138</v>
      </c>
      <c r="H221" s="143">
        <v>77</v>
      </c>
    </row>
    <row r="222" spans="1:8" ht="12.75">
      <c r="A222" s="139">
        <v>212</v>
      </c>
      <c r="B222" s="160">
        <f t="shared" si="9"/>
        <v>32.09</v>
      </c>
      <c r="C222" s="153"/>
      <c r="D222" s="142">
        <v>16410</v>
      </c>
      <c r="E222" s="143"/>
      <c r="F222" s="132">
        <f t="shared" si="10"/>
        <v>8484</v>
      </c>
      <c r="G222" s="182">
        <f t="shared" si="11"/>
        <v>6136</v>
      </c>
      <c r="H222" s="143">
        <v>77</v>
      </c>
    </row>
    <row r="223" spans="1:8" ht="12.75">
      <c r="A223" s="139">
        <v>213</v>
      </c>
      <c r="B223" s="160">
        <f t="shared" si="9"/>
        <v>32.1</v>
      </c>
      <c r="C223" s="153"/>
      <c r="D223" s="142">
        <v>16410</v>
      </c>
      <c r="E223" s="143"/>
      <c r="F223" s="132">
        <f t="shared" si="10"/>
        <v>8481</v>
      </c>
      <c r="G223" s="182">
        <f t="shared" si="11"/>
        <v>6135</v>
      </c>
      <c r="H223" s="143">
        <v>77</v>
      </c>
    </row>
    <row r="224" spans="1:8" ht="12.75">
      <c r="A224" s="139">
        <v>214</v>
      </c>
      <c r="B224" s="160">
        <f t="shared" si="9"/>
        <v>32.1</v>
      </c>
      <c r="C224" s="153"/>
      <c r="D224" s="142">
        <v>16410</v>
      </c>
      <c r="E224" s="143"/>
      <c r="F224" s="132">
        <f t="shared" si="10"/>
        <v>8481</v>
      </c>
      <c r="G224" s="182">
        <f t="shared" si="11"/>
        <v>6135</v>
      </c>
      <c r="H224" s="143">
        <v>77</v>
      </c>
    </row>
    <row r="225" spans="1:8" ht="12.75">
      <c r="A225" s="139">
        <v>215</v>
      </c>
      <c r="B225" s="160">
        <f t="shared" si="9"/>
        <v>32.11</v>
      </c>
      <c r="C225" s="153"/>
      <c r="D225" s="142">
        <v>16410</v>
      </c>
      <c r="E225" s="143"/>
      <c r="F225" s="132">
        <f t="shared" si="10"/>
        <v>8479</v>
      </c>
      <c r="G225" s="182">
        <f t="shared" si="11"/>
        <v>6133</v>
      </c>
      <c r="H225" s="143">
        <v>77</v>
      </c>
    </row>
    <row r="226" spans="1:8" ht="12.75">
      <c r="A226" s="139">
        <v>216</v>
      </c>
      <c r="B226" s="160">
        <f t="shared" si="9"/>
        <v>32.11</v>
      </c>
      <c r="C226" s="153"/>
      <c r="D226" s="142">
        <v>16410</v>
      </c>
      <c r="E226" s="143"/>
      <c r="F226" s="132">
        <f t="shared" si="10"/>
        <v>8479</v>
      </c>
      <c r="G226" s="182">
        <f t="shared" si="11"/>
        <v>6133</v>
      </c>
      <c r="H226" s="143">
        <v>77</v>
      </c>
    </row>
    <row r="227" spans="1:8" ht="12.75">
      <c r="A227" s="139">
        <v>217</v>
      </c>
      <c r="B227" s="160">
        <f t="shared" si="9"/>
        <v>32.12</v>
      </c>
      <c r="C227" s="153"/>
      <c r="D227" s="142">
        <v>16410</v>
      </c>
      <c r="E227" s="143"/>
      <c r="F227" s="132">
        <f t="shared" si="10"/>
        <v>8476</v>
      </c>
      <c r="G227" s="182">
        <f t="shared" si="11"/>
        <v>6131</v>
      </c>
      <c r="H227" s="143">
        <v>77</v>
      </c>
    </row>
    <row r="228" spans="1:8" ht="12.75">
      <c r="A228" s="139">
        <v>218</v>
      </c>
      <c r="B228" s="160">
        <f t="shared" si="9"/>
        <v>32.12</v>
      </c>
      <c r="C228" s="153"/>
      <c r="D228" s="142">
        <v>16410</v>
      </c>
      <c r="E228" s="143"/>
      <c r="F228" s="132">
        <f t="shared" si="10"/>
        <v>8476</v>
      </c>
      <c r="G228" s="182">
        <f t="shared" si="11"/>
        <v>6131</v>
      </c>
      <c r="H228" s="143">
        <v>77</v>
      </c>
    </row>
    <row r="229" spans="1:8" ht="12.75">
      <c r="A229" s="139">
        <v>219</v>
      </c>
      <c r="B229" s="160">
        <f t="shared" si="9"/>
        <v>32.13</v>
      </c>
      <c r="C229" s="153"/>
      <c r="D229" s="142">
        <v>16410</v>
      </c>
      <c r="E229" s="143"/>
      <c r="F229" s="132">
        <f t="shared" si="10"/>
        <v>8474</v>
      </c>
      <c r="G229" s="182">
        <f t="shared" si="11"/>
        <v>6129</v>
      </c>
      <c r="H229" s="143">
        <v>77</v>
      </c>
    </row>
    <row r="230" spans="1:8" ht="12.75">
      <c r="A230" s="139">
        <v>220</v>
      </c>
      <c r="B230" s="160">
        <f t="shared" si="9"/>
        <v>32.13</v>
      </c>
      <c r="C230" s="153"/>
      <c r="D230" s="142">
        <v>16410</v>
      </c>
      <c r="E230" s="143"/>
      <c r="F230" s="132">
        <f t="shared" si="10"/>
        <v>8474</v>
      </c>
      <c r="G230" s="182">
        <f t="shared" si="11"/>
        <v>6129</v>
      </c>
      <c r="H230" s="143">
        <v>77</v>
      </c>
    </row>
    <row r="231" spans="1:8" ht="12.75">
      <c r="A231" s="139">
        <v>221</v>
      </c>
      <c r="B231" s="160">
        <f t="shared" si="9"/>
        <v>32.14</v>
      </c>
      <c r="C231" s="153"/>
      <c r="D231" s="142">
        <v>16410</v>
      </c>
      <c r="E231" s="143"/>
      <c r="F231" s="132">
        <f t="shared" si="10"/>
        <v>8471</v>
      </c>
      <c r="G231" s="182">
        <f t="shared" si="11"/>
        <v>6127</v>
      </c>
      <c r="H231" s="143">
        <v>77</v>
      </c>
    </row>
    <row r="232" spans="1:8" ht="12.75">
      <c r="A232" s="139">
        <v>222</v>
      </c>
      <c r="B232" s="160">
        <f t="shared" si="9"/>
        <v>32.14</v>
      </c>
      <c r="C232" s="153"/>
      <c r="D232" s="142">
        <v>16410</v>
      </c>
      <c r="E232" s="143"/>
      <c r="F232" s="132">
        <f t="shared" si="10"/>
        <v>8471</v>
      </c>
      <c r="G232" s="182">
        <f t="shared" si="11"/>
        <v>6127</v>
      </c>
      <c r="H232" s="143">
        <v>77</v>
      </c>
    </row>
    <row r="233" spans="1:8" ht="12.75">
      <c r="A233" s="139">
        <v>223</v>
      </c>
      <c r="B233" s="160">
        <f t="shared" si="9"/>
        <v>32.15</v>
      </c>
      <c r="C233" s="153"/>
      <c r="D233" s="142">
        <v>16410</v>
      </c>
      <c r="E233" s="143"/>
      <c r="F233" s="132">
        <f t="shared" si="10"/>
        <v>8468</v>
      </c>
      <c r="G233" s="182">
        <f t="shared" si="11"/>
        <v>6125</v>
      </c>
      <c r="H233" s="143">
        <v>77</v>
      </c>
    </row>
    <row r="234" spans="1:8" ht="12.75">
      <c r="A234" s="139">
        <v>224</v>
      </c>
      <c r="B234" s="160">
        <f t="shared" si="9"/>
        <v>32.15</v>
      </c>
      <c r="C234" s="153"/>
      <c r="D234" s="142">
        <v>16410</v>
      </c>
      <c r="E234" s="143"/>
      <c r="F234" s="132">
        <f t="shared" si="10"/>
        <v>8468</v>
      </c>
      <c r="G234" s="182">
        <f t="shared" si="11"/>
        <v>6125</v>
      </c>
      <c r="H234" s="143">
        <v>77</v>
      </c>
    </row>
    <row r="235" spans="1:8" ht="12.75">
      <c r="A235" s="139">
        <v>225</v>
      </c>
      <c r="B235" s="160">
        <f t="shared" si="9"/>
        <v>32.16</v>
      </c>
      <c r="C235" s="153"/>
      <c r="D235" s="142">
        <v>16410</v>
      </c>
      <c r="E235" s="143"/>
      <c r="F235" s="132">
        <f t="shared" si="10"/>
        <v>8466</v>
      </c>
      <c r="G235" s="182">
        <f t="shared" si="11"/>
        <v>6123</v>
      </c>
      <c r="H235" s="143">
        <v>77</v>
      </c>
    </row>
    <row r="236" spans="1:8" ht="12.75">
      <c r="A236" s="139">
        <v>226</v>
      </c>
      <c r="B236" s="160">
        <f t="shared" si="9"/>
        <v>32.16</v>
      </c>
      <c r="C236" s="153"/>
      <c r="D236" s="142">
        <v>16410</v>
      </c>
      <c r="E236" s="143"/>
      <c r="F236" s="132">
        <f t="shared" si="10"/>
        <v>8466</v>
      </c>
      <c r="G236" s="182">
        <f t="shared" si="11"/>
        <v>6123</v>
      </c>
      <c r="H236" s="143">
        <v>77</v>
      </c>
    </row>
    <row r="237" spans="1:8" ht="12.75">
      <c r="A237" s="139">
        <v>227</v>
      </c>
      <c r="B237" s="160">
        <f t="shared" si="9"/>
        <v>32.17</v>
      </c>
      <c r="C237" s="153"/>
      <c r="D237" s="142">
        <v>16410</v>
      </c>
      <c r="E237" s="143"/>
      <c r="F237" s="132">
        <f t="shared" si="10"/>
        <v>8463</v>
      </c>
      <c r="G237" s="182">
        <f t="shared" si="11"/>
        <v>6121</v>
      </c>
      <c r="H237" s="143">
        <v>77</v>
      </c>
    </row>
    <row r="238" spans="1:8" ht="12.75">
      <c r="A238" s="139">
        <v>228</v>
      </c>
      <c r="B238" s="160">
        <f t="shared" si="9"/>
        <v>32.17</v>
      </c>
      <c r="C238" s="153"/>
      <c r="D238" s="142">
        <v>16410</v>
      </c>
      <c r="E238" s="143"/>
      <c r="F238" s="132">
        <f t="shared" si="10"/>
        <v>8463</v>
      </c>
      <c r="G238" s="182">
        <f t="shared" si="11"/>
        <v>6121</v>
      </c>
      <c r="H238" s="143">
        <v>77</v>
      </c>
    </row>
    <row r="239" spans="1:8" ht="12.75">
      <c r="A239" s="139">
        <v>229</v>
      </c>
      <c r="B239" s="160">
        <f t="shared" si="9"/>
        <v>32.18</v>
      </c>
      <c r="C239" s="153"/>
      <c r="D239" s="142">
        <v>16410</v>
      </c>
      <c r="E239" s="143"/>
      <c r="F239" s="132">
        <f t="shared" si="10"/>
        <v>8460</v>
      </c>
      <c r="G239" s="182">
        <f t="shared" si="11"/>
        <v>6119</v>
      </c>
      <c r="H239" s="143">
        <v>77</v>
      </c>
    </row>
    <row r="240" spans="1:8" ht="12.75">
      <c r="A240" s="139">
        <v>230</v>
      </c>
      <c r="B240" s="160">
        <f t="shared" si="9"/>
        <v>32.18</v>
      </c>
      <c r="C240" s="153"/>
      <c r="D240" s="142">
        <v>16410</v>
      </c>
      <c r="E240" s="143"/>
      <c r="F240" s="132">
        <f t="shared" si="10"/>
        <v>8460</v>
      </c>
      <c r="G240" s="182">
        <f t="shared" si="11"/>
        <v>6119</v>
      </c>
      <c r="H240" s="143">
        <v>77</v>
      </c>
    </row>
    <row r="241" spans="1:8" ht="12.75">
      <c r="A241" s="139">
        <v>231</v>
      </c>
      <c r="B241" s="160">
        <f t="shared" si="9"/>
        <v>32.19</v>
      </c>
      <c r="C241" s="153"/>
      <c r="D241" s="142">
        <v>16410</v>
      </c>
      <c r="E241" s="143"/>
      <c r="F241" s="132">
        <f t="shared" si="10"/>
        <v>8458</v>
      </c>
      <c r="G241" s="182">
        <f t="shared" si="11"/>
        <v>6117</v>
      </c>
      <c r="H241" s="143">
        <v>77</v>
      </c>
    </row>
    <row r="242" spans="1:8" ht="12.75">
      <c r="A242" s="139">
        <v>232</v>
      </c>
      <c r="B242" s="160">
        <f t="shared" si="9"/>
        <v>32.19</v>
      </c>
      <c r="C242" s="153"/>
      <c r="D242" s="142">
        <v>16410</v>
      </c>
      <c r="E242" s="143"/>
      <c r="F242" s="132">
        <f t="shared" si="10"/>
        <v>8458</v>
      </c>
      <c r="G242" s="182">
        <f t="shared" si="11"/>
        <v>6117</v>
      </c>
      <c r="H242" s="143">
        <v>77</v>
      </c>
    </row>
    <row r="243" spans="1:8" ht="12.75">
      <c r="A243" s="139">
        <v>233</v>
      </c>
      <c r="B243" s="160">
        <f t="shared" si="9"/>
        <v>32.2</v>
      </c>
      <c r="C243" s="153"/>
      <c r="D243" s="142">
        <v>16410</v>
      </c>
      <c r="E243" s="143"/>
      <c r="F243" s="132">
        <f t="shared" si="10"/>
        <v>8455</v>
      </c>
      <c r="G243" s="182">
        <f t="shared" si="11"/>
        <v>6116</v>
      </c>
      <c r="H243" s="143">
        <v>77</v>
      </c>
    </row>
    <row r="244" spans="1:8" ht="12.75">
      <c r="A244" s="139">
        <v>234</v>
      </c>
      <c r="B244" s="160">
        <f t="shared" si="9"/>
        <v>32.2</v>
      </c>
      <c r="C244" s="153"/>
      <c r="D244" s="142">
        <v>16410</v>
      </c>
      <c r="E244" s="143"/>
      <c r="F244" s="132">
        <f t="shared" si="10"/>
        <v>8455</v>
      </c>
      <c r="G244" s="182">
        <f t="shared" si="11"/>
        <v>6116</v>
      </c>
      <c r="H244" s="143">
        <v>77</v>
      </c>
    </row>
    <row r="245" spans="1:8" ht="12.75">
      <c r="A245" s="139">
        <v>235</v>
      </c>
      <c r="B245" s="160">
        <f t="shared" si="9"/>
        <v>32.21</v>
      </c>
      <c r="C245" s="153"/>
      <c r="D245" s="142">
        <v>16410</v>
      </c>
      <c r="E245" s="143"/>
      <c r="F245" s="132">
        <f t="shared" si="10"/>
        <v>8453</v>
      </c>
      <c r="G245" s="182">
        <f t="shared" si="11"/>
        <v>6114</v>
      </c>
      <c r="H245" s="143">
        <v>77</v>
      </c>
    </row>
    <row r="246" spans="1:8" ht="12.75">
      <c r="A246" s="139">
        <v>236</v>
      </c>
      <c r="B246" s="160">
        <f t="shared" si="9"/>
        <v>32.21</v>
      </c>
      <c r="C246" s="153"/>
      <c r="D246" s="142">
        <v>16410</v>
      </c>
      <c r="E246" s="143"/>
      <c r="F246" s="132">
        <f t="shared" si="10"/>
        <v>8453</v>
      </c>
      <c r="G246" s="182">
        <f t="shared" si="11"/>
        <v>6114</v>
      </c>
      <c r="H246" s="143">
        <v>77</v>
      </c>
    </row>
    <row r="247" spans="1:8" ht="12.75">
      <c r="A247" s="139">
        <v>237</v>
      </c>
      <c r="B247" s="160">
        <f t="shared" si="9"/>
        <v>32.21</v>
      </c>
      <c r="C247" s="153"/>
      <c r="D247" s="142">
        <v>16410</v>
      </c>
      <c r="E247" s="143"/>
      <c r="F247" s="132">
        <f t="shared" si="10"/>
        <v>8453</v>
      </c>
      <c r="G247" s="182">
        <f t="shared" si="11"/>
        <v>6114</v>
      </c>
      <c r="H247" s="143">
        <v>77</v>
      </c>
    </row>
    <row r="248" spans="1:8" ht="12.75">
      <c r="A248" s="139">
        <v>238</v>
      </c>
      <c r="B248" s="160">
        <f t="shared" si="9"/>
        <v>32.22</v>
      </c>
      <c r="C248" s="153"/>
      <c r="D248" s="142">
        <v>16410</v>
      </c>
      <c r="E248" s="143"/>
      <c r="F248" s="132">
        <f t="shared" si="10"/>
        <v>8450</v>
      </c>
      <c r="G248" s="182">
        <f t="shared" si="11"/>
        <v>6112</v>
      </c>
      <c r="H248" s="143">
        <v>77</v>
      </c>
    </row>
    <row r="249" spans="1:8" ht="12.75">
      <c r="A249" s="139">
        <v>239</v>
      </c>
      <c r="B249" s="160">
        <f t="shared" si="9"/>
        <v>32.22</v>
      </c>
      <c r="C249" s="153"/>
      <c r="D249" s="142">
        <v>16410</v>
      </c>
      <c r="E249" s="143"/>
      <c r="F249" s="132">
        <f t="shared" si="10"/>
        <v>8450</v>
      </c>
      <c r="G249" s="182">
        <f t="shared" si="11"/>
        <v>6112</v>
      </c>
      <c r="H249" s="143">
        <v>77</v>
      </c>
    </row>
    <row r="250" spans="1:8" ht="12.75">
      <c r="A250" s="139">
        <v>240</v>
      </c>
      <c r="B250" s="160">
        <f t="shared" si="9"/>
        <v>32.23</v>
      </c>
      <c r="C250" s="153"/>
      <c r="D250" s="142">
        <v>16410</v>
      </c>
      <c r="E250" s="143"/>
      <c r="F250" s="132">
        <f t="shared" si="10"/>
        <v>8447</v>
      </c>
      <c r="G250" s="182">
        <f t="shared" si="11"/>
        <v>6110</v>
      </c>
      <c r="H250" s="143">
        <v>77</v>
      </c>
    </row>
    <row r="251" spans="1:8" ht="12.75">
      <c r="A251" s="139">
        <v>241</v>
      </c>
      <c r="B251" s="160">
        <f t="shared" si="9"/>
        <v>32.23</v>
      </c>
      <c r="C251" s="153"/>
      <c r="D251" s="142">
        <v>16410</v>
      </c>
      <c r="E251" s="143"/>
      <c r="F251" s="132">
        <f t="shared" si="10"/>
        <v>8447</v>
      </c>
      <c r="G251" s="182">
        <f t="shared" si="11"/>
        <v>6110</v>
      </c>
      <c r="H251" s="143">
        <v>77</v>
      </c>
    </row>
    <row r="252" spans="1:8" ht="12.75">
      <c r="A252" s="139">
        <v>242</v>
      </c>
      <c r="B252" s="160">
        <f t="shared" si="9"/>
        <v>32.24</v>
      </c>
      <c r="C252" s="153"/>
      <c r="D252" s="142">
        <v>16410</v>
      </c>
      <c r="E252" s="143"/>
      <c r="F252" s="132">
        <f t="shared" si="10"/>
        <v>8445</v>
      </c>
      <c r="G252" s="182">
        <f t="shared" si="11"/>
        <v>6108</v>
      </c>
      <c r="H252" s="143">
        <v>77</v>
      </c>
    </row>
    <row r="253" spans="1:8" ht="12.75">
      <c r="A253" s="139">
        <v>243</v>
      </c>
      <c r="B253" s="160">
        <f t="shared" si="9"/>
        <v>32.24</v>
      </c>
      <c r="C253" s="153"/>
      <c r="D253" s="142">
        <v>16410</v>
      </c>
      <c r="E253" s="143"/>
      <c r="F253" s="132">
        <f t="shared" si="10"/>
        <v>8445</v>
      </c>
      <c r="G253" s="182">
        <f t="shared" si="11"/>
        <v>6108</v>
      </c>
      <c r="H253" s="143">
        <v>77</v>
      </c>
    </row>
    <row r="254" spans="1:8" ht="12.75">
      <c r="A254" s="139">
        <v>244</v>
      </c>
      <c r="B254" s="160">
        <f t="shared" si="9"/>
        <v>32.25</v>
      </c>
      <c r="C254" s="153"/>
      <c r="D254" s="142">
        <v>16410</v>
      </c>
      <c r="E254" s="143"/>
      <c r="F254" s="132">
        <f t="shared" si="10"/>
        <v>8442</v>
      </c>
      <c r="G254" s="182">
        <f t="shared" si="11"/>
        <v>6106</v>
      </c>
      <c r="H254" s="143">
        <v>77</v>
      </c>
    </row>
    <row r="255" spans="1:8" ht="12.75">
      <c r="A255" s="139">
        <v>245</v>
      </c>
      <c r="B255" s="160">
        <f t="shared" si="9"/>
        <v>32.25</v>
      </c>
      <c r="C255" s="153"/>
      <c r="D255" s="142">
        <v>16410</v>
      </c>
      <c r="E255" s="143"/>
      <c r="F255" s="132">
        <f t="shared" si="10"/>
        <v>8442</v>
      </c>
      <c r="G255" s="182">
        <f t="shared" si="11"/>
        <v>6106</v>
      </c>
      <c r="H255" s="143">
        <v>77</v>
      </c>
    </row>
    <row r="256" spans="1:8" ht="12.75">
      <c r="A256" s="139">
        <v>246</v>
      </c>
      <c r="B256" s="160">
        <f t="shared" si="9"/>
        <v>32.26</v>
      </c>
      <c r="C256" s="153"/>
      <c r="D256" s="142">
        <v>16410</v>
      </c>
      <c r="E256" s="143"/>
      <c r="F256" s="132">
        <f t="shared" si="10"/>
        <v>8440</v>
      </c>
      <c r="G256" s="182">
        <f t="shared" si="11"/>
        <v>6104</v>
      </c>
      <c r="H256" s="143">
        <v>77</v>
      </c>
    </row>
    <row r="257" spans="1:8" ht="12.75">
      <c r="A257" s="139">
        <v>247</v>
      </c>
      <c r="B257" s="160">
        <f t="shared" si="9"/>
        <v>32.26</v>
      </c>
      <c r="C257" s="153"/>
      <c r="D257" s="142">
        <v>16410</v>
      </c>
      <c r="E257" s="143"/>
      <c r="F257" s="132">
        <f t="shared" si="10"/>
        <v>8440</v>
      </c>
      <c r="G257" s="182">
        <f t="shared" si="11"/>
        <v>6104</v>
      </c>
      <c r="H257" s="143">
        <v>77</v>
      </c>
    </row>
    <row r="258" spans="1:8" ht="12.75">
      <c r="A258" s="139">
        <v>248</v>
      </c>
      <c r="B258" s="160">
        <f t="shared" si="9"/>
        <v>32.27</v>
      </c>
      <c r="C258" s="153"/>
      <c r="D258" s="142">
        <v>16410</v>
      </c>
      <c r="E258" s="143"/>
      <c r="F258" s="132">
        <f t="shared" si="10"/>
        <v>8437</v>
      </c>
      <c r="G258" s="182">
        <f t="shared" si="11"/>
        <v>6102</v>
      </c>
      <c r="H258" s="143">
        <v>77</v>
      </c>
    </row>
    <row r="259" spans="1:8" ht="12.75">
      <c r="A259" s="139">
        <v>249</v>
      </c>
      <c r="B259" s="160">
        <f t="shared" si="9"/>
        <v>32.27</v>
      </c>
      <c r="C259" s="153"/>
      <c r="D259" s="142">
        <v>16410</v>
      </c>
      <c r="E259" s="143"/>
      <c r="F259" s="132">
        <f t="shared" si="10"/>
        <v>8437</v>
      </c>
      <c r="G259" s="182">
        <f t="shared" si="11"/>
        <v>6102</v>
      </c>
      <c r="H259" s="143">
        <v>77</v>
      </c>
    </row>
    <row r="260" spans="1:8" ht="12.75">
      <c r="A260" s="139">
        <v>250</v>
      </c>
      <c r="B260" s="160">
        <f t="shared" si="9"/>
        <v>32.27</v>
      </c>
      <c r="C260" s="153"/>
      <c r="D260" s="142">
        <v>16410</v>
      </c>
      <c r="E260" s="143"/>
      <c r="F260" s="132">
        <f t="shared" si="10"/>
        <v>8437</v>
      </c>
      <c r="G260" s="182">
        <f t="shared" si="11"/>
        <v>6102</v>
      </c>
      <c r="H260" s="143">
        <v>77</v>
      </c>
    </row>
    <row r="261" spans="1:8" ht="12.75">
      <c r="A261" s="139">
        <v>251</v>
      </c>
      <c r="B261" s="160">
        <f t="shared" si="9"/>
        <v>32.28</v>
      </c>
      <c r="C261" s="153"/>
      <c r="D261" s="142">
        <v>16410</v>
      </c>
      <c r="E261" s="143"/>
      <c r="F261" s="132">
        <f t="shared" si="10"/>
        <v>8435</v>
      </c>
      <c r="G261" s="182">
        <f t="shared" si="11"/>
        <v>6100</v>
      </c>
      <c r="H261" s="143">
        <v>77</v>
      </c>
    </row>
    <row r="262" spans="1:8" ht="12.75">
      <c r="A262" s="139">
        <v>252</v>
      </c>
      <c r="B262" s="160">
        <f t="shared" si="9"/>
        <v>32.28</v>
      </c>
      <c r="C262" s="153"/>
      <c r="D262" s="142">
        <v>16410</v>
      </c>
      <c r="E262" s="143"/>
      <c r="F262" s="132">
        <f t="shared" si="10"/>
        <v>8435</v>
      </c>
      <c r="G262" s="182">
        <f t="shared" si="11"/>
        <v>6100</v>
      </c>
      <c r="H262" s="143">
        <v>77</v>
      </c>
    </row>
    <row r="263" spans="1:8" ht="12.75">
      <c r="A263" s="139">
        <v>253</v>
      </c>
      <c r="B263" s="160">
        <f t="shared" si="9"/>
        <v>32.29</v>
      </c>
      <c r="C263" s="153"/>
      <c r="D263" s="142">
        <v>16410</v>
      </c>
      <c r="E263" s="143"/>
      <c r="F263" s="132">
        <f t="shared" si="10"/>
        <v>8432</v>
      </c>
      <c r="G263" s="182">
        <f t="shared" si="11"/>
        <v>6098</v>
      </c>
      <c r="H263" s="143">
        <v>77</v>
      </c>
    </row>
    <row r="264" spans="1:8" ht="12.75">
      <c r="A264" s="139">
        <v>254</v>
      </c>
      <c r="B264" s="160">
        <f t="shared" si="9"/>
        <v>32.29</v>
      </c>
      <c r="C264" s="153"/>
      <c r="D264" s="142">
        <v>16410</v>
      </c>
      <c r="E264" s="143"/>
      <c r="F264" s="132">
        <f t="shared" si="10"/>
        <v>8432</v>
      </c>
      <c r="G264" s="182">
        <f t="shared" si="11"/>
        <v>6098</v>
      </c>
      <c r="H264" s="143">
        <v>77</v>
      </c>
    </row>
    <row r="265" spans="1:8" ht="12.75">
      <c r="A265" s="139">
        <v>255</v>
      </c>
      <c r="B265" s="160">
        <f t="shared" si="9"/>
        <v>32.3</v>
      </c>
      <c r="C265" s="153"/>
      <c r="D265" s="142">
        <v>16410</v>
      </c>
      <c r="E265" s="143"/>
      <c r="F265" s="132">
        <f t="shared" si="10"/>
        <v>8429</v>
      </c>
      <c r="G265" s="182">
        <f t="shared" si="11"/>
        <v>6097</v>
      </c>
      <c r="H265" s="143">
        <v>77</v>
      </c>
    </row>
    <row r="266" spans="1:8" ht="12.75">
      <c r="A266" s="139">
        <v>256</v>
      </c>
      <c r="B266" s="160">
        <f t="shared" si="9"/>
        <v>32.3</v>
      </c>
      <c r="C266" s="153"/>
      <c r="D266" s="142">
        <v>16410</v>
      </c>
      <c r="E266" s="143"/>
      <c r="F266" s="132">
        <f t="shared" si="10"/>
        <v>8429</v>
      </c>
      <c r="G266" s="182">
        <f t="shared" si="11"/>
        <v>6097</v>
      </c>
      <c r="H266" s="143">
        <v>77</v>
      </c>
    </row>
    <row r="267" spans="1:8" ht="12.75">
      <c r="A267" s="139">
        <v>257</v>
      </c>
      <c r="B267" s="160">
        <f t="shared" si="9"/>
        <v>32.31</v>
      </c>
      <c r="C267" s="153"/>
      <c r="D267" s="142">
        <v>16410</v>
      </c>
      <c r="E267" s="143"/>
      <c r="F267" s="132">
        <f t="shared" si="10"/>
        <v>8427</v>
      </c>
      <c r="G267" s="182">
        <f t="shared" si="11"/>
        <v>6095</v>
      </c>
      <c r="H267" s="143">
        <v>77</v>
      </c>
    </row>
    <row r="268" spans="1:8" ht="12.75">
      <c r="A268" s="139">
        <v>258</v>
      </c>
      <c r="B268" s="160">
        <f aca="true" t="shared" si="12" ref="B268:B310">ROUND(1.12233*LN(A268)+26.078,2)</f>
        <v>32.31</v>
      </c>
      <c r="C268" s="153"/>
      <c r="D268" s="142">
        <v>16410</v>
      </c>
      <c r="E268" s="143"/>
      <c r="F268" s="132">
        <f aca="true" t="shared" si="13" ref="F268:F310">ROUND(12*1.37*(1/B268*D268)+H268,0)</f>
        <v>8427</v>
      </c>
      <c r="G268" s="182">
        <f aca="true" t="shared" si="14" ref="G268:G310">ROUND(12*(1/B268*D268),0)</f>
        <v>6095</v>
      </c>
      <c r="H268" s="143">
        <v>77</v>
      </c>
    </row>
    <row r="269" spans="1:8" ht="12.75">
      <c r="A269" s="139">
        <v>259</v>
      </c>
      <c r="B269" s="160">
        <f t="shared" si="12"/>
        <v>32.31</v>
      </c>
      <c r="C269" s="153"/>
      <c r="D269" s="142">
        <v>16410</v>
      </c>
      <c r="E269" s="143"/>
      <c r="F269" s="132">
        <f t="shared" si="13"/>
        <v>8427</v>
      </c>
      <c r="G269" s="182">
        <f t="shared" si="14"/>
        <v>6095</v>
      </c>
      <c r="H269" s="143">
        <v>77</v>
      </c>
    </row>
    <row r="270" spans="1:8" ht="12.75">
      <c r="A270" s="139">
        <v>260</v>
      </c>
      <c r="B270" s="160">
        <f t="shared" si="12"/>
        <v>32.32</v>
      </c>
      <c r="C270" s="153"/>
      <c r="D270" s="142">
        <v>16410</v>
      </c>
      <c r="E270" s="143"/>
      <c r="F270" s="132">
        <f t="shared" si="13"/>
        <v>8424</v>
      </c>
      <c r="G270" s="182">
        <f t="shared" si="14"/>
        <v>6093</v>
      </c>
      <c r="H270" s="143">
        <v>77</v>
      </c>
    </row>
    <row r="271" spans="1:8" ht="12.75">
      <c r="A271" s="139">
        <v>261</v>
      </c>
      <c r="B271" s="160">
        <f t="shared" si="12"/>
        <v>32.32</v>
      </c>
      <c r="C271" s="153"/>
      <c r="D271" s="142">
        <v>16410</v>
      </c>
      <c r="E271" s="143"/>
      <c r="F271" s="132">
        <f t="shared" si="13"/>
        <v>8424</v>
      </c>
      <c r="G271" s="182">
        <f t="shared" si="14"/>
        <v>6093</v>
      </c>
      <c r="H271" s="143">
        <v>77</v>
      </c>
    </row>
    <row r="272" spans="1:8" ht="12.75">
      <c r="A272" s="139">
        <v>262</v>
      </c>
      <c r="B272" s="160">
        <f t="shared" si="12"/>
        <v>32.33</v>
      </c>
      <c r="C272" s="153"/>
      <c r="D272" s="142">
        <v>16410</v>
      </c>
      <c r="E272" s="143"/>
      <c r="F272" s="132">
        <f t="shared" si="13"/>
        <v>8422</v>
      </c>
      <c r="G272" s="182">
        <f t="shared" si="14"/>
        <v>6091</v>
      </c>
      <c r="H272" s="143">
        <v>77</v>
      </c>
    </row>
    <row r="273" spans="1:8" ht="12.75">
      <c r="A273" s="139">
        <v>263</v>
      </c>
      <c r="B273" s="160">
        <f t="shared" si="12"/>
        <v>32.33</v>
      </c>
      <c r="C273" s="153"/>
      <c r="D273" s="142">
        <v>16410</v>
      </c>
      <c r="E273" s="143"/>
      <c r="F273" s="132">
        <f t="shared" si="13"/>
        <v>8422</v>
      </c>
      <c r="G273" s="182">
        <f t="shared" si="14"/>
        <v>6091</v>
      </c>
      <c r="H273" s="143">
        <v>77</v>
      </c>
    </row>
    <row r="274" spans="1:8" ht="12.75">
      <c r="A274" s="139">
        <v>264</v>
      </c>
      <c r="B274" s="160">
        <f t="shared" si="12"/>
        <v>32.34</v>
      </c>
      <c r="C274" s="153"/>
      <c r="D274" s="142">
        <v>16410</v>
      </c>
      <c r="E274" s="143"/>
      <c r="F274" s="132">
        <f t="shared" si="13"/>
        <v>8419</v>
      </c>
      <c r="G274" s="182">
        <f t="shared" si="14"/>
        <v>6089</v>
      </c>
      <c r="H274" s="143">
        <v>77</v>
      </c>
    </row>
    <row r="275" spans="1:8" ht="12.75">
      <c r="A275" s="139">
        <v>265</v>
      </c>
      <c r="B275" s="160">
        <f t="shared" si="12"/>
        <v>32.34</v>
      </c>
      <c r="C275" s="153"/>
      <c r="D275" s="142">
        <v>16410</v>
      </c>
      <c r="E275" s="143"/>
      <c r="F275" s="132">
        <f t="shared" si="13"/>
        <v>8419</v>
      </c>
      <c r="G275" s="182">
        <f t="shared" si="14"/>
        <v>6089</v>
      </c>
      <c r="H275" s="143">
        <v>77</v>
      </c>
    </row>
    <row r="276" spans="1:8" ht="12.75">
      <c r="A276" s="139">
        <v>266</v>
      </c>
      <c r="B276" s="160">
        <f t="shared" si="12"/>
        <v>32.34</v>
      </c>
      <c r="C276" s="153"/>
      <c r="D276" s="142">
        <v>16410</v>
      </c>
      <c r="E276" s="143"/>
      <c r="F276" s="132">
        <f t="shared" si="13"/>
        <v>8419</v>
      </c>
      <c r="G276" s="182">
        <f t="shared" si="14"/>
        <v>6089</v>
      </c>
      <c r="H276" s="143">
        <v>77</v>
      </c>
    </row>
    <row r="277" spans="1:8" ht="12.75">
      <c r="A277" s="139">
        <v>267</v>
      </c>
      <c r="B277" s="160">
        <f t="shared" si="12"/>
        <v>32.35</v>
      </c>
      <c r="C277" s="153"/>
      <c r="D277" s="142">
        <v>16410</v>
      </c>
      <c r="E277" s="143"/>
      <c r="F277" s="132">
        <f t="shared" si="13"/>
        <v>8416</v>
      </c>
      <c r="G277" s="182">
        <f t="shared" si="14"/>
        <v>6087</v>
      </c>
      <c r="H277" s="143">
        <v>77</v>
      </c>
    </row>
    <row r="278" spans="1:8" ht="12.75">
      <c r="A278" s="139">
        <v>268</v>
      </c>
      <c r="B278" s="160">
        <f t="shared" si="12"/>
        <v>32.35</v>
      </c>
      <c r="C278" s="153"/>
      <c r="D278" s="142">
        <v>16410</v>
      </c>
      <c r="E278" s="143"/>
      <c r="F278" s="132">
        <f t="shared" si="13"/>
        <v>8416</v>
      </c>
      <c r="G278" s="182">
        <f t="shared" si="14"/>
        <v>6087</v>
      </c>
      <c r="H278" s="143">
        <v>77</v>
      </c>
    </row>
    <row r="279" spans="1:8" ht="12.75">
      <c r="A279" s="139">
        <v>269</v>
      </c>
      <c r="B279" s="160">
        <f t="shared" si="12"/>
        <v>32.36</v>
      </c>
      <c r="C279" s="153"/>
      <c r="D279" s="142">
        <v>16410</v>
      </c>
      <c r="E279" s="143"/>
      <c r="F279" s="132">
        <f t="shared" si="13"/>
        <v>8414</v>
      </c>
      <c r="G279" s="182">
        <f t="shared" si="14"/>
        <v>6085</v>
      </c>
      <c r="H279" s="143">
        <v>77</v>
      </c>
    </row>
    <row r="280" spans="1:8" ht="12.75">
      <c r="A280" s="139">
        <v>270</v>
      </c>
      <c r="B280" s="160">
        <f t="shared" si="12"/>
        <v>32.36</v>
      </c>
      <c r="C280" s="153"/>
      <c r="D280" s="142">
        <v>16410</v>
      </c>
      <c r="E280" s="143"/>
      <c r="F280" s="132">
        <f t="shared" si="13"/>
        <v>8414</v>
      </c>
      <c r="G280" s="182">
        <f t="shared" si="14"/>
        <v>6085</v>
      </c>
      <c r="H280" s="143">
        <v>77</v>
      </c>
    </row>
    <row r="281" spans="1:8" ht="12.75">
      <c r="A281" s="139">
        <v>271</v>
      </c>
      <c r="B281" s="160">
        <f t="shared" si="12"/>
        <v>32.37</v>
      </c>
      <c r="C281" s="153"/>
      <c r="D281" s="142">
        <v>16410</v>
      </c>
      <c r="E281" s="143"/>
      <c r="F281" s="132">
        <f t="shared" si="13"/>
        <v>8411</v>
      </c>
      <c r="G281" s="182">
        <f t="shared" si="14"/>
        <v>6083</v>
      </c>
      <c r="H281" s="143">
        <v>77</v>
      </c>
    </row>
    <row r="282" spans="1:8" ht="12.75">
      <c r="A282" s="139">
        <v>272</v>
      </c>
      <c r="B282" s="160">
        <f t="shared" si="12"/>
        <v>32.37</v>
      </c>
      <c r="C282" s="153"/>
      <c r="D282" s="142">
        <v>16410</v>
      </c>
      <c r="E282" s="143"/>
      <c r="F282" s="132">
        <f t="shared" si="13"/>
        <v>8411</v>
      </c>
      <c r="G282" s="182">
        <f t="shared" si="14"/>
        <v>6083</v>
      </c>
      <c r="H282" s="143">
        <v>77</v>
      </c>
    </row>
    <row r="283" spans="1:8" ht="12.75">
      <c r="A283" s="139">
        <v>273</v>
      </c>
      <c r="B283" s="160">
        <f t="shared" si="12"/>
        <v>32.37</v>
      </c>
      <c r="C283" s="153"/>
      <c r="D283" s="142">
        <v>16410</v>
      </c>
      <c r="E283" s="143"/>
      <c r="F283" s="132">
        <f t="shared" si="13"/>
        <v>8411</v>
      </c>
      <c r="G283" s="182">
        <f t="shared" si="14"/>
        <v>6083</v>
      </c>
      <c r="H283" s="143">
        <v>77</v>
      </c>
    </row>
    <row r="284" spans="1:8" ht="12.75">
      <c r="A284" s="139">
        <v>274</v>
      </c>
      <c r="B284" s="160">
        <f t="shared" si="12"/>
        <v>32.38</v>
      </c>
      <c r="C284" s="153"/>
      <c r="D284" s="142">
        <v>16410</v>
      </c>
      <c r="E284" s="143"/>
      <c r="F284" s="132">
        <f t="shared" si="13"/>
        <v>8409</v>
      </c>
      <c r="G284" s="182">
        <f t="shared" si="14"/>
        <v>6082</v>
      </c>
      <c r="H284" s="143">
        <v>77</v>
      </c>
    </row>
    <row r="285" spans="1:8" ht="12.75">
      <c r="A285" s="139">
        <v>275</v>
      </c>
      <c r="B285" s="160">
        <f t="shared" si="12"/>
        <v>32.38</v>
      </c>
      <c r="C285" s="153"/>
      <c r="D285" s="142">
        <v>16410</v>
      </c>
      <c r="E285" s="143"/>
      <c r="F285" s="132">
        <f t="shared" si="13"/>
        <v>8409</v>
      </c>
      <c r="G285" s="182">
        <f t="shared" si="14"/>
        <v>6082</v>
      </c>
      <c r="H285" s="143">
        <v>77</v>
      </c>
    </row>
    <row r="286" spans="1:8" ht="12.75">
      <c r="A286" s="139">
        <v>276</v>
      </c>
      <c r="B286" s="160">
        <f t="shared" si="12"/>
        <v>32.39</v>
      </c>
      <c r="C286" s="153"/>
      <c r="D286" s="142">
        <v>16410</v>
      </c>
      <c r="E286" s="143"/>
      <c r="F286" s="132">
        <f t="shared" si="13"/>
        <v>8406</v>
      </c>
      <c r="G286" s="182">
        <f t="shared" si="14"/>
        <v>6080</v>
      </c>
      <c r="H286" s="143">
        <v>77</v>
      </c>
    </row>
    <row r="287" spans="1:8" ht="12.75">
      <c r="A287" s="139">
        <v>277</v>
      </c>
      <c r="B287" s="160">
        <f t="shared" si="12"/>
        <v>32.39</v>
      </c>
      <c r="C287" s="153"/>
      <c r="D287" s="142">
        <v>16410</v>
      </c>
      <c r="E287" s="143"/>
      <c r="F287" s="132">
        <f t="shared" si="13"/>
        <v>8406</v>
      </c>
      <c r="G287" s="182">
        <f t="shared" si="14"/>
        <v>6080</v>
      </c>
      <c r="H287" s="143">
        <v>77</v>
      </c>
    </row>
    <row r="288" spans="1:8" ht="12.75">
      <c r="A288" s="139">
        <v>278</v>
      </c>
      <c r="B288" s="160">
        <f t="shared" si="12"/>
        <v>32.39</v>
      </c>
      <c r="C288" s="153"/>
      <c r="D288" s="142">
        <v>16410</v>
      </c>
      <c r="E288" s="143"/>
      <c r="F288" s="132">
        <f t="shared" si="13"/>
        <v>8406</v>
      </c>
      <c r="G288" s="182">
        <f t="shared" si="14"/>
        <v>6080</v>
      </c>
      <c r="H288" s="143">
        <v>77</v>
      </c>
    </row>
    <row r="289" spans="1:8" ht="12.75">
      <c r="A289" s="139">
        <v>279</v>
      </c>
      <c r="B289" s="160">
        <f t="shared" si="12"/>
        <v>32.4</v>
      </c>
      <c r="C289" s="153"/>
      <c r="D289" s="142">
        <v>16410</v>
      </c>
      <c r="E289" s="143"/>
      <c r="F289" s="132">
        <f t="shared" si="13"/>
        <v>8404</v>
      </c>
      <c r="G289" s="182">
        <f t="shared" si="14"/>
        <v>6078</v>
      </c>
      <c r="H289" s="143">
        <v>77</v>
      </c>
    </row>
    <row r="290" spans="1:8" ht="12.75">
      <c r="A290" s="139">
        <v>280</v>
      </c>
      <c r="B290" s="160">
        <f t="shared" si="12"/>
        <v>32.4</v>
      </c>
      <c r="C290" s="153"/>
      <c r="D290" s="142">
        <v>16410</v>
      </c>
      <c r="E290" s="143"/>
      <c r="F290" s="132">
        <f t="shared" si="13"/>
        <v>8404</v>
      </c>
      <c r="G290" s="182">
        <f t="shared" si="14"/>
        <v>6078</v>
      </c>
      <c r="H290" s="143">
        <v>77</v>
      </c>
    </row>
    <row r="291" spans="1:8" ht="12.75">
      <c r="A291" s="139">
        <v>281</v>
      </c>
      <c r="B291" s="160">
        <f t="shared" si="12"/>
        <v>32.41</v>
      </c>
      <c r="C291" s="153"/>
      <c r="D291" s="142">
        <v>16410</v>
      </c>
      <c r="E291" s="143"/>
      <c r="F291" s="132">
        <f t="shared" si="13"/>
        <v>8401</v>
      </c>
      <c r="G291" s="182">
        <f t="shared" si="14"/>
        <v>6076</v>
      </c>
      <c r="H291" s="143">
        <v>77</v>
      </c>
    </row>
    <row r="292" spans="1:8" ht="12.75">
      <c r="A292" s="139">
        <v>282</v>
      </c>
      <c r="B292" s="160">
        <f t="shared" si="12"/>
        <v>32.41</v>
      </c>
      <c r="C292" s="153"/>
      <c r="D292" s="142">
        <v>16410</v>
      </c>
      <c r="E292" s="143"/>
      <c r="F292" s="132">
        <f t="shared" si="13"/>
        <v>8401</v>
      </c>
      <c r="G292" s="182">
        <f t="shared" si="14"/>
        <v>6076</v>
      </c>
      <c r="H292" s="143">
        <v>77</v>
      </c>
    </row>
    <row r="293" spans="1:8" ht="12.75">
      <c r="A293" s="139">
        <v>283</v>
      </c>
      <c r="B293" s="160">
        <f t="shared" si="12"/>
        <v>32.41</v>
      </c>
      <c r="C293" s="153"/>
      <c r="D293" s="142">
        <v>16410</v>
      </c>
      <c r="E293" s="143"/>
      <c r="F293" s="132">
        <f t="shared" si="13"/>
        <v>8401</v>
      </c>
      <c r="G293" s="182">
        <f t="shared" si="14"/>
        <v>6076</v>
      </c>
      <c r="H293" s="143">
        <v>77</v>
      </c>
    </row>
    <row r="294" spans="1:8" ht="12.75">
      <c r="A294" s="139">
        <v>284</v>
      </c>
      <c r="B294" s="160">
        <f t="shared" si="12"/>
        <v>32.42</v>
      </c>
      <c r="C294" s="153"/>
      <c r="D294" s="142">
        <v>16410</v>
      </c>
      <c r="E294" s="143"/>
      <c r="F294" s="132">
        <f t="shared" si="13"/>
        <v>8398</v>
      </c>
      <c r="G294" s="182">
        <f t="shared" si="14"/>
        <v>6074</v>
      </c>
      <c r="H294" s="143">
        <v>77</v>
      </c>
    </row>
    <row r="295" spans="1:8" ht="12.75">
      <c r="A295" s="139">
        <v>285</v>
      </c>
      <c r="B295" s="160">
        <f t="shared" si="12"/>
        <v>32.42</v>
      </c>
      <c r="C295" s="153"/>
      <c r="D295" s="142">
        <v>16410</v>
      </c>
      <c r="E295" s="143"/>
      <c r="F295" s="132">
        <f t="shared" si="13"/>
        <v>8398</v>
      </c>
      <c r="G295" s="182">
        <f t="shared" si="14"/>
        <v>6074</v>
      </c>
      <c r="H295" s="143">
        <v>77</v>
      </c>
    </row>
    <row r="296" spans="1:8" ht="12.75">
      <c r="A296" s="139">
        <v>286</v>
      </c>
      <c r="B296" s="160">
        <f t="shared" si="12"/>
        <v>32.43</v>
      </c>
      <c r="C296" s="153"/>
      <c r="D296" s="142">
        <v>16410</v>
      </c>
      <c r="E296" s="143"/>
      <c r="F296" s="132">
        <f t="shared" si="13"/>
        <v>8396</v>
      </c>
      <c r="G296" s="182">
        <f t="shared" si="14"/>
        <v>6072</v>
      </c>
      <c r="H296" s="143">
        <v>77</v>
      </c>
    </row>
    <row r="297" spans="1:8" ht="12.75">
      <c r="A297" s="139">
        <v>287</v>
      </c>
      <c r="B297" s="160">
        <f t="shared" si="12"/>
        <v>32.43</v>
      </c>
      <c r="C297" s="153"/>
      <c r="D297" s="142">
        <v>16410</v>
      </c>
      <c r="E297" s="143"/>
      <c r="F297" s="132">
        <f t="shared" si="13"/>
        <v>8396</v>
      </c>
      <c r="G297" s="182">
        <f t="shared" si="14"/>
        <v>6072</v>
      </c>
      <c r="H297" s="143">
        <v>77</v>
      </c>
    </row>
    <row r="298" spans="1:8" ht="12.75">
      <c r="A298" s="139">
        <v>288</v>
      </c>
      <c r="B298" s="160">
        <f t="shared" si="12"/>
        <v>32.43</v>
      </c>
      <c r="C298" s="153"/>
      <c r="D298" s="142">
        <v>16410</v>
      </c>
      <c r="E298" s="143"/>
      <c r="F298" s="132">
        <f t="shared" si="13"/>
        <v>8396</v>
      </c>
      <c r="G298" s="182">
        <f t="shared" si="14"/>
        <v>6072</v>
      </c>
      <c r="H298" s="143">
        <v>77</v>
      </c>
    </row>
    <row r="299" spans="1:8" ht="12.75">
      <c r="A299" s="139">
        <v>289</v>
      </c>
      <c r="B299" s="160">
        <f t="shared" si="12"/>
        <v>32.44</v>
      </c>
      <c r="C299" s="153"/>
      <c r="D299" s="142">
        <v>16410</v>
      </c>
      <c r="E299" s="143"/>
      <c r="F299" s="132">
        <f t="shared" si="13"/>
        <v>8393</v>
      </c>
      <c r="G299" s="182">
        <f t="shared" si="14"/>
        <v>6070</v>
      </c>
      <c r="H299" s="143">
        <v>77</v>
      </c>
    </row>
    <row r="300" spans="1:8" ht="12.75">
      <c r="A300" s="139">
        <v>290</v>
      </c>
      <c r="B300" s="160">
        <f t="shared" si="12"/>
        <v>32.44</v>
      </c>
      <c r="C300" s="153"/>
      <c r="D300" s="142">
        <v>16410</v>
      </c>
      <c r="E300" s="143"/>
      <c r="F300" s="132">
        <f t="shared" si="13"/>
        <v>8393</v>
      </c>
      <c r="G300" s="182">
        <f t="shared" si="14"/>
        <v>6070</v>
      </c>
      <c r="H300" s="143">
        <v>77</v>
      </c>
    </row>
    <row r="301" spans="1:8" ht="12.75">
      <c r="A301" s="139">
        <v>291</v>
      </c>
      <c r="B301" s="160">
        <f t="shared" si="12"/>
        <v>32.45</v>
      </c>
      <c r="C301" s="153"/>
      <c r="D301" s="142">
        <v>16410</v>
      </c>
      <c r="E301" s="143"/>
      <c r="F301" s="132">
        <f t="shared" si="13"/>
        <v>8391</v>
      </c>
      <c r="G301" s="182">
        <f t="shared" si="14"/>
        <v>6068</v>
      </c>
      <c r="H301" s="143">
        <v>77</v>
      </c>
    </row>
    <row r="302" spans="1:8" ht="12.75">
      <c r="A302" s="139">
        <v>292</v>
      </c>
      <c r="B302" s="160">
        <f t="shared" si="12"/>
        <v>32.45</v>
      </c>
      <c r="C302" s="153"/>
      <c r="D302" s="142">
        <v>16410</v>
      </c>
      <c r="E302" s="143"/>
      <c r="F302" s="132">
        <f t="shared" si="13"/>
        <v>8391</v>
      </c>
      <c r="G302" s="182">
        <f t="shared" si="14"/>
        <v>6068</v>
      </c>
      <c r="H302" s="143">
        <v>77</v>
      </c>
    </row>
    <row r="303" spans="1:8" ht="12.75">
      <c r="A303" s="139">
        <v>293</v>
      </c>
      <c r="B303" s="160">
        <f t="shared" si="12"/>
        <v>32.45</v>
      </c>
      <c r="C303" s="153"/>
      <c r="D303" s="142">
        <v>16410</v>
      </c>
      <c r="E303" s="143"/>
      <c r="F303" s="132">
        <f t="shared" si="13"/>
        <v>8391</v>
      </c>
      <c r="G303" s="182">
        <f t="shared" si="14"/>
        <v>6068</v>
      </c>
      <c r="H303" s="143">
        <v>77</v>
      </c>
    </row>
    <row r="304" spans="1:8" ht="12.75">
      <c r="A304" s="139">
        <v>294</v>
      </c>
      <c r="B304" s="160">
        <f t="shared" si="12"/>
        <v>32.46</v>
      </c>
      <c r="C304" s="153"/>
      <c r="D304" s="142">
        <v>16410</v>
      </c>
      <c r="E304" s="143"/>
      <c r="F304" s="132">
        <f t="shared" si="13"/>
        <v>8388</v>
      </c>
      <c r="G304" s="182">
        <f t="shared" si="14"/>
        <v>6067</v>
      </c>
      <c r="H304" s="143">
        <v>77</v>
      </c>
    </row>
    <row r="305" spans="1:8" ht="12.75">
      <c r="A305" s="139">
        <v>295</v>
      </c>
      <c r="B305" s="160">
        <f t="shared" si="12"/>
        <v>32.46</v>
      </c>
      <c r="C305" s="153"/>
      <c r="D305" s="142">
        <v>16410</v>
      </c>
      <c r="E305" s="143"/>
      <c r="F305" s="132">
        <f t="shared" si="13"/>
        <v>8388</v>
      </c>
      <c r="G305" s="182">
        <f t="shared" si="14"/>
        <v>6067</v>
      </c>
      <c r="H305" s="143">
        <v>77</v>
      </c>
    </row>
    <row r="306" spans="1:8" ht="12.75">
      <c r="A306" s="139">
        <v>296</v>
      </c>
      <c r="B306" s="160">
        <f t="shared" si="12"/>
        <v>32.46</v>
      </c>
      <c r="C306" s="153"/>
      <c r="D306" s="142">
        <v>16410</v>
      </c>
      <c r="E306" s="143"/>
      <c r="F306" s="132">
        <f t="shared" si="13"/>
        <v>8388</v>
      </c>
      <c r="G306" s="182">
        <f t="shared" si="14"/>
        <v>6067</v>
      </c>
      <c r="H306" s="143">
        <v>77</v>
      </c>
    </row>
    <row r="307" spans="1:8" ht="12.75">
      <c r="A307" s="139">
        <v>297</v>
      </c>
      <c r="B307" s="160">
        <f t="shared" si="12"/>
        <v>32.47</v>
      </c>
      <c r="C307" s="153"/>
      <c r="D307" s="142">
        <v>16410</v>
      </c>
      <c r="E307" s="143"/>
      <c r="F307" s="132">
        <f t="shared" si="13"/>
        <v>8386</v>
      </c>
      <c r="G307" s="182">
        <f t="shared" si="14"/>
        <v>6065</v>
      </c>
      <c r="H307" s="143">
        <v>77</v>
      </c>
    </row>
    <row r="308" spans="1:8" ht="12.75">
      <c r="A308" s="139">
        <v>298</v>
      </c>
      <c r="B308" s="160">
        <f t="shared" si="12"/>
        <v>32.47</v>
      </c>
      <c r="C308" s="153"/>
      <c r="D308" s="142">
        <v>16410</v>
      </c>
      <c r="E308" s="143"/>
      <c r="F308" s="132">
        <f t="shared" si="13"/>
        <v>8386</v>
      </c>
      <c r="G308" s="182">
        <f t="shared" si="14"/>
        <v>6065</v>
      </c>
      <c r="H308" s="143">
        <v>77</v>
      </c>
    </row>
    <row r="309" spans="1:8" ht="12.75">
      <c r="A309" s="139">
        <v>299</v>
      </c>
      <c r="B309" s="160">
        <f t="shared" si="12"/>
        <v>32.48</v>
      </c>
      <c r="C309" s="153"/>
      <c r="D309" s="142">
        <v>16410</v>
      </c>
      <c r="E309" s="143"/>
      <c r="F309" s="132">
        <f t="shared" si="13"/>
        <v>8383</v>
      </c>
      <c r="G309" s="182">
        <f t="shared" si="14"/>
        <v>6063</v>
      </c>
      <c r="H309" s="143">
        <v>77</v>
      </c>
    </row>
    <row r="310" spans="1:8" ht="13.5" thickBot="1">
      <c r="A310" s="154">
        <v>300</v>
      </c>
      <c r="B310" s="158">
        <f t="shared" si="12"/>
        <v>32.48</v>
      </c>
      <c r="C310" s="155"/>
      <c r="D310" s="156">
        <v>16410</v>
      </c>
      <c r="E310" s="157"/>
      <c r="F310" s="156">
        <f t="shared" si="13"/>
        <v>8383</v>
      </c>
      <c r="G310" s="182">
        <f t="shared" si="14"/>
        <v>6063</v>
      </c>
      <c r="H310" s="157">
        <v>77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10"/>
  <sheetViews>
    <sheetView workbookViewId="0" topLeftCell="A1">
      <selection activeCell="F5" sqref="F5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416</v>
      </c>
    </row>
    <row r="2" ht="4.5" customHeight="1"/>
    <row r="3" spans="1:9" ht="20.25">
      <c r="A3" s="128" t="s">
        <v>352</v>
      </c>
      <c r="C3" s="2"/>
      <c r="D3" s="2"/>
      <c r="E3" s="2"/>
      <c r="F3" s="3"/>
      <c r="G3" s="3"/>
      <c r="H3" s="4"/>
      <c r="I3" s="4"/>
    </row>
    <row r="4" spans="1:9" ht="15">
      <c r="A4" s="152" t="s">
        <v>415</v>
      </c>
      <c r="B4" s="108"/>
      <c r="C4" s="108"/>
      <c r="D4" s="108"/>
      <c r="E4" s="108"/>
      <c r="F4" s="108"/>
      <c r="G4" s="108"/>
      <c r="I4" s="4"/>
    </row>
    <row r="5" spans="1:9" ht="5.25" customHeight="1">
      <c r="A5" s="152"/>
      <c r="B5" s="108"/>
      <c r="C5" s="108"/>
      <c r="D5" s="108"/>
      <c r="E5" s="108"/>
      <c r="F5" s="108"/>
      <c r="G5" s="108"/>
      <c r="I5" s="4"/>
    </row>
    <row r="6" spans="1:9" ht="15.75">
      <c r="A6" s="109"/>
      <c r="B6" s="110"/>
      <c r="C6" s="111" t="s">
        <v>3</v>
      </c>
      <c r="E6" s="112" t="s">
        <v>4</v>
      </c>
      <c r="I6" s="4"/>
    </row>
    <row r="7" spans="1:9" ht="15.75">
      <c r="A7" s="113"/>
      <c r="B7" s="110"/>
      <c r="C7" s="149" t="s">
        <v>329</v>
      </c>
      <c r="D7" s="119"/>
      <c r="E7" s="149"/>
      <c r="I7" s="4"/>
    </row>
    <row r="8" spans="1:9" ht="6" customHeight="1" thickBot="1">
      <c r="A8" s="166"/>
      <c r="B8" s="166"/>
      <c r="C8" s="114"/>
      <c r="D8" s="115"/>
      <c r="E8" s="116"/>
      <c r="F8" s="116"/>
      <c r="G8" s="116"/>
      <c r="I8" s="4"/>
    </row>
    <row r="9" spans="1:8" ht="15.75">
      <c r="A9" s="5"/>
      <c r="B9" s="129" t="s">
        <v>349</v>
      </c>
      <c r="C9" s="130"/>
      <c r="D9" s="129" t="s">
        <v>350</v>
      </c>
      <c r="E9" s="130"/>
      <c r="F9" s="131" t="s">
        <v>351</v>
      </c>
      <c r="G9" s="183" t="s">
        <v>442</v>
      </c>
      <c r="H9" s="130"/>
    </row>
    <row r="10" spans="1:8" ht="45.75" thickBot="1">
      <c r="A10" s="144" t="s">
        <v>366</v>
      </c>
      <c r="B10" s="145" t="s">
        <v>3</v>
      </c>
      <c r="C10" s="146" t="s">
        <v>4</v>
      </c>
      <c r="D10" s="147" t="s">
        <v>5</v>
      </c>
      <c r="E10" s="148" t="s">
        <v>6</v>
      </c>
      <c r="F10" s="147" t="s">
        <v>351</v>
      </c>
      <c r="G10" s="181" t="s">
        <v>443</v>
      </c>
      <c r="H10" s="148" t="s">
        <v>7</v>
      </c>
    </row>
    <row r="11" spans="1:8" ht="12.75">
      <c r="A11" s="139">
        <v>1</v>
      </c>
      <c r="B11" s="160">
        <f>ROUND((1.0597*LN(A11))+221.35,2)</f>
        <v>221.35</v>
      </c>
      <c r="C11" s="141"/>
      <c r="D11" s="142">
        <v>16410</v>
      </c>
      <c r="E11" s="143"/>
      <c r="F11" s="132">
        <f aca="true" t="shared" si="0" ref="F11:F74">ROUND(12*1.37*(1/B11*D11)+H11,0)</f>
        <v>1273</v>
      </c>
      <c r="G11" s="182">
        <f>ROUND(12*(1/B11*D11),0)</f>
        <v>890</v>
      </c>
      <c r="H11" s="143">
        <v>54</v>
      </c>
    </row>
    <row r="12" spans="1:8" ht="12.75">
      <c r="A12" s="139">
        <v>2</v>
      </c>
      <c r="B12" s="160">
        <f aca="true" t="shared" si="1" ref="B12:B75">ROUND((1.0597*LN(A12))+221.35,2)</f>
        <v>222.08</v>
      </c>
      <c r="C12" s="153"/>
      <c r="D12" s="142">
        <v>16410</v>
      </c>
      <c r="E12" s="143"/>
      <c r="F12" s="132">
        <f t="shared" si="0"/>
        <v>1269</v>
      </c>
      <c r="G12" s="182">
        <f aca="true" t="shared" si="2" ref="G12:G75">ROUND(12*(1/B12*D12),0)</f>
        <v>887</v>
      </c>
      <c r="H12" s="143">
        <v>54</v>
      </c>
    </row>
    <row r="13" spans="1:8" ht="12.75">
      <c r="A13" s="139">
        <v>3</v>
      </c>
      <c r="B13" s="160">
        <f t="shared" si="1"/>
        <v>222.51</v>
      </c>
      <c r="C13" s="153"/>
      <c r="D13" s="142">
        <v>16410</v>
      </c>
      <c r="E13" s="143"/>
      <c r="F13" s="132">
        <f t="shared" si="0"/>
        <v>1266</v>
      </c>
      <c r="G13" s="182">
        <f t="shared" si="2"/>
        <v>885</v>
      </c>
      <c r="H13" s="143">
        <v>54</v>
      </c>
    </row>
    <row r="14" spans="1:8" ht="12.75">
      <c r="A14" s="139">
        <v>4</v>
      </c>
      <c r="B14" s="160">
        <f t="shared" si="1"/>
        <v>222.82</v>
      </c>
      <c r="C14" s="153"/>
      <c r="D14" s="142">
        <v>16410</v>
      </c>
      <c r="E14" s="143"/>
      <c r="F14" s="132">
        <f t="shared" si="0"/>
        <v>1211</v>
      </c>
      <c r="G14" s="182">
        <f t="shared" si="2"/>
        <v>884</v>
      </c>
      <c r="H14" s="143"/>
    </row>
    <row r="15" spans="1:8" ht="12.75">
      <c r="A15" s="139">
        <v>5</v>
      </c>
      <c r="B15" s="160">
        <f t="shared" si="1"/>
        <v>223.06</v>
      </c>
      <c r="C15" s="153"/>
      <c r="D15" s="142">
        <v>16410</v>
      </c>
      <c r="E15" s="143"/>
      <c r="F15" s="132">
        <f t="shared" si="0"/>
        <v>1263</v>
      </c>
      <c r="G15" s="182">
        <f t="shared" si="2"/>
        <v>883</v>
      </c>
      <c r="H15" s="143">
        <v>54</v>
      </c>
    </row>
    <row r="16" spans="1:8" ht="12.75">
      <c r="A16" s="139">
        <v>6</v>
      </c>
      <c r="B16" s="160">
        <f t="shared" si="1"/>
        <v>223.25</v>
      </c>
      <c r="C16" s="153"/>
      <c r="D16" s="142">
        <v>16410</v>
      </c>
      <c r="E16" s="143"/>
      <c r="F16" s="132">
        <f t="shared" si="0"/>
        <v>1262</v>
      </c>
      <c r="G16" s="182">
        <f t="shared" si="2"/>
        <v>882</v>
      </c>
      <c r="H16" s="143">
        <v>54</v>
      </c>
    </row>
    <row r="17" spans="1:8" ht="12.75">
      <c r="A17" s="139">
        <v>7</v>
      </c>
      <c r="B17" s="160">
        <f t="shared" si="1"/>
        <v>223.41</v>
      </c>
      <c r="C17" s="153"/>
      <c r="D17" s="142">
        <v>16410</v>
      </c>
      <c r="E17" s="143"/>
      <c r="F17" s="132">
        <f t="shared" si="0"/>
        <v>1262</v>
      </c>
      <c r="G17" s="182">
        <f t="shared" si="2"/>
        <v>881</v>
      </c>
      <c r="H17" s="143">
        <v>54</v>
      </c>
    </row>
    <row r="18" spans="1:8" ht="12.75">
      <c r="A18" s="139">
        <v>8</v>
      </c>
      <c r="B18" s="160">
        <f t="shared" si="1"/>
        <v>223.55</v>
      </c>
      <c r="C18" s="153"/>
      <c r="D18" s="142">
        <v>16410</v>
      </c>
      <c r="E18" s="143"/>
      <c r="F18" s="132">
        <f t="shared" si="0"/>
        <v>1261</v>
      </c>
      <c r="G18" s="182">
        <f t="shared" si="2"/>
        <v>881</v>
      </c>
      <c r="H18" s="143">
        <v>54</v>
      </c>
    </row>
    <row r="19" spans="1:8" ht="12.75">
      <c r="A19" s="139">
        <v>9</v>
      </c>
      <c r="B19" s="160">
        <f t="shared" si="1"/>
        <v>223.68</v>
      </c>
      <c r="C19" s="153"/>
      <c r="D19" s="142">
        <v>16410</v>
      </c>
      <c r="E19" s="143"/>
      <c r="F19" s="132">
        <f t="shared" si="0"/>
        <v>1260</v>
      </c>
      <c r="G19" s="182">
        <f t="shared" si="2"/>
        <v>880</v>
      </c>
      <c r="H19" s="143">
        <v>54</v>
      </c>
    </row>
    <row r="20" spans="1:8" ht="12.75">
      <c r="A20" s="139">
        <v>10</v>
      </c>
      <c r="B20" s="160">
        <f t="shared" si="1"/>
        <v>223.79</v>
      </c>
      <c r="C20" s="153"/>
      <c r="D20" s="142">
        <v>16410</v>
      </c>
      <c r="E20" s="143"/>
      <c r="F20" s="132">
        <f t="shared" si="0"/>
        <v>1260</v>
      </c>
      <c r="G20" s="182">
        <f t="shared" si="2"/>
        <v>880</v>
      </c>
      <c r="H20" s="143">
        <v>54</v>
      </c>
    </row>
    <row r="21" spans="1:8" ht="12.75">
      <c r="A21" s="139">
        <v>11</v>
      </c>
      <c r="B21" s="160">
        <f t="shared" si="1"/>
        <v>223.89</v>
      </c>
      <c r="C21" s="153"/>
      <c r="D21" s="142">
        <v>16410</v>
      </c>
      <c r="E21" s="143"/>
      <c r="F21" s="132">
        <f t="shared" si="0"/>
        <v>1259</v>
      </c>
      <c r="G21" s="182">
        <f t="shared" si="2"/>
        <v>880</v>
      </c>
      <c r="H21" s="143">
        <v>54</v>
      </c>
    </row>
    <row r="22" spans="1:8" ht="12.75">
      <c r="A22" s="139">
        <v>12</v>
      </c>
      <c r="B22" s="160">
        <f t="shared" si="1"/>
        <v>223.98</v>
      </c>
      <c r="C22" s="153"/>
      <c r="D22" s="142">
        <v>16410</v>
      </c>
      <c r="E22" s="143"/>
      <c r="F22" s="132">
        <f t="shared" si="0"/>
        <v>1258</v>
      </c>
      <c r="G22" s="182">
        <f t="shared" si="2"/>
        <v>879</v>
      </c>
      <c r="H22" s="143">
        <v>54</v>
      </c>
    </row>
    <row r="23" spans="1:8" ht="12.75">
      <c r="A23" s="139">
        <v>13</v>
      </c>
      <c r="B23" s="160">
        <f t="shared" si="1"/>
        <v>224.07</v>
      </c>
      <c r="C23" s="153"/>
      <c r="D23" s="142">
        <v>16410</v>
      </c>
      <c r="E23" s="143"/>
      <c r="F23" s="132">
        <f t="shared" si="0"/>
        <v>1258</v>
      </c>
      <c r="G23" s="182">
        <f t="shared" si="2"/>
        <v>879</v>
      </c>
      <c r="H23" s="143">
        <v>54</v>
      </c>
    </row>
    <row r="24" spans="1:8" ht="12.75">
      <c r="A24" s="139">
        <v>14</v>
      </c>
      <c r="B24" s="160">
        <f t="shared" si="1"/>
        <v>224.15</v>
      </c>
      <c r="C24" s="153"/>
      <c r="D24" s="142">
        <v>16410</v>
      </c>
      <c r="E24" s="143"/>
      <c r="F24" s="132">
        <f t="shared" si="0"/>
        <v>1258</v>
      </c>
      <c r="G24" s="182">
        <f t="shared" si="2"/>
        <v>879</v>
      </c>
      <c r="H24" s="143">
        <v>54</v>
      </c>
    </row>
    <row r="25" spans="1:8" ht="12.75">
      <c r="A25" s="139">
        <v>15</v>
      </c>
      <c r="B25" s="160">
        <f t="shared" si="1"/>
        <v>224.22</v>
      </c>
      <c r="C25" s="153"/>
      <c r="D25" s="142">
        <v>16410</v>
      </c>
      <c r="E25" s="143"/>
      <c r="F25" s="132">
        <f t="shared" si="0"/>
        <v>1257</v>
      </c>
      <c r="G25" s="182">
        <f t="shared" si="2"/>
        <v>878</v>
      </c>
      <c r="H25" s="143">
        <v>54</v>
      </c>
    </row>
    <row r="26" spans="1:8" ht="12.75">
      <c r="A26" s="139">
        <v>16</v>
      </c>
      <c r="B26" s="160">
        <f t="shared" si="1"/>
        <v>224.29</v>
      </c>
      <c r="C26" s="153"/>
      <c r="D26" s="142">
        <v>16410</v>
      </c>
      <c r="E26" s="143"/>
      <c r="F26" s="132">
        <f t="shared" si="0"/>
        <v>1257</v>
      </c>
      <c r="G26" s="182">
        <f t="shared" si="2"/>
        <v>878</v>
      </c>
      <c r="H26" s="143">
        <v>54</v>
      </c>
    </row>
    <row r="27" spans="1:8" ht="12.75">
      <c r="A27" s="139">
        <v>17</v>
      </c>
      <c r="B27" s="160">
        <f t="shared" si="1"/>
        <v>224.35</v>
      </c>
      <c r="C27" s="153"/>
      <c r="D27" s="142">
        <v>16410</v>
      </c>
      <c r="E27" s="143"/>
      <c r="F27" s="132">
        <f t="shared" si="0"/>
        <v>1256</v>
      </c>
      <c r="G27" s="182">
        <f t="shared" si="2"/>
        <v>878</v>
      </c>
      <c r="H27" s="143">
        <v>54</v>
      </c>
    </row>
    <row r="28" spans="1:8" ht="12.75">
      <c r="A28" s="139">
        <v>18</v>
      </c>
      <c r="B28" s="160">
        <f t="shared" si="1"/>
        <v>224.41</v>
      </c>
      <c r="C28" s="153"/>
      <c r="D28" s="142">
        <v>16410</v>
      </c>
      <c r="E28" s="143"/>
      <c r="F28" s="132">
        <f t="shared" si="0"/>
        <v>1256</v>
      </c>
      <c r="G28" s="182">
        <f t="shared" si="2"/>
        <v>878</v>
      </c>
      <c r="H28" s="143">
        <v>54</v>
      </c>
    </row>
    <row r="29" spans="1:8" ht="12.75">
      <c r="A29" s="139">
        <v>19</v>
      </c>
      <c r="B29" s="160">
        <f t="shared" si="1"/>
        <v>224.47</v>
      </c>
      <c r="C29" s="153"/>
      <c r="D29" s="142">
        <v>16410</v>
      </c>
      <c r="E29" s="143"/>
      <c r="F29" s="132">
        <f t="shared" si="0"/>
        <v>1256</v>
      </c>
      <c r="G29" s="182">
        <f t="shared" si="2"/>
        <v>877</v>
      </c>
      <c r="H29" s="143">
        <v>54</v>
      </c>
    </row>
    <row r="30" spans="1:8" ht="12.75">
      <c r="A30" s="139">
        <v>20</v>
      </c>
      <c r="B30" s="160">
        <f t="shared" si="1"/>
        <v>224.52</v>
      </c>
      <c r="C30" s="153"/>
      <c r="D30" s="142">
        <v>16410</v>
      </c>
      <c r="E30" s="143"/>
      <c r="F30" s="132">
        <f t="shared" si="0"/>
        <v>1256</v>
      </c>
      <c r="G30" s="182">
        <f t="shared" si="2"/>
        <v>877</v>
      </c>
      <c r="H30" s="143">
        <v>54</v>
      </c>
    </row>
    <row r="31" spans="1:8" ht="12.75">
      <c r="A31" s="139">
        <v>21</v>
      </c>
      <c r="B31" s="160">
        <f t="shared" si="1"/>
        <v>224.58</v>
      </c>
      <c r="C31" s="153"/>
      <c r="D31" s="142">
        <v>16410</v>
      </c>
      <c r="E31" s="143"/>
      <c r="F31" s="132">
        <f t="shared" si="0"/>
        <v>1255</v>
      </c>
      <c r="G31" s="182">
        <f t="shared" si="2"/>
        <v>877</v>
      </c>
      <c r="H31" s="143">
        <v>54</v>
      </c>
    </row>
    <row r="32" spans="1:8" ht="12.75">
      <c r="A32" s="139">
        <v>22</v>
      </c>
      <c r="B32" s="160">
        <f t="shared" si="1"/>
        <v>224.63</v>
      </c>
      <c r="C32" s="153"/>
      <c r="D32" s="142">
        <v>16410</v>
      </c>
      <c r="E32" s="143"/>
      <c r="F32" s="132">
        <f t="shared" si="0"/>
        <v>1255</v>
      </c>
      <c r="G32" s="182">
        <f t="shared" si="2"/>
        <v>877</v>
      </c>
      <c r="H32" s="143">
        <v>54</v>
      </c>
    </row>
    <row r="33" spans="1:8" ht="12.75">
      <c r="A33" s="139">
        <v>23</v>
      </c>
      <c r="B33" s="160">
        <f t="shared" si="1"/>
        <v>224.67</v>
      </c>
      <c r="C33" s="153"/>
      <c r="D33" s="142">
        <v>16410</v>
      </c>
      <c r="E33" s="143"/>
      <c r="F33" s="132">
        <f t="shared" si="0"/>
        <v>1255</v>
      </c>
      <c r="G33" s="182">
        <f t="shared" si="2"/>
        <v>876</v>
      </c>
      <c r="H33" s="143">
        <v>54</v>
      </c>
    </row>
    <row r="34" spans="1:8" ht="12.75">
      <c r="A34" s="139">
        <v>24</v>
      </c>
      <c r="B34" s="160">
        <f t="shared" si="1"/>
        <v>224.72</v>
      </c>
      <c r="C34" s="153"/>
      <c r="D34" s="142">
        <v>16410</v>
      </c>
      <c r="E34" s="143"/>
      <c r="F34" s="132">
        <f t="shared" si="0"/>
        <v>1255</v>
      </c>
      <c r="G34" s="182">
        <f t="shared" si="2"/>
        <v>876</v>
      </c>
      <c r="H34" s="143">
        <v>54</v>
      </c>
    </row>
    <row r="35" spans="1:8" ht="12.75">
      <c r="A35" s="139">
        <v>25</v>
      </c>
      <c r="B35" s="160">
        <f t="shared" si="1"/>
        <v>224.76</v>
      </c>
      <c r="C35" s="153"/>
      <c r="D35" s="142">
        <v>16410</v>
      </c>
      <c r="E35" s="143"/>
      <c r="F35" s="132">
        <f t="shared" si="0"/>
        <v>1254</v>
      </c>
      <c r="G35" s="182">
        <f t="shared" si="2"/>
        <v>876</v>
      </c>
      <c r="H35" s="143">
        <v>54</v>
      </c>
    </row>
    <row r="36" spans="1:8" ht="12.75">
      <c r="A36" s="139">
        <v>26</v>
      </c>
      <c r="B36" s="160">
        <f t="shared" si="1"/>
        <v>224.8</v>
      </c>
      <c r="C36" s="153"/>
      <c r="D36" s="142">
        <v>16410</v>
      </c>
      <c r="E36" s="143"/>
      <c r="F36" s="132">
        <f t="shared" si="0"/>
        <v>1254</v>
      </c>
      <c r="G36" s="182">
        <f t="shared" si="2"/>
        <v>876</v>
      </c>
      <c r="H36" s="143">
        <v>54</v>
      </c>
    </row>
    <row r="37" spans="1:8" ht="12.75">
      <c r="A37" s="139">
        <v>27</v>
      </c>
      <c r="B37" s="160">
        <f t="shared" si="1"/>
        <v>224.84</v>
      </c>
      <c r="C37" s="153"/>
      <c r="D37" s="142">
        <v>16410</v>
      </c>
      <c r="E37" s="143"/>
      <c r="F37" s="132">
        <f t="shared" si="0"/>
        <v>1254</v>
      </c>
      <c r="G37" s="182">
        <f t="shared" si="2"/>
        <v>876</v>
      </c>
      <c r="H37" s="143">
        <v>54</v>
      </c>
    </row>
    <row r="38" spans="1:8" ht="12.75">
      <c r="A38" s="139">
        <v>28</v>
      </c>
      <c r="B38" s="160">
        <f t="shared" si="1"/>
        <v>224.88</v>
      </c>
      <c r="C38" s="153"/>
      <c r="D38" s="142">
        <v>16410</v>
      </c>
      <c r="E38" s="143"/>
      <c r="F38" s="132">
        <f t="shared" si="0"/>
        <v>1254</v>
      </c>
      <c r="G38" s="182">
        <f t="shared" si="2"/>
        <v>876</v>
      </c>
      <c r="H38" s="143">
        <v>54</v>
      </c>
    </row>
    <row r="39" spans="1:8" ht="12.75">
      <c r="A39" s="139">
        <v>29</v>
      </c>
      <c r="B39" s="160">
        <f t="shared" si="1"/>
        <v>224.92</v>
      </c>
      <c r="C39" s="153"/>
      <c r="D39" s="142">
        <v>16410</v>
      </c>
      <c r="E39" s="143"/>
      <c r="F39" s="132">
        <f t="shared" si="0"/>
        <v>1253</v>
      </c>
      <c r="G39" s="182">
        <f t="shared" si="2"/>
        <v>876</v>
      </c>
      <c r="H39" s="143">
        <v>54</v>
      </c>
    </row>
    <row r="40" spans="1:8" ht="12.75">
      <c r="A40" s="139">
        <v>30</v>
      </c>
      <c r="B40" s="160">
        <f t="shared" si="1"/>
        <v>224.95</v>
      </c>
      <c r="C40" s="153"/>
      <c r="D40" s="142">
        <v>16410</v>
      </c>
      <c r="E40" s="143"/>
      <c r="F40" s="132">
        <f t="shared" si="0"/>
        <v>1253</v>
      </c>
      <c r="G40" s="182">
        <f t="shared" si="2"/>
        <v>875</v>
      </c>
      <c r="H40" s="143">
        <v>54</v>
      </c>
    </row>
    <row r="41" spans="1:8" ht="12.75">
      <c r="A41" s="139">
        <v>31</v>
      </c>
      <c r="B41" s="160">
        <f t="shared" si="1"/>
        <v>224.99</v>
      </c>
      <c r="C41" s="153"/>
      <c r="D41" s="142">
        <v>16410</v>
      </c>
      <c r="E41" s="143"/>
      <c r="F41" s="132">
        <f t="shared" si="0"/>
        <v>1253</v>
      </c>
      <c r="G41" s="182">
        <f t="shared" si="2"/>
        <v>875</v>
      </c>
      <c r="H41" s="143">
        <v>54</v>
      </c>
    </row>
    <row r="42" spans="1:8" ht="12.75">
      <c r="A42" s="139">
        <v>32</v>
      </c>
      <c r="B42" s="160">
        <f t="shared" si="1"/>
        <v>225.02</v>
      </c>
      <c r="C42" s="153"/>
      <c r="D42" s="142">
        <v>16410</v>
      </c>
      <c r="E42" s="143"/>
      <c r="F42" s="132">
        <f t="shared" si="0"/>
        <v>1253</v>
      </c>
      <c r="G42" s="182">
        <f t="shared" si="2"/>
        <v>875</v>
      </c>
      <c r="H42" s="143">
        <v>54</v>
      </c>
    </row>
    <row r="43" spans="1:8" ht="12.75">
      <c r="A43" s="139">
        <v>33</v>
      </c>
      <c r="B43" s="160">
        <f t="shared" si="1"/>
        <v>225.06</v>
      </c>
      <c r="C43" s="153"/>
      <c r="D43" s="142">
        <v>16410</v>
      </c>
      <c r="E43" s="143"/>
      <c r="F43" s="132">
        <f t="shared" si="0"/>
        <v>1253</v>
      </c>
      <c r="G43" s="182">
        <f t="shared" si="2"/>
        <v>875</v>
      </c>
      <c r="H43" s="143">
        <v>54</v>
      </c>
    </row>
    <row r="44" spans="1:8" ht="12.75">
      <c r="A44" s="139">
        <v>34</v>
      </c>
      <c r="B44" s="160">
        <f t="shared" si="1"/>
        <v>225.09</v>
      </c>
      <c r="C44" s="153"/>
      <c r="D44" s="142">
        <v>16410</v>
      </c>
      <c r="E44" s="143"/>
      <c r="F44" s="132">
        <f t="shared" si="0"/>
        <v>1253</v>
      </c>
      <c r="G44" s="182">
        <f t="shared" si="2"/>
        <v>875</v>
      </c>
      <c r="H44" s="143">
        <v>54</v>
      </c>
    </row>
    <row r="45" spans="1:8" ht="12.75">
      <c r="A45" s="139">
        <v>35</v>
      </c>
      <c r="B45" s="160">
        <f t="shared" si="1"/>
        <v>225.12</v>
      </c>
      <c r="C45" s="153"/>
      <c r="D45" s="142">
        <v>16410</v>
      </c>
      <c r="E45" s="143"/>
      <c r="F45" s="132">
        <f t="shared" si="0"/>
        <v>1252</v>
      </c>
      <c r="G45" s="182">
        <f t="shared" si="2"/>
        <v>875</v>
      </c>
      <c r="H45" s="143">
        <v>54</v>
      </c>
    </row>
    <row r="46" spans="1:8" ht="12.75">
      <c r="A46" s="139">
        <v>36</v>
      </c>
      <c r="B46" s="160">
        <f t="shared" si="1"/>
        <v>225.15</v>
      </c>
      <c r="C46" s="153"/>
      <c r="D46" s="142">
        <v>16410</v>
      </c>
      <c r="E46" s="143"/>
      <c r="F46" s="132">
        <f t="shared" si="0"/>
        <v>1252</v>
      </c>
      <c r="G46" s="182">
        <f t="shared" si="2"/>
        <v>875</v>
      </c>
      <c r="H46" s="143">
        <v>54</v>
      </c>
    </row>
    <row r="47" spans="1:8" ht="12.75">
      <c r="A47" s="139">
        <v>37</v>
      </c>
      <c r="B47" s="160">
        <f t="shared" si="1"/>
        <v>225.18</v>
      </c>
      <c r="C47" s="153"/>
      <c r="D47" s="142">
        <v>16410</v>
      </c>
      <c r="E47" s="143"/>
      <c r="F47" s="132">
        <f t="shared" si="0"/>
        <v>1252</v>
      </c>
      <c r="G47" s="182">
        <f t="shared" si="2"/>
        <v>875</v>
      </c>
      <c r="H47" s="143">
        <v>54</v>
      </c>
    </row>
    <row r="48" spans="1:8" ht="12.75">
      <c r="A48" s="139">
        <v>38</v>
      </c>
      <c r="B48" s="160">
        <f t="shared" si="1"/>
        <v>225.2</v>
      </c>
      <c r="C48" s="153"/>
      <c r="D48" s="142">
        <v>16410</v>
      </c>
      <c r="E48" s="143"/>
      <c r="F48" s="132">
        <f t="shared" si="0"/>
        <v>1252</v>
      </c>
      <c r="G48" s="182">
        <f t="shared" si="2"/>
        <v>874</v>
      </c>
      <c r="H48" s="143">
        <v>54</v>
      </c>
    </row>
    <row r="49" spans="1:8" ht="12.75">
      <c r="A49" s="139">
        <v>39</v>
      </c>
      <c r="B49" s="160">
        <f t="shared" si="1"/>
        <v>225.23</v>
      </c>
      <c r="C49" s="153"/>
      <c r="D49" s="142">
        <v>16410</v>
      </c>
      <c r="E49" s="143"/>
      <c r="F49" s="132">
        <f t="shared" si="0"/>
        <v>1252</v>
      </c>
      <c r="G49" s="182">
        <f t="shared" si="2"/>
        <v>874</v>
      </c>
      <c r="H49" s="143">
        <v>54</v>
      </c>
    </row>
    <row r="50" spans="1:8" ht="12.75">
      <c r="A50" s="139">
        <v>40</v>
      </c>
      <c r="B50" s="160">
        <f t="shared" si="1"/>
        <v>225.26</v>
      </c>
      <c r="C50" s="153"/>
      <c r="D50" s="142">
        <v>16410</v>
      </c>
      <c r="E50" s="143"/>
      <c r="F50" s="132">
        <f t="shared" si="0"/>
        <v>1252</v>
      </c>
      <c r="G50" s="182">
        <f t="shared" si="2"/>
        <v>874</v>
      </c>
      <c r="H50" s="143">
        <v>54</v>
      </c>
    </row>
    <row r="51" spans="1:8" ht="12.75">
      <c r="A51" s="139">
        <v>41</v>
      </c>
      <c r="B51" s="160">
        <f t="shared" si="1"/>
        <v>225.29</v>
      </c>
      <c r="C51" s="153"/>
      <c r="D51" s="142">
        <v>16410</v>
      </c>
      <c r="E51" s="143"/>
      <c r="F51" s="132">
        <f t="shared" si="0"/>
        <v>1251</v>
      </c>
      <c r="G51" s="182">
        <f t="shared" si="2"/>
        <v>874</v>
      </c>
      <c r="H51" s="143">
        <v>54</v>
      </c>
    </row>
    <row r="52" spans="1:8" ht="12.75">
      <c r="A52" s="139">
        <v>42</v>
      </c>
      <c r="B52" s="160">
        <f t="shared" si="1"/>
        <v>225.31</v>
      </c>
      <c r="C52" s="153"/>
      <c r="D52" s="142">
        <v>16410</v>
      </c>
      <c r="E52" s="143"/>
      <c r="F52" s="132">
        <f t="shared" si="0"/>
        <v>1251</v>
      </c>
      <c r="G52" s="182">
        <f t="shared" si="2"/>
        <v>874</v>
      </c>
      <c r="H52" s="143">
        <v>54</v>
      </c>
    </row>
    <row r="53" spans="1:8" ht="12.75">
      <c r="A53" s="139">
        <v>43</v>
      </c>
      <c r="B53" s="160">
        <f t="shared" si="1"/>
        <v>225.34</v>
      </c>
      <c r="C53" s="153"/>
      <c r="D53" s="142">
        <v>16410</v>
      </c>
      <c r="E53" s="143"/>
      <c r="F53" s="132">
        <f t="shared" si="0"/>
        <v>1251</v>
      </c>
      <c r="G53" s="182">
        <f t="shared" si="2"/>
        <v>874</v>
      </c>
      <c r="H53" s="143">
        <v>54</v>
      </c>
    </row>
    <row r="54" spans="1:8" ht="12.75">
      <c r="A54" s="139">
        <v>44</v>
      </c>
      <c r="B54" s="160">
        <f t="shared" si="1"/>
        <v>225.36</v>
      </c>
      <c r="C54" s="153"/>
      <c r="D54" s="142">
        <v>16410</v>
      </c>
      <c r="E54" s="143"/>
      <c r="F54" s="132">
        <f t="shared" si="0"/>
        <v>1251</v>
      </c>
      <c r="G54" s="182">
        <f t="shared" si="2"/>
        <v>874</v>
      </c>
      <c r="H54" s="143">
        <v>54</v>
      </c>
    </row>
    <row r="55" spans="1:8" ht="12.75">
      <c r="A55" s="139">
        <v>45</v>
      </c>
      <c r="B55" s="160">
        <f t="shared" si="1"/>
        <v>225.38</v>
      </c>
      <c r="C55" s="153"/>
      <c r="D55" s="142">
        <v>16410</v>
      </c>
      <c r="E55" s="143"/>
      <c r="F55" s="132">
        <f t="shared" si="0"/>
        <v>1251</v>
      </c>
      <c r="G55" s="182">
        <f t="shared" si="2"/>
        <v>874</v>
      </c>
      <c r="H55" s="143">
        <v>54</v>
      </c>
    </row>
    <row r="56" spans="1:8" ht="12.75">
      <c r="A56" s="139">
        <v>46</v>
      </c>
      <c r="B56" s="160">
        <f t="shared" si="1"/>
        <v>225.41</v>
      </c>
      <c r="C56" s="153"/>
      <c r="D56" s="142">
        <v>16410</v>
      </c>
      <c r="E56" s="143"/>
      <c r="F56" s="132">
        <f t="shared" si="0"/>
        <v>1251</v>
      </c>
      <c r="G56" s="182">
        <f t="shared" si="2"/>
        <v>874</v>
      </c>
      <c r="H56" s="143">
        <v>54</v>
      </c>
    </row>
    <row r="57" spans="1:8" ht="12.75">
      <c r="A57" s="139">
        <v>47</v>
      </c>
      <c r="B57" s="160">
        <f t="shared" si="1"/>
        <v>225.43</v>
      </c>
      <c r="C57" s="153"/>
      <c r="D57" s="142">
        <v>16410</v>
      </c>
      <c r="E57" s="143"/>
      <c r="F57" s="132">
        <f t="shared" si="0"/>
        <v>1251</v>
      </c>
      <c r="G57" s="182">
        <f t="shared" si="2"/>
        <v>874</v>
      </c>
      <c r="H57" s="143">
        <v>54</v>
      </c>
    </row>
    <row r="58" spans="1:8" ht="12.75">
      <c r="A58" s="139">
        <v>48</v>
      </c>
      <c r="B58" s="160">
        <f t="shared" si="1"/>
        <v>225.45</v>
      </c>
      <c r="C58" s="153"/>
      <c r="D58" s="142">
        <v>16410</v>
      </c>
      <c r="E58" s="143"/>
      <c r="F58" s="132">
        <f t="shared" si="0"/>
        <v>1251</v>
      </c>
      <c r="G58" s="182">
        <f t="shared" si="2"/>
        <v>873</v>
      </c>
      <c r="H58" s="143">
        <v>54</v>
      </c>
    </row>
    <row r="59" spans="1:8" ht="12.75">
      <c r="A59" s="139">
        <v>49</v>
      </c>
      <c r="B59" s="160">
        <f t="shared" si="1"/>
        <v>225.47</v>
      </c>
      <c r="C59" s="153"/>
      <c r="D59" s="142">
        <v>16410</v>
      </c>
      <c r="E59" s="143"/>
      <c r="F59" s="132">
        <f t="shared" si="0"/>
        <v>1251</v>
      </c>
      <c r="G59" s="182">
        <f t="shared" si="2"/>
        <v>873</v>
      </c>
      <c r="H59" s="143">
        <v>54</v>
      </c>
    </row>
    <row r="60" spans="1:8" ht="12.75">
      <c r="A60" s="139">
        <v>50</v>
      </c>
      <c r="B60" s="160">
        <f t="shared" si="1"/>
        <v>225.5</v>
      </c>
      <c r="C60" s="153"/>
      <c r="D60" s="142">
        <v>16410</v>
      </c>
      <c r="E60" s="143"/>
      <c r="F60" s="132">
        <f t="shared" si="0"/>
        <v>1250</v>
      </c>
      <c r="G60" s="182">
        <f t="shared" si="2"/>
        <v>873</v>
      </c>
      <c r="H60" s="143">
        <v>54</v>
      </c>
    </row>
    <row r="61" spans="1:8" ht="12.75">
      <c r="A61" s="139">
        <v>51</v>
      </c>
      <c r="B61" s="160">
        <f t="shared" si="1"/>
        <v>225.52</v>
      </c>
      <c r="C61" s="153"/>
      <c r="D61" s="142">
        <v>16410</v>
      </c>
      <c r="E61" s="143"/>
      <c r="F61" s="132">
        <f t="shared" si="0"/>
        <v>1250</v>
      </c>
      <c r="G61" s="182">
        <f t="shared" si="2"/>
        <v>873</v>
      </c>
      <c r="H61" s="143">
        <v>54</v>
      </c>
    </row>
    <row r="62" spans="1:8" ht="12.75">
      <c r="A62" s="139">
        <v>52</v>
      </c>
      <c r="B62" s="160">
        <f t="shared" si="1"/>
        <v>225.54</v>
      </c>
      <c r="C62" s="153"/>
      <c r="D62" s="142">
        <v>16410</v>
      </c>
      <c r="E62" s="143"/>
      <c r="F62" s="132">
        <f t="shared" si="0"/>
        <v>1250</v>
      </c>
      <c r="G62" s="182">
        <f t="shared" si="2"/>
        <v>873</v>
      </c>
      <c r="H62" s="143">
        <v>54</v>
      </c>
    </row>
    <row r="63" spans="1:8" ht="12.75">
      <c r="A63" s="139">
        <v>53</v>
      </c>
      <c r="B63" s="160">
        <f t="shared" si="1"/>
        <v>225.56</v>
      </c>
      <c r="C63" s="153"/>
      <c r="D63" s="142">
        <v>16410</v>
      </c>
      <c r="E63" s="143"/>
      <c r="F63" s="132">
        <f t="shared" si="0"/>
        <v>1250</v>
      </c>
      <c r="G63" s="182">
        <f t="shared" si="2"/>
        <v>873</v>
      </c>
      <c r="H63" s="143">
        <v>54</v>
      </c>
    </row>
    <row r="64" spans="1:8" ht="12.75">
      <c r="A64" s="139">
        <v>54</v>
      </c>
      <c r="B64" s="160">
        <f t="shared" si="1"/>
        <v>225.58</v>
      </c>
      <c r="C64" s="153"/>
      <c r="D64" s="142">
        <v>16410</v>
      </c>
      <c r="E64" s="143"/>
      <c r="F64" s="132">
        <f t="shared" si="0"/>
        <v>1250</v>
      </c>
      <c r="G64" s="182">
        <f t="shared" si="2"/>
        <v>873</v>
      </c>
      <c r="H64" s="143">
        <v>54</v>
      </c>
    </row>
    <row r="65" spans="1:8" ht="12.75">
      <c r="A65" s="139">
        <v>55</v>
      </c>
      <c r="B65" s="160">
        <f t="shared" si="1"/>
        <v>225.6</v>
      </c>
      <c r="C65" s="153"/>
      <c r="D65" s="142">
        <v>16410</v>
      </c>
      <c r="E65" s="143"/>
      <c r="F65" s="132">
        <f t="shared" si="0"/>
        <v>1250</v>
      </c>
      <c r="G65" s="182">
        <f t="shared" si="2"/>
        <v>873</v>
      </c>
      <c r="H65" s="143">
        <v>54</v>
      </c>
    </row>
    <row r="66" spans="1:8" ht="12.75">
      <c r="A66" s="139">
        <v>56</v>
      </c>
      <c r="B66" s="160">
        <f t="shared" si="1"/>
        <v>225.62</v>
      </c>
      <c r="C66" s="153"/>
      <c r="D66" s="142">
        <v>16410</v>
      </c>
      <c r="E66" s="143"/>
      <c r="F66" s="132">
        <f t="shared" si="0"/>
        <v>1250</v>
      </c>
      <c r="G66" s="182">
        <f t="shared" si="2"/>
        <v>873</v>
      </c>
      <c r="H66" s="143">
        <v>54</v>
      </c>
    </row>
    <row r="67" spans="1:8" ht="12.75">
      <c r="A67" s="139">
        <v>57</v>
      </c>
      <c r="B67" s="160">
        <f t="shared" si="1"/>
        <v>225.63</v>
      </c>
      <c r="C67" s="153"/>
      <c r="D67" s="142">
        <v>16410</v>
      </c>
      <c r="E67" s="143"/>
      <c r="F67" s="132">
        <f t="shared" si="0"/>
        <v>1250</v>
      </c>
      <c r="G67" s="182">
        <f t="shared" si="2"/>
        <v>873</v>
      </c>
      <c r="H67" s="143">
        <v>54</v>
      </c>
    </row>
    <row r="68" spans="1:8" ht="12.75">
      <c r="A68" s="139">
        <v>58</v>
      </c>
      <c r="B68" s="160">
        <f t="shared" si="1"/>
        <v>225.65</v>
      </c>
      <c r="C68" s="153"/>
      <c r="D68" s="142">
        <v>16410</v>
      </c>
      <c r="E68" s="143"/>
      <c r="F68" s="132">
        <f t="shared" si="0"/>
        <v>1250</v>
      </c>
      <c r="G68" s="182">
        <f t="shared" si="2"/>
        <v>873</v>
      </c>
      <c r="H68" s="143">
        <v>54</v>
      </c>
    </row>
    <row r="69" spans="1:8" ht="12.75">
      <c r="A69" s="139">
        <v>59</v>
      </c>
      <c r="B69" s="160">
        <f t="shared" si="1"/>
        <v>225.67</v>
      </c>
      <c r="C69" s="153"/>
      <c r="D69" s="142">
        <v>16410</v>
      </c>
      <c r="E69" s="143"/>
      <c r="F69" s="132">
        <f t="shared" si="0"/>
        <v>1249</v>
      </c>
      <c r="G69" s="182">
        <f t="shared" si="2"/>
        <v>873</v>
      </c>
      <c r="H69" s="143">
        <v>54</v>
      </c>
    </row>
    <row r="70" spans="1:8" ht="12.75">
      <c r="A70" s="139">
        <v>60</v>
      </c>
      <c r="B70" s="160">
        <f t="shared" si="1"/>
        <v>225.69</v>
      </c>
      <c r="C70" s="153"/>
      <c r="D70" s="142">
        <v>16410</v>
      </c>
      <c r="E70" s="143"/>
      <c r="F70" s="132">
        <f t="shared" si="0"/>
        <v>1249</v>
      </c>
      <c r="G70" s="182">
        <f t="shared" si="2"/>
        <v>873</v>
      </c>
      <c r="H70" s="143">
        <v>54</v>
      </c>
    </row>
    <row r="71" spans="1:8" ht="12.75">
      <c r="A71" s="139">
        <v>61</v>
      </c>
      <c r="B71" s="160">
        <f t="shared" si="1"/>
        <v>225.71</v>
      </c>
      <c r="C71" s="153"/>
      <c r="D71" s="142">
        <v>16410</v>
      </c>
      <c r="E71" s="143"/>
      <c r="F71" s="132">
        <f t="shared" si="0"/>
        <v>1249</v>
      </c>
      <c r="G71" s="182">
        <f t="shared" si="2"/>
        <v>872</v>
      </c>
      <c r="H71" s="143">
        <v>54</v>
      </c>
    </row>
    <row r="72" spans="1:8" ht="12.75">
      <c r="A72" s="139">
        <v>62</v>
      </c>
      <c r="B72" s="160">
        <f t="shared" si="1"/>
        <v>225.72</v>
      </c>
      <c r="C72" s="153"/>
      <c r="D72" s="142">
        <v>16410</v>
      </c>
      <c r="E72" s="143"/>
      <c r="F72" s="132">
        <f t="shared" si="0"/>
        <v>1249</v>
      </c>
      <c r="G72" s="182">
        <f t="shared" si="2"/>
        <v>872</v>
      </c>
      <c r="H72" s="143">
        <v>54</v>
      </c>
    </row>
    <row r="73" spans="1:8" ht="12.75">
      <c r="A73" s="139">
        <v>63</v>
      </c>
      <c r="B73" s="160">
        <f t="shared" si="1"/>
        <v>225.74</v>
      </c>
      <c r="C73" s="153"/>
      <c r="D73" s="142">
        <v>16410</v>
      </c>
      <c r="E73" s="143"/>
      <c r="F73" s="132">
        <f t="shared" si="0"/>
        <v>1249</v>
      </c>
      <c r="G73" s="182">
        <f t="shared" si="2"/>
        <v>872</v>
      </c>
      <c r="H73" s="143">
        <v>54</v>
      </c>
    </row>
    <row r="74" spans="1:8" ht="12.75">
      <c r="A74" s="139">
        <v>64</v>
      </c>
      <c r="B74" s="160">
        <f t="shared" si="1"/>
        <v>225.76</v>
      </c>
      <c r="C74" s="153"/>
      <c r="D74" s="142">
        <v>16410</v>
      </c>
      <c r="E74" s="143"/>
      <c r="F74" s="132">
        <f t="shared" si="0"/>
        <v>1249</v>
      </c>
      <c r="G74" s="182">
        <f t="shared" si="2"/>
        <v>872</v>
      </c>
      <c r="H74" s="143">
        <v>54</v>
      </c>
    </row>
    <row r="75" spans="1:8" ht="12.75">
      <c r="A75" s="139">
        <v>65</v>
      </c>
      <c r="B75" s="160">
        <f t="shared" si="1"/>
        <v>225.77</v>
      </c>
      <c r="C75" s="153"/>
      <c r="D75" s="142">
        <v>16410</v>
      </c>
      <c r="E75" s="143"/>
      <c r="F75" s="132">
        <f aca="true" t="shared" si="3" ref="F75:F138">ROUND(12*1.37*(1/B75*D75)+H75,0)</f>
        <v>1249</v>
      </c>
      <c r="G75" s="182">
        <f t="shared" si="2"/>
        <v>872</v>
      </c>
      <c r="H75" s="143">
        <v>54</v>
      </c>
    </row>
    <row r="76" spans="1:8" ht="12.75">
      <c r="A76" s="139">
        <v>66</v>
      </c>
      <c r="B76" s="160">
        <f aca="true" t="shared" si="4" ref="B76:B139">ROUND((1.0597*LN(A76))+221.35,2)</f>
        <v>225.79</v>
      </c>
      <c r="C76" s="153"/>
      <c r="D76" s="142">
        <v>16410</v>
      </c>
      <c r="E76" s="143"/>
      <c r="F76" s="132">
        <f t="shared" si="3"/>
        <v>1249</v>
      </c>
      <c r="G76" s="182">
        <f aca="true" t="shared" si="5" ref="G76:G139">ROUND(12*(1/B76*D76),0)</f>
        <v>872</v>
      </c>
      <c r="H76" s="143">
        <v>54</v>
      </c>
    </row>
    <row r="77" spans="1:8" ht="12.75">
      <c r="A77" s="139">
        <v>67</v>
      </c>
      <c r="B77" s="160">
        <f t="shared" si="4"/>
        <v>225.81</v>
      </c>
      <c r="C77" s="153"/>
      <c r="D77" s="142">
        <v>16410</v>
      </c>
      <c r="E77" s="143"/>
      <c r="F77" s="132">
        <f t="shared" si="3"/>
        <v>1249</v>
      </c>
      <c r="G77" s="182">
        <f t="shared" si="5"/>
        <v>872</v>
      </c>
      <c r="H77" s="143">
        <v>54</v>
      </c>
    </row>
    <row r="78" spans="1:8" ht="12.75">
      <c r="A78" s="139">
        <v>68</v>
      </c>
      <c r="B78" s="160">
        <f t="shared" si="4"/>
        <v>225.82</v>
      </c>
      <c r="C78" s="153"/>
      <c r="D78" s="142">
        <v>16410</v>
      </c>
      <c r="E78" s="143"/>
      <c r="F78" s="132">
        <f t="shared" si="3"/>
        <v>1249</v>
      </c>
      <c r="G78" s="182">
        <f t="shared" si="5"/>
        <v>872</v>
      </c>
      <c r="H78" s="143">
        <v>54</v>
      </c>
    </row>
    <row r="79" spans="1:8" ht="12.75">
      <c r="A79" s="139">
        <v>69</v>
      </c>
      <c r="B79" s="160">
        <f t="shared" si="4"/>
        <v>225.84</v>
      </c>
      <c r="C79" s="153"/>
      <c r="D79" s="142">
        <v>16410</v>
      </c>
      <c r="E79" s="143"/>
      <c r="F79" s="132">
        <f t="shared" si="3"/>
        <v>1249</v>
      </c>
      <c r="G79" s="182">
        <f t="shared" si="5"/>
        <v>872</v>
      </c>
      <c r="H79" s="143">
        <v>54</v>
      </c>
    </row>
    <row r="80" spans="1:8" ht="12.75">
      <c r="A80" s="139">
        <v>70</v>
      </c>
      <c r="B80" s="160">
        <f t="shared" si="4"/>
        <v>225.85</v>
      </c>
      <c r="C80" s="153"/>
      <c r="D80" s="142">
        <v>16410</v>
      </c>
      <c r="E80" s="143"/>
      <c r="F80" s="132">
        <f t="shared" si="3"/>
        <v>1249</v>
      </c>
      <c r="G80" s="182">
        <f t="shared" si="5"/>
        <v>872</v>
      </c>
      <c r="H80" s="143">
        <v>54</v>
      </c>
    </row>
    <row r="81" spans="1:8" ht="12.75">
      <c r="A81" s="139">
        <v>71</v>
      </c>
      <c r="B81" s="160">
        <f t="shared" si="4"/>
        <v>225.87</v>
      </c>
      <c r="C81" s="153"/>
      <c r="D81" s="142">
        <v>16410</v>
      </c>
      <c r="E81" s="143"/>
      <c r="F81" s="132">
        <f t="shared" si="3"/>
        <v>1248</v>
      </c>
      <c r="G81" s="182">
        <f t="shared" si="5"/>
        <v>872</v>
      </c>
      <c r="H81" s="143">
        <v>54</v>
      </c>
    </row>
    <row r="82" spans="1:8" ht="12.75">
      <c r="A82" s="139">
        <v>72</v>
      </c>
      <c r="B82" s="160">
        <f t="shared" si="4"/>
        <v>225.88</v>
      </c>
      <c r="C82" s="153"/>
      <c r="D82" s="142">
        <v>16410</v>
      </c>
      <c r="E82" s="143"/>
      <c r="F82" s="132">
        <f t="shared" si="3"/>
        <v>1248</v>
      </c>
      <c r="G82" s="182">
        <f t="shared" si="5"/>
        <v>872</v>
      </c>
      <c r="H82" s="143">
        <v>54</v>
      </c>
    </row>
    <row r="83" spans="1:8" ht="12.75">
      <c r="A83" s="139">
        <v>73</v>
      </c>
      <c r="B83" s="160">
        <f t="shared" si="4"/>
        <v>225.9</v>
      </c>
      <c r="C83" s="153"/>
      <c r="D83" s="142">
        <v>16410</v>
      </c>
      <c r="E83" s="143"/>
      <c r="F83" s="132">
        <f t="shared" si="3"/>
        <v>1248</v>
      </c>
      <c r="G83" s="182">
        <f t="shared" si="5"/>
        <v>872</v>
      </c>
      <c r="H83" s="143">
        <v>54</v>
      </c>
    </row>
    <row r="84" spans="1:8" ht="12.75">
      <c r="A84" s="139">
        <v>74</v>
      </c>
      <c r="B84" s="160">
        <f t="shared" si="4"/>
        <v>225.91</v>
      </c>
      <c r="C84" s="153"/>
      <c r="D84" s="142">
        <v>16410</v>
      </c>
      <c r="E84" s="143"/>
      <c r="F84" s="132">
        <f t="shared" si="3"/>
        <v>1248</v>
      </c>
      <c r="G84" s="182">
        <f t="shared" si="5"/>
        <v>872</v>
      </c>
      <c r="H84" s="143">
        <v>54</v>
      </c>
    </row>
    <row r="85" spans="1:8" ht="12.75">
      <c r="A85" s="139">
        <v>75</v>
      </c>
      <c r="B85" s="160">
        <f t="shared" si="4"/>
        <v>225.93</v>
      </c>
      <c r="C85" s="153"/>
      <c r="D85" s="142">
        <v>16410</v>
      </c>
      <c r="E85" s="143"/>
      <c r="F85" s="132">
        <f t="shared" si="3"/>
        <v>1248</v>
      </c>
      <c r="G85" s="182">
        <f t="shared" si="5"/>
        <v>872</v>
      </c>
      <c r="H85" s="143">
        <v>54</v>
      </c>
    </row>
    <row r="86" spans="1:8" ht="12.75">
      <c r="A86" s="139">
        <v>76</v>
      </c>
      <c r="B86" s="160">
        <f t="shared" si="4"/>
        <v>225.94</v>
      </c>
      <c r="C86" s="153"/>
      <c r="D86" s="142">
        <v>16410</v>
      </c>
      <c r="E86" s="143"/>
      <c r="F86" s="132">
        <f t="shared" si="3"/>
        <v>1248</v>
      </c>
      <c r="G86" s="182">
        <f t="shared" si="5"/>
        <v>872</v>
      </c>
      <c r="H86" s="143">
        <v>54</v>
      </c>
    </row>
    <row r="87" spans="1:8" ht="12.75">
      <c r="A87" s="139">
        <v>77</v>
      </c>
      <c r="B87" s="160">
        <f t="shared" si="4"/>
        <v>225.95</v>
      </c>
      <c r="C87" s="153"/>
      <c r="D87" s="142">
        <v>16410</v>
      </c>
      <c r="E87" s="143"/>
      <c r="F87" s="132">
        <f t="shared" si="3"/>
        <v>1248</v>
      </c>
      <c r="G87" s="182">
        <f t="shared" si="5"/>
        <v>872</v>
      </c>
      <c r="H87" s="143">
        <v>54</v>
      </c>
    </row>
    <row r="88" spans="1:8" ht="12.75">
      <c r="A88" s="139">
        <v>78</v>
      </c>
      <c r="B88" s="160">
        <f t="shared" si="4"/>
        <v>225.97</v>
      </c>
      <c r="C88" s="153"/>
      <c r="D88" s="142">
        <v>16410</v>
      </c>
      <c r="E88" s="143"/>
      <c r="F88" s="132">
        <f t="shared" si="3"/>
        <v>1248</v>
      </c>
      <c r="G88" s="182">
        <f t="shared" si="5"/>
        <v>871</v>
      </c>
      <c r="H88" s="143">
        <v>54</v>
      </c>
    </row>
    <row r="89" spans="1:8" ht="12.75">
      <c r="A89" s="139">
        <v>79</v>
      </c>
      <c r="B89" s="160">
        <f t="shared" si="4"/>
        <v>225.98</v>
      </c>
      <c r="C89" s="153"/>
      <c r="D89" s="142">
        <v>16410</v>
      </c>
      <c r="E89" s="143"/>
      <c r="F89" s="132">
        <f t="shared" si="3"/>
        <v>1248</v>
      </c>
      <c r="G89" s="182">
        <f t="shared" si="5"/>
        <v>871</v>
      </c>
      <c r="H89" s="143">
        <v>54</v>
      </c>
    </row>
    <row r="90" spans="1:8" ht="12.75">
      <c r="A90" s="139">
        <v>80</v>
      </c>
      <c r="B90" s="160">
        <f t="shared" si="4"/>
        <v>225.99</v>
      </c>
      <c r="C90" s="153"/>
      <c r="D90" s="142">
        <v>16410</v>
      </c>
      <c r="E90" s="143"/>
      <c r="F90" s="132">
        <f t="shared" si="3"/>
        <v>1248</v>
      </c>
      <c r="G90" s="182">
        <f t="shared" si="5"/>
        <v>871</v>
      </c>
      <c r="H90" s="143">
        <v>54</v>
      </c>
    </row>
    <row r="91" spans="1:8" ht="12.75">
      <c r="A91" s="139">
        <v>81</v>
      </c>
      <c r="B91" s="160">
        <f t="shared" si="4"/>
        <v>226.01</v>
      </c>
      <c r="C91" s="153"/>
      <c r="D91" s="142">
        <v>16410</v>
      </c>
      <c r="E91" s="143"/>
      <c r="F91" s="132">
        <f t="shared" si="3"/>
        <v>1248</v>
      </c>
      <c r="G91" s="182">
        <f t="shared" si="5"/>
        <v>871</v>
      </c>
      <c r="H91" s="143">
        <v>54</v>
      </c>
    </row>
    <row r="92" spans="1:8" ht="12.75">
      <c r="A92" s="139">
        <v>82</v>
      </c>
      <c r="B92" s="160">
        <f t="shared" si="4"/>
        <v>226.02</v>
      </c>
      <c r="C92" s="153"/>
      <c r="D92" s="142">
        <v>16410</v>
      </c>
      <c r="E92" s="143"/>
      <c r="F92" s="132">
        <f t="shared" si="3"/>
        <v>1248</v>
      </c>
      <c r="G92" s="182">
        <f t="shared" si="5"/>
        <v>871</v>
      </c>
      <c r="H92" s="143">
        <v>54</v>
      </c>
    </row>
    <row r="93" spans="1:8" ht="12.75">
      <c r="A93" s="139">
        <v>83</v>
      </c>
      <c r="B93" s="160">
        <f t="shared" si="4"/>
        <v>226.03</v>
      </c>
      <c r="C93" s="153"/>
      <c r="D93" s="142">
        <v>16410</v>
      </c>
      <c r="E93" s="143"/>
      <c r="F93" s="132">
        <f t="shared" si="3"/>
        <v>1248</v>
      </c>
      <c r="G93" s="182">
        <f t="shared" si="5"/>
        <v>871</v>
      </c>
      <c r="H93" s="143">
        <v>54</v>
      </c>
    </row>
    <row r="94" spans="1:8" ht="12.75">
      <c r="A94" s="139">
        <v>84</v>
      </c>
      <c r="B94" s="160">
        <f t="shared" si="4"/>
        <v>226.05</v>
      </c>
      <c r="C94" s="153"/>
      <c r="D94" s="142">
        <v>16410</v>
      </c>
      <c r="E94" s="143"/>
      <c r="F94" s="132">
        <f t="shared" si="3"/>
        <v>1247</v>
      </c>
      <c r="G94" s="182">
        <f t="shared" si="5"/>
        <v>871</v>
      </c>
      <c r="H94" s="143">
        <v>54</v>
      </c>
    </row>
    <row r="95" spans="1:8" ht="12.75">
      <c r="A95" s="139">
        <v>85</v>
      </c>
      <c r="B95" s="160">
        <f t="shared" si="4"/>
        <v>226.06</v>
      </c>
      <c r="C95" s="153"/>
      <c r="D95" s="142">
        <v>16410</v>
      </c>
      <c r="E95" s="143"/>
      <c r="F95" s="132">
        <f t="shared" si="3"/>
        <v>1247</v>
      </c>
      <c r="G95" s="182">
        <f t="shared" si="5"/>
        <v>871</v>
      </c>
      <c r="H95" s="143">
        <v>54</v>
      </c>
    </row>
    <row r="96" spans="1:8" ht="12.75">
      <c r="A96" s="139">
        <v>86</v>
      </c>
      <c r="B96" s="160">
        <f t="shared" si="4"/>
        <v>226.07</v>
      </c>
      <c r="C96" s="153"/>
      <c r="D96" s="142">
        <v>16410</v>
      </c>
      <c r="E96" s="143"/>
      <c r="F96" s="132">
        <f t="shared" si="3"/>
        <v>1247</v>
      </c>
      <c r="G96" s="182">
        <f t="shared" si="5"/>
        <v>871</v>
      </c>
      <c r="H96" s="143">
        <v>54</v>
      </c>
    </row>
    <row r="97" spans="1:8" ht="12.75">
      <c r="A97" s="139">
        <v>87</v>
      </c>
      <c r="B97" s="160">
        <f t="shared" si="4"/>
        <v>226.08</v>
      </c>
      <c r="C97" s="153"/>
      <c r="D97" s="142">
        <v>16410</v>
      </c>
      <c r="E97" s="143"/>
      <c r="F97" s="132">
        <f t="shared" si="3"/>
        <v>1247</v>
      </c>
      <c r="G97" s="182">
        <f t="shared" si="5"/>
        <v>871</v>
      </c>
      <c r="H97" s="143">
        <v>54</v>
      </c>
    </row>
    <row r="98" spans="1:8" ht="12.75">
      <c r="A98" s="139">
        <v>88</v>
      </c>
      <c r="B98" s="160">
        <f t="shared" si="4"/>
        <v>226.09</v>
      </c>
      <c r="C98" s="153"/>
      <c r="D98" s="142">
        <v>16410</v>
      </c>
      <c r="E98" s="143"/>
      <c r="F98" s="132">
        <f t="shared" si="3"/>
        <v>1247</v>
      </c>
      <c r="G98" s="182">
        <f t="shared" si="5"/>
        <v>871</v>
      </c>
      <c r="H98" s="143">
        <v>54</v>
      </c>
    </row>
    <row r="99" spans="1:8" ht="12.75">
      <c r="A99" s="139">
        <v>89</v>
      </c>
      <c r="B99" s="160">
        <f t="shared" si="4"/>
        <v>226.11</v>
      </c>
      <c r="C99" s="153"/>
      <c r="D99" s="142">
        <v>16410</v>
      </c>
      <c r="E99" s="143"/>
      <c r="F99" s="132">
        <f t="shared" si="3"/>
        <v>1247</v>
      </c>
      <c r="G99" s="182">
        <f t="shared" si="5"/>
        <v>871</v>
      </c>
      <c r="H99" s="143">
        <v>54</v>
      </c>
    </row>
    <row r="100" spans="1:8" ht="12.75">
      <c r="A100" s="139">
        <v>90</v>
      </c>
      <c r="B100" s="160">
        <f t="shared" si="4"/>
        <v>226.12</v>
      </c>
      <c r="C100" s="153"/>
      <c r="D100" s="142">
        <v>16410</v>
      </c>
      <c r="E100" s="143"/>
      <c r="F100" s="132">
        <f t="shared" si="3"/>
        <v>1247</v>
      </c>
      <c r="G100" s="182">
        <f t="shared" si="5"/>
        <v>871</v>
      </c>
      <c r="H100" s="143">
        <v>54</v>
      </c>
    </row>
    <row r="101" spans="1:8" ht="12.75">
      <c r="A101" s="139">
        <v>91</v>
      </c>
      <c r="B101" s="160">
        <f t="shared" si="4"/>
        <v>226.13</v>
      </c>
      <c r="C101" s="153"/>
      <c r="D101" s="142">
        <v>16410</v>
      </c>
      <c r="E101" s="143"/>
      <c r="F101" s="132">
        <f t="shared" si="3"/>
        <v>1247</v>
      </c>
      <c r="G101" s="182">
        <f t="shared" si="5"/>
        <v>871</v>
      </c>
      <c r="H101" s="143">
        <v>54</v>
      </c>
    </row>
    <row r="102" spans="1:8" ht="12.75">
      <c r="A102" s="139">
        <v>92</v>
      </c>
      <c r="B102" s="160">
        <f t="shared" si="4"/>
        <v>226.14</v>
      </c>
      <c r="C102" s="153"/>
      <c r="D102" s="142">
        <v>16410</v>
      </c>
      <c r="E102" s="143"/>
      <c r="F102" s="132">
        <f t="shared" si="3"/>
        <v>1247</v>
      </c>
      <c r="G102" s="182">
        <f t="shared" si="5"/>
        <v>871</v>
      </c>
      <c r="H102" s="143">
        <v>54</v>
      </c>
    </row>
    <row r="103" spans="1:8" ht="12.75">
      <c r="A103" s="139">
        <v>93</v>
      </c>
      <c r="B103" s="160">
        <f t="shared" si="4"/>
        <v>226.15</v>
      </c>
      <c r="C103" s="153"/>
      <c r="D103" s="142">
        <v>16410</v>
      </c>
      <c r="E103" s="143"/>
      <c r="F103" s="132">
        <f t="shared" si="3"/>
        <v>1247</v>
      </c>
      <c r="G103" s="182">
        <f t="shared" si="5"/>
        <v>871</v>
      </c>
      <c r="H103" s="143">
        <v>54</v>
      </c>
    </row>
    <row r="104" spans="1:8" ht="12.75">
      <c r="A104" s="139">
        <v>94</v>
      </c>
      <c r="B104" s="160">
        <f t="shared" si="4"/>
        <v>226.16</v>
      </c>
      <c r="C104" s="153"/>
      <c r="D104" s="142">
        <v>16410</v>
      </c>
      <c r="E104" s="143"/>
      <c r="F104" s="132">
        <f t="shared" si="3"/>
        <v>1247</v>
      </c>
      <c r="G104" s="182">
        <f t="shared" si="5"/>
        <v>871</v>
      </c>
      <c r="H104" s="143">
        <v>54</v>
      </c>
    </row>
    <row r="105" spans="1:8" ht="12.75">
      <c r="A105" s="139">
        <v>95</v>
      </c>
      <c r="B105" s="160">
        <f t="shared" si="4"/>
        <v>226.18</v>
      </c>
      <c r="C105" s="153"/>
      <c r="D105" s="142">
        <v>16410</v>
      </c>
      <c r="E105" s="143"/>
      <c r="F105" s="132">
        <f t="shared" si="3"/>
        <v>1247</v>
      </c>
      <c r="G105" s="182">
        <f t="shared" si="5"/>
        <v>871</v>
      </c>
      <c r="H105" s="143">
        <v>54</v>
      </c>
    </row>
    <row r="106" spans="1:8" ht="12.75">
      <c r="A106" s="139">
        <v>96</v>
      </c>
      <c r="B106" s="160">
        <f t="shared" si="4"/>
        <v>226.19</v>
      </c>
      <c r="C106" s="153"/>
      <c r="D106" s="142">
        <v>16410</v>
      </c>
      <c r="E106" s="143"/>
      <c r="F106" s="132">
        <f t="shared" si="3"/>
        <v>1247</v>
      </c>
      <c r="G106" s="182">
        <f t="shared" si="5"/>
        <v>871</v>
      </c>
      <c r="H106" s="143">
        <v>54</v>
      </c>
    </row>
    <row r="107" spans="1:8" ht="12.75">
      <c r="A107" s="139">
        <v>97</v>
      </c>
      <c r="B107" s="160">
        <f t="shared" si="4"/>
        <v>226.2</v>
      </c>
      <c r="C107" s="153"/>
      <c r="D107" s="142">
        <v>16410</v>
      </c>
      <c r="E107" s="143"/>
      <c r="F107" s="132">
        <f t="shared" si="3"/>
        <v>1247</v>
      </c>
      <c r="G107" s="182">
        <f t="shared" si="5"/>
        <v>871</v>
      </c>
      <c r="H107" s="143">
        <v>54</v>
      </c>
    </row>
    <row r="108" spans="1:8" ht="12.75">
      <c r="A108" s="139">
        <v>98</v>
      </c>
      <c r="B108" s="160">
        <f t="shared" si="4"/>
        <v>226.21</v>
      </c>
      <c r="C108" s="153"/>
      <c r="D108" s="142">
        <v>16410</v>
      </c>
      <c r="E108" s="143"/>
      <c r="F108" s="132">
        <f t="shared" si="3"/>
        <v>1247</v>
      </c>
      <c r="G108" s="182">
        <f t="shared" si="5"/>
        <v>871</v>
      </c>
      <c r="H108" s="143">
        <v>54</v>
      </c>
    </row>
    <row r="109" spans="1:8" ht="12.75">
      <c r="A109" s="139">
        <v>99</v>
      </c>
      <c r="B109" s="160">
        <f t="shared" si="4"/>
        <v>226.22</v>
      </c>
      <c r="C109" s="153"/>
      <c r="D109" s="142">
        <v>16410</v>
      </c>
      <c r="E109" s="143"/>
      <c r="F109" s="132">
        <f t="shared" si="3"/>
        <v>1247</v>
      </c>
      <c r="G109" s="182">
        <f t="shared" si="5"/>
        <v>870</v>
      </c>
      <c r="H109" s="143">
        <v>54</v>
      </c>
    </row>
    <row r="110" spans="1:8" ht="12.75">
      <c r="A110" s="139">
        <v>100</v>
      </c>
      <c r="B110" s="160">
        <f t="shared" si="4"/>
        <v>226.23</v>
      </c>
      <c r="C110" s="153"/>
      <c r="D110" s="142">
        <v>16410</v>
      </c>
      <c r="E110" s="143"/>
      <c r="F110" s="132">
        <f t="shared" si="3"/>
        <v>1247</v>
      </c>
      <c r="G110" s="182">
        <f t="shared" si="5"/>
        <v>870</v>
      </c>
      <c r="H110" s="143">
        <v>54</v>
      </c>
    </row>
    <row r="111" spans="1:8" ht="12.75">
      <c r="A111" s="139">
        <v>101</v>
      </c>
      <c r="B111" s="160">
        <f t="shared" si="4"/>
        <v>226.24</v>
      </c>
      <c r="C111" s="153"/>
      <c r="D111" s="142">
        <v>16410</v>
      </c>
      <c r="E111" s="143"/>
      <c r="F111" s="132">
        <f t="shared" si="3"/>
        <v>1246</v>
      </c>
      <c r="G111" s="182">
        <f t="shared" si="5"/>
        <v>870</v>
      </c>
      <c r="H111" s="143">
        <v>54</v>
      </c>
    </row>
    <row r="112" spans="1:8" ht="12.75">
      <c r="A112" s="139">
        <v>102</v>
      </c>
      <c r="B112" s="160">
        <f t="shared" si="4"/>
        <v>226.25</v>
      </c>
      <c r="C112" s="153"/>
      <c r="D112" s="142">
        <v>16410</v>
      </c>
      <c r="E112" s="143"/>
      <c r="F112" s="132">
        <f t="shared" si="3"/>
        <v>1246</v>
      </c>
      <c r="G112" s="182">
        <f t="shared" si="5"/>
        <v>870</v>
      </c>
      <c r="H112" s="143">
        <v>54</v>
      </c>
    </row>
    <row r="113" spans="1:8" ht="12.75">
      <c r="A113" s="139">
        <v>103</v>
      </c>
      <c r="B113" s="160">
        <f t="shared" si="4"/>
        <v>226.26</v>
      </c>
      <c r="C113" s="153"/>
      <c r="D113" s="142">
        <v>16410</v>
      </c>
      <c r="E113" s="143"/>
      <c r="F113" s="132">
        <f t="shared" si="3"/>
        <v>1246</v>
      </c>
      <c r="G113" s="182">
        <f t="shared" si="5"/>
        <v>870</v>
      </c>
      <c r="H113" s="143">
        <v>54</v>
      </c>
    </row>
    <row r="114" spans="1:8" ht="12.75">
      <c r="A114" s="139">
        <v>104</v>
      </c>
      <c r="B114" s="160">
        <f t="shared" si="4"/>
        <v>226.27</v>
      </c>
      <c r="C114" s="153"/>
      <c r="D114" s="142">
        <v>16410</v>
      </c>
      <c r="E114" s="143"/>
      <c r="F114" s="132">
        <f t="shared" si="3"/>
        <v>1246</v>
      </c>
      <c r="G114" s="182">
        <f t="shared" si="5"/>
        <v>870</v>
      </c>
      <c r="H114" s="143">
        <v>54</v>
      </c>
    </row>
    <row r="115" spans="1:8" ht="12.75">
      <c r="A115" s="139">
        <v>105</v>
      </c>
      <c r="B115" s="160">
        <f t="shared" si="4"/>
        <v>226.28</v>
      </c>
      <c r="C115" s="153"/>
      <c r="D115" s="142">
        <v>16410</v>
      </c>
      <c r="E115" s="143"/>
      <c r="F115" s="132">
        <f t="shared" si="3"/>
        <v>1246</v>
      </c>
      <c r="G115" s="182">
        <f t="shared" si="5"/>
        <v>870</v>
      </c>
      <c r="H115" s="143">
        <v>54</v>
      </c>
    </row>
    <row r="116" spans="1:8" ht="12.75">
      <c r="A116" s="139">
        <v>106</v>
      </c>
      <c r="B116" s="160">
        <f t="shared" si="4"/>
        <v>226.29</v>
      </c>
      <c r="C116" s="153"/>
      <c r="D116" s="142">
        <v>16410</v>
      </c>
      <c r="E116" s="143"/>
      <c r="F116" s="132">
        <f t="shared" si="3"/>
        <v>1246</v>
      </c>
      <c r="G116" s="182">
        <f t="shared" si="5"/>
        <v>870</v>
      </c>
      <c r="H116" s="143">
        <v>54</v>
      </c>
    </row>
    <row r="117" spans="1:8" ht="12.75">
      <c r="A117" s="139">
        <v>107</v>
      </c>
      <c r="B117" s="160">
        <f t="shared" si="4"/>
        <v>226.3</v>
      </c>
      <c r="C117" s="153"/>
      <c r="D117" s="142">
        <v>16410</v>
      </c>
      <c r="E117" s="143"/>
      <c r="F117" s="132">
        <f t="shared" si="3"/>
        <v>1246</v>
      </c>
      <c r="G117" s="182">
        <f t="shared" si="5"/>
        <v>870</v>
      </c>
      <c r="H117" s="143">
        <v>54</v>
      </c>
    </row>
    <row r="118" spans="1:8" ht="12.75">
      <c r="A118" s="139">
        <v>108</v>
      </c>
      <c r="B118" s="160">
        <f t="shared" si="4"/>
        <v>226.31</v>
      </c>
      <c r="C118" s="153"/>
      <c r="D118" s="142">
        <v>16410</v>
      </c>
      <c r="E118" s="143"/>
      <c r="F118" s="132">
        <f t="shared" si="3"/>
        <v>1246</v>
      </c>
      <c r="G118" s="182">
        <f t="shared" si="5"/>
        <v>870</v>
      </c>
      <c r="H118" s="143">
        <v>54</v>
      </c>
    </row>
    <row r="119" spans="1:8" ht="12.75">
      <c r="A119" s="139">
        <v>109</v>
      </c>
      <c r="B119" s="160">
        <f t="shared" si="4"/>
        <v>226.32</v>
      </c>
      <c r="C119" s="153"/>
      <c r="D119" s="142">
        <v>16410</v>
      </c>
      <c r="E119" s="143"/>
      <c r="F119" s="132">
        <f t="shared" si="3"/>
        <v>1246</v>
      </c>
      <c r="G119" s="182">
        <f t="shared" si="5"/>
        <v>870</v>
      </c>
      <c r="H119" s="143">
        <v>54</v>
      </c>
    </row>
    <row r="120" spans="1:8" ht="12.75">
      <c r="A120" s="139">
        <v>110</v>
      </c>
      <c r="B120" s="160">
        <f t="shared" si="4"/>
        <v>226.33</v>
      </c>
      <c r="C120" s="153"/>
      <c r="D120" s="142">
        <v>16410</v>
      </c>
      <c r="E120" s="143"/>
      <c r="F120" s="132">
        <f t="shared" si="3"/>
        <v>1246</v>
      </c>
      <c r="G120" s="182">
        <f t="shared" si="5"/>
        <v>870</v>
      </c>
      <c r="H120" s="143">
        <v>54</v>
      </c>
    </row>
    <row r="121" spans="1:8" ht="12.75">
      <c r="A121" s="139">
        <v>111</v>
      </c>
      <c r="B121" s="160">
        <f t="shared" si="4"/>
        <v>226.34</v>
      </c>
      <c r="C121" s="153"/>
      <c r="D121" s="142">
        <v>16410</v>
      </c>
      <c r="E121" s="143"/>
      <c r="F121" s="132">
        <f t="shared" si="3"/>
        <v>1246</v>
      </c>
      <c r="G121" s="182">
        <f t="shared" si="5"/>
        <v>870</v>
      </c>
      <c r="H121" s="143">
        <v>54</v>
      </c>
    </row>
    <row r="122" spans="1:8" ht="12.75">
      <c r="A122" s="139">
        <v>112</v>
      </c>
      <c r="B122" s="160">
        <f t="shared" si="4"/>
        <v>226.35</v>
      </c>
      <c r="C122" s="153"/>
      <c r="D122" s="142">
        <v>16410</v>
      </c>
      <c r="E122" s="143"/>
      <c r="F122" s="132">
        <f t="shared" si="3"/>
        <v>1246</v>
      </c>
      <c r="G122" s="182">
        <f t="shared" si="5"/>
        <v>870</v>
      </c>
      <c r="H122" s="143">
        <v>54</v>
      </c>
    </row>
    <row r="123" spans="1:8" ht="12.75">
      <c r="A123" s="139">
        <v>113</v>
      </c>
      <c r="B123" s="160">
        <f t="shared" si="4"/>
        <v>226.36</v>
      </c>
      <c r="C123" s="153"/>
      <c r="D123" s="142">
        <v>16410</v>
      </c>
      <c r="E123" s="143"/>
      <c r="F123" s="132">
        <f t="shared" si="3"/>
        <v>1246</v>
      </c>
      <c r="G123" s="182">
        <f t="shared" si="5"/>
        <v>870</v>
      </c>
      <c r="H123" s="143">
        <v>54</v>
      </c>
    </row>
    <row r="124" spans="1:8" ht="12.75">
      <c r="A124" s="139">
        <v>114</v>
      </c>
      <c r="B124" s="160">
        <f t="shared" si="4"/>
        <v>226.37</v>
      </c>
      <c r="C124" s="153"/>
      <c r="D124" s="142">
        <v>16410</v>
      </c>
      <c r="E124" s="143"/>
      <c r="F124" s="132">
        <f t="shared" si="3"/>
        <v>1246</v>
      </c>
      <c r="G124" s="182">
        <f t="shared" si="5"/>
        <v>870</v>
      </c>
      <c r="H124" s="143">
        <v>54</v>
      </c>
    </row>
    <row r="125" spans="1:8" ht="12.75">
      <c r="A125" s="139">
        <v>115</v>
      </c>
      <c r="B125" s="160">
        <f t="shared" si="4"/>
        <v>226.38</v>
      </c>
      <c r="C125" s="153"/>
      <c r="D125" s="142">
        <v>16410</v>
      </c>
      <c r="E125" s="143"/>
      <c r="F125" s="132">
        <f t="shared" si="3"/>
        <v>1246</v>
      </c>
      <c r="G125" s="182">
        <f t="shared" si="5"/>
        <v>870</v>
      </c>
      <c r="H125" s="143">
        <v>54</v>
      </c>
    </row>
    <row r="126" spans="1:8" ht="12.75">
      <c r="A126" s="139">
        <v>116</v>
      </c>
      <c r="B126" s="160">
        <f t="shared" si="4"/>
        <v>226.39</v>
      </c>
      <c r="C126" s="153"/>
      <c r="D126" s="142">
        <v>16410</v>
      </c>
      <c r="E126" s="143"/>
      <c r="F126" s="132">
        <f t="shared" si="3"/>
        <v>1246</v>
      </c>
      <c r="G126" s="182">
        <f t="shared" si="5"/>
        <v>870</v>
      </c>
      <c r="H126" s="143">
        <v>54</v>
      </c>
    </row>
    <row r="127" spans="1:8" ht="12.75">
      <c r="A127" s="139">
        <v>117</v>
      </c>
      <c r="B127" s="160">
        <f t="shared" si="4"/>
        <v>226.4</v>
      </c>
      <c r="C127" s="153"/>
      <c r="D127" s="142">
        <v>16410</v>
      </c>
      <c r="E127" s="143"/>
      <c r="F127" s="132">
        <f t="shared" si="3"/>
        <v>1246</v>
      </c>
      <c r="G127" s="182">
        <f t="shared" si="5"/>
        <v>870</v>
      </c>
      <c r="H127" s="143">
        <v>54</v>
      </c>
    </row>
    <row r="128" spans="1:8" ht="12.75">
      <c r="A128" s="139">
        <v>118</v>
      </c>
      <c r="B128" s="160">
        <f t="shared" si="4"/>
        <v>226.41</v>
      </c>
      <c r="C128" s="153"/>
      <c r="D128" s="142">
        <v>16410</v>
      </c>
      <c r="E128" s="143"/>
      <c r="F128" s="132">
        <f t="shared" si="3"/>
        <v>1246</v>
      </c>
      <c r="G128" s="182">
        <f t="shared" si="5"/>
        <v>870</v>
      </c>
      <c r="H128" s="143">
        <v>54</v>
      </c>
    </row>
    <row r="129" spans="1:8" ht="12.75">
      <c r="A129" s="139">
        <v>119</v>
      </c>
      <c r="B129" s="160">
        <f t="shared" si="4"/>
        <v>226.41</v>
      </c>
      <c r="C129" s="153"/>
      <c r="D129" s="142">
        <v>16410</v>
      </c>
      <c r="E129" s="143"/>
      <c r="F129" s="132">
        <f t="shared" si="3"/>
        <v>1246</v>
      </c>
      <c r="G129" s="182">
        <f t="shared" si="5"/>
        <v>870</v>
      </c>
      <c r="H129" s="143">
        <v>54</v>
      </c>
    </row>
    <row r="130" spans="1:8" ht="12.75">
      <c r="A130" s="139">
        <v>120</v>
      </c>
      <c r="B130" s="160">
        <f t="shared" si="4"/>
        <v>226.42</v>
      </c>
      <c r="C130" s="153"/>
      <c r="D130" s="142">
        <v>16410</v>
      </c>
      <c r="E130" s="143"/>
      <c r="F130" s="132">
        <f t="shared" si="3"/>
        <v>1246</v>
      </c>
      <c r="G130" s="182">
        <f t="shared" si="5"/>
        <v>870</v>
      </c>
      <c r="H130" s="143">
        <v>54</v>
      </c>
    </row>
    <row r="131" spans="1:8" ht="12.75">
      <c r="A131" s="139">
        <v>121</v>
      </c>
      <c r="B131" s="160">
        <f t="shared" si="4"/>
        <v>226.43</v>
      </c>
      <c r="C131" s="153"/>
      <c r="D131" s="142">
        <v>16410</v>
      </c>
      <c r="E131" s="143"/>
      <c r="F131" s="132">
        <f t="shared" si="3"/>
        <v>1245</v>
      </c>
      <c r="G131" s="182">
        <f t="shared" si="5"/>
        <v>870</v>
      </c>
      <c r="H131" s="143">
        <v>54</v>
      </c>
    </row>
    <row r="132" spans="1:8" ht="12.75">
      <c r="A132" s="139">
        <v>122</v>
      </c>
      <c r="B132" s="160">
        <f t="shared" si="4"/>
        <v>226.44</v>
      </c>
      <c r="C132" s="153"/>
      <c r="D132" s="142">
        <v>16410</v>
      </c>
      <c r="E132" s="143"/>
      <c r="F132" s="132">
        <f t="shared" si="3"/>
        <v>1245</v>
      </c>
      <c r="G132" s="182">
        <f t="shared" si="5"/>
        <v>870</v>
      </c>
      <c r="H132" s="143">
        <v>54</v>
      </c>
    </row>
    <row r="133" spans="1:8" ht="12.75">
      <c r="A133" s="139">
        <v>123</v>
      </c>
      <c r="B133" s="160">
        <f t="shared" si="4"/>
        <v>226.45</v>
      </c>
      <c r="C133" s="153"/>
      <c r="D133" s="142">
        <v>16410</v>
      </c>
      <c r="E133" s="143"/>
      <c r="F133" s="132">
        <f t="shared" si="3"/>
        <v>1245</v>
      </c>
      <c r="G133" s="182">
        <f t="shared" si="5"/>
        <v>870</v>
      </c>
      <c r="H133" s="143">
        <v>54</v>
      </c>
    </row>
    <row r="134" spans="1:8" ht="12.75">
      <c r="A134" s="139">
        <v>124</v>
      </c>
      <c r="B134" s="160">
        <f t="shared" si="4"/>
        <v>226.46</v>
      </c>
      <c r="C134" s="153"/>
      <c r="D134" s="142">
        <v>16410</v>
      </c>
      <c r="E134" s="143"/>
      <c r="F134" s="132">
        <f t="shared" si="3"/>
        <v>1245</v>
      </c>
      <c r="G134" s="182">
        <f t="shared" si="5"/>
        <v>870</v>
      </c>
      <c r="H134" s="143">
        <v>54</v>
      </c>
    </row>
    <row r="135" spans="1:8" ht="12.75">
      <c r="A135" s="139">
        <v>125</v>
      </c>
      <c r="B135" s="160">
        <f t="shared" si="4"/>
        <v>226.47</v>
      </c>
      <c r="C135" s="153"/>
      <c r="D135" s="142">
        <v>16410</v>
      </c>
      <c r="E135" s="143"/>
      <c r="F135" s="132">
        <f t="shared" si="3"/>
        <v>1245</v>
      </c>
      <c r="G135" s="182">
        <f t="shared" si="5"/>
        <v>870</v>
      </c>
      <c r="H135" s="143">
        <v>54</v>
      </c>
    </row>
    <row r="136" spans="1:8" ht="12.75">
      <c r="A136" s="139">
        <v>126</v>
      </c>
      <c r="B136" s="160">
        <f t="shared" si="4"/>
        <v>226.48</v>
      </c>
      <c r="C136" s="153"/>
      <c r="D136" s="142">
        <v>16410</v>
      </c>
      <c r="E136" s="143"/>
      <c r="F136" s="132">
        <f t="shared" si="3"/>
        <v>1245</v>
      </c>
      <c r="G136" s="182">
        <f t="shared" si="5"/>
        <v>869</v>
      </c>
      <c r="H136" s="143">
        <v>54</v>
      </c>
    </row>
    <row r="137" spans="1:8" ht="12.75">
      <c r="A137" s="139">
        <v>127</v>
      </c>
      <c r="B137" s="160">
        <f t="shared" si="4"/>
        <v>226.48</v>
      </c>
      <c r="C137" s="153"/>
      <c r="D137" s="142">
        <v>16410</v>
      </c>
      <c r="E137" s="143"/>
      <c r="F137" s="132">
        <f t="shared" si="3"/>
        <v>1245</v>
      </c>
      <c r="G137" s="182">
        <f t="shared" si="5"/>
        <v>869</v>
      </c>
      <c r="H137" s="143">
        <v>54</v>
      </c>
    </row>
    <row r="138" spans="1:8" ht="12.75">
      <c r="A138" s="139">
        <v>128</v>
      </c>
      <c r="B138" s="160">
        <f t="shared" si="4"/>
        <v>226.49</v>
      </c>
      <c r="C138" s="153"/>
      <c r="D138" s="142">
        <v>16410</v>
      </c>
      <c r="E138" s="143"/>
      <c r="F138" s="132">
        <f t="shared" si="3"/>
        <v>1245</v>
      </c>
      <c r="G138" s="182">
        <f t="shared" si="5"/>
        <v>869</v>
      </c>
      <c r="H138" s="143">
        <v>54</v>
      </c>
    </row>
    <row r="139" spans="1:8" ht="12.75">
      <c r="A139" s="139">
        <v>129</v>
      </c>
      <c r="B139" s="160">
        <f t="shared" si="4"/>
        <v>226.5</v>
      </c>
      <c r="C139" s="153"/>
      <c r="D139" s="142">
        <v>16410</v>
      </c>
      <c r="E139" s="143"/>
      <c r="F139" s="132">
        <f aca="true" t="shared" si="6" ref="F139:F202">ROUND(12*1.37*(1/B139*D139)+H139,0)</f>
        <v>1245</v>
      </c>
      <c r="G139" s="182">
        <f t="shared" si="5"/>
        <v>869</v>
      </c>
      <c r="H139" s="143">
        <v>54</v>
      </c>
    </row>
    <row r="140" spans="1:8" ht="12.75">
      <c r="A140" s="139">
        <v>130</v>
      </c>
      <c r="B140" s="160">
        <f aca="true" t="shared" si="7" ref="B140:B203">ROUND((1.0597*LN(A140))+221.35,2)</f>
        <v>226.51</v>
      </c>
      <c r="C140" s="153"/>
      <c r="D140" s="142">
        <v>16410</v>
      </c>
      <c r="E140" s="143"/>
      <c r="F140" s="132">
        <f t="shared" si="6"/>
        <v>1245</v>
      </c>
      <c r="G140" s="182">
        <f aca="true" t="shared" si="8" ref="G140:G203">ROUND(12*(1/B140*D140),0)</f>
        <v>869</v>
      </c>
      <c r="H140" s="143">
        <v>54</v>
      </c>
    </row>
    <row r="141" spans="1:8" ht="12.75">
      <c r="A141" s="139">
        <v>131</v>
      </c>
      <c r="B141" s="160">
        <f t="shared" si="7"/>
        <v>226.52</v>
      </c>
      <c r="C141" s="153"/>
      <c r="D141" s="142">
        <v>16410</v>
      </c>
      <c r="E141" s="143"/>
      <c r="F141" s="132">
        <f t="shared" si="6"/>
        <v>1245</v>
      </c>
      <c r="G141" s="182">
        <f t="shared" si="8"/>
        <v>869</v>
      </c>
      <c r="H141" s="143">
        <v>54</v>
      </c>
    </row>
    <row r="142" spans="1:8" ht="12.75">
      <c r="A142" s="139">
        <v>132</v>
      </c>
      <c r="B142" s="160">
        <f t="shared" si="7"/>
        <v>226.52</v>
      </c>
      <c r="C142" s="153"/>
      <c r="D142" s="142">
        <v>16410</v>
      </c>
      <c r="E142" s="143"/>
      <c r="F142" s="132">
        <f t="shared" si="6"/>
        <v>1245</v>
      </c>
      <c r="G142" s="182">
        <f t="shared" si="8"/>
        <v>869</v>
      </c>
      <c r="H142" s="143">
        <v>54</v>
      </c>
    </row>
    <row r="143" spans="1:8" ht="12.75">
      <c r="A143" s="139">
        <v>133</v>
      </c>
      <c r="B143" s="160">
        <f t="shared" si="7"/>
        <v>226.53</v>
      </c>
      <c r="C143" s="153"/>
      <c r="D143" s="142">
        <v>16410</v>
      </c>
      <c r="E143" s="143"/>
      <c r="F143" s="132">
        <f t="shared" si="6"/>
        <v>1245</v>
      </c>
      <c r="G143" s="182">
        <f t="shared" si="8"/>
        <v>869</v>
      </c>
      <c r="H143" s="143">
        <v>54</v>
      </c>
    </row>
    <row r="144" spans="1:8" ht="12.75">
      <c r="A144" s="139">
        <v>134</v>
      </c>
      <c r="B144" s="160">
        <f t="shared" si="7"/>
        <v>226.54</v>
      </c>
      <c r="C144" s="153"/>
      <c r="D144" s="142">
        <v>16410</v>
      </c>
      <c r="E144" s="143"/>
      <c r="F144" s="132">
        <f t="shared" si="6"/>
        <v>1245</v>
      </c>
      <c r="G144" s="182">
        <f t="shared" si="8"/>
        <v>869</v>
      </c>
      <c r="H144" s="143">
        <v>54</v>
      </c>
    </row>
    <row r="145" spans="1:8" ht="12.75">
      <c r="A145" s="139">
        <v>135</v>
      </c>
      <c r="B145" s="160">
        <f t="shared" si="7"/>
        <v>226.55</v>
      </c>
      <c r="C145" s="153"/>
      <c r="D145" s="142">
        <v>16410</v>
      </c>
      <c r="E145" s="143"/>
      <c r="F145" s="132">
        <f t="shared" si="6"/>
        <v>1245</v>
      </c>
      <c r="G145" s="182">
        <f t="shared" si="8"/>
        <v>869</v>
      </c>
      <c r="H145" s="143">
        <v>54</v>
      </c>
    </row>
    <row r="146" spans="1:8" ht="12.75">
      <c r="A146" s="139">
        <v>136</v>
      </c>
      <c r="B146" s="160">
        <f t="shared" si="7"/>
        <v>226.56</v>
      </c>
      <c r="C146" s="153"/>
      <c r="D146" s="142">
        <v>16410</v>
      </c>
      <c r="E146" s="143"/>
      <c r="F146" s="132">
        <f t="shared" si="6"/>
        <v>1245</v>
      </c>
      <c r="G146" s="182">
        <f t="shared" si="8"/>
        <v>869</v>
      </c>
      <c r="H146" s="143">
        <v>54</v>
      </c>
    </row>
    <row r="147" spans="1:8" ht="12.75">
      <c r="A147" s="139">
        <v>137</v>
      </c>
      <c r="B147" s="160">
        <f t="shared" si="7"/>
        <v>226.56</v>
      </c>
      <c r="C147" s="153"/>
      <c r="D147" s="142">
        <v>16410</v>
      </c>
      <c r="E147" s="143"/>
      <c r="F147" s="132">
        <f t="shared" si="6"/>
        <v>1245</v>
      </c>
      <c r="G147" s="182">
        <f t="shared" si="8"/>
        <v>869</v>
      </c>
      <c r="H147" s="143">
        <v>54</v>
      </c>
    </row>
    <row r="148" spans="1:8" ht="12.75">
      <c r="A148" s="139">
        <v>138</v>
      </c>
      <c r="B148" s="160">
        <f t="shared" si="7"/>
        <v>226.57</v>
      </c>
      <c r="C148" s="153"/>
      <c r="D148" s="142">
        <v>16410</v>
      </c>
      <c r="E148" s="143"/>
      <c r="F148" s="132">
        <f t="shared" si="6"/>
        <v>1245</v>
      </c>
      <c r="G148" s="182">
        <f t="shared" si="8"/>
        <v>869</v>
      </c>
      <c r="H148" s="143">
        <v>54</v>
      </c>
    </row>
    <row r="149" spans="1:8" ht="12.75">
      <c r="A149" s="139">
        <v>139</v>
      </c>
      <c r="B149" s="160">
        <f t="shared" si="7"/>
        <v>226.58</v>
      </c>
      <c r="C149" s="153"/>
      <c r="D149" s="142">
        <v>16410</v>
      </c>
      <c r="E149" s="143"/>
      <c r="F149" s="132">
        <f t="shared" si="6"/>
        <v>1245</v>
      </c>
      <c r="G149" s="182">
        <f t="shared" si="8"/>
        <v>869</v>
      </c>
      <c r="H149" s="143">
        <v>54</v>
      </c>
    </row>
    <row r="150" spans="1:8" ht="12.75">
      <c r="A150" s="139">
        <v>140</v>
      </c>
      <c r="B150" s="160">
        <f t="shared" si="7"/>
        <v>226.59</v>
      </c>
      <c r="C150" s="153"/>
      <c r="D150" s="142">
        <v>16410</v>
      </c>
      <c r="E150" s="143"/>
      <c r="F150" s="132">
        <f t="shared" si="6"/>
        <v>1245</v>
      </c>
      <c r="G150" s="182">
        <f t="shared" si="8"/>
        <v>869</v>
      </c>
      <c r="H150" s="143">
        <v>54</v>
      </c>
    </row>
    <row r="151" spans="1:8" ht="12.75">
      <c r="A151" s="139">
        <v>141</v>
      </c>
      <c r="B151" s="160">
        <f t="shared" si="7"/>
        <v>226.59</v>
      </c>
      <c r="C151" s="153"/>
      <c r="D151" s="142">
        <v>16410</v>
      </c>
      <c r="E151" s="143"/>
      <c r="F151" s="132">
        <f t="shared" si="6"/>
        <v>1245</v>
      </c>
      <c r="G151" s="182">
        <f t="shared" si="8"/>
        <v>869</v>
      </c>
      <c r="H151" s="143">
        <v>54</v>
      </c>
    </row>
    <row r="152" spans="1:8" ht="12.75">
      <c r="A152" s="139">
        <v>142</v>
      </c>
      <c r="B152" s="160">
        <f t="shared" si="7"/>
        <v>226.6</v>
      </c>
      <c r="C152" s="153"/>
      <c r="D152" s="142">
        <v>16410</v>
      </c>
      <c r="E152" s="143"/>
      <c r="F152" s="132">
        <f t="shared" si="6"/>
        <v>1245</v>
      </c>
      <c r="G152" s="182">
        <f t="shared" si="8"/>
        <v>869</v>
      </c>
      <c r="H152" s="143">
        <v>54</v>
      </c>
    </row>
    <row r="153" spans="1:8" ht="12.75">
      <c r="A153" s="139">
        <v>143</v>
      </c>
      <c r="B153" s="160">
        <f t="shared" si="7"/>
        <v>226.61</v>
      </c>
      <c r="C153" s="153"/>
      <c r="D153" s="142">
        <v>16410</v>
      </c>
      <c r="E153" s="143"/>
      <c r="F153" s="132">
        <f t="shared" si="6"/>
        <v>1245</v>
      </c>
      <c r="G153" s="182">
        <f t="shared" si="8"/>
        <v>869</v>
      </c>
      <c r="H153" s="143">
        <v>54</v>
      </c>
    </row>
    <row r="154" spans="1:8" ht="12.75">
      <c r="A154" s="139">
        <v>144</v>
      </c>
      <c r="B154" s="160">
        <f t="shared" si="7"/>
        <v>226.62</v>
      </c>
      <c r="C154" s="153"/>
      <c r="D154" s="142">
        <v>16410</v>
      </c>
      <c r="E154" s="143"/>
      <c r="F154" s="132">
        <f t="shared" si="6"/>
        <v>1244</v>
      </c>
      <c r="G154" s="182">
        <f t="shared" si="8"/>
        <v>869</v>
      </c>
      <c r="H154" s="143">
        <v>54</v>
      </c>
    </row>
    <row r="155" spans="1:8" ht="12.75">
      <c r="A155" s="139">
        <v>145</v>
      </c>
      <c r="B155" s="160">
        <f t="shared" si="7"/>
        <v>226.62</v>
      </c>
      <c r="C155" s="153"/>
      <c r="D155" s="142">
        <v>16410</v>
      </c>
      <c r="E155" s="143"/>
      <c r="F155" s="132">
        <f t="shared" si="6"/>
        <v>1244</v>
      </c>
      <c r="G155" s="182">
        <f t="shared" si="8"/>
        <v>869</v>
      </c>
      <c r="H155" s="143">
        <v>54</v>
      </c>
    </row>
    <row r="156" spans="1:8" ht="12.75">
      <c r="A156" s="139">
        <v>146</v>
      </c>
      <c r="B156" s="160">
        <f t="shared" si="7"/>
        <v>226.63</v>
      </c>
      <c r="C156" s="153"/>
      <c r="D156" s="142">
        <v>16410</v>
      </c>
      <c r="E156" s="143"/>
      <c r="F156" s="132">
        <f t="shared" si="6"/>
        <v>1244</v>
      </c>
      <c r="G156" s="182">
        <f t="shared" si="8"/>
        <v>869</v>
      </c>
      <c r="H156" s="143">
        <v>54</v>
      </c>
    </row>
    <row r="157" spans="1:8" ht="12.75">
      <c r="A157" s="139">
        <v>147</v>
      </c>
      <c r="B157" s="160">
        <f t="shared" si="7"/>
        <v>226.64</v>
      </c>
      <c r="C157" s="153"/>
      <c r="D157" s="142">
        <v>16410</v>
      </c>
      <c r="E157" s="143"/>
      <c r="F157" s="132">
        <f t="shared" si="6"/>
        <v>1244</v>
      </c>
      <c r="G157" s="182">
        <f t="shared" si="8"/>
        <v>869</v>
      </c>
      <c r="H157" s="143">
        <v>54</v>
      </c>
    </row>
    <row r="158" spans="1:8" ht="12.75">
      <c r="A158" s="139">
        <v>148</v>
      </c>
      <c r="B158" s="160">
        <f t="shared" si="7"/>
        <v>226.65</v>
      </c>
      <c r="C158" s="153"/>
      <c r="D158" s="142">
        <v>16410</v>
      </c>
      <c r="E158" s="143"/>
      <c r="F158" s="132">
        <f t="shared" si="6"/>
        <v>1244</v>
      </c>
      <c r="G158" s="182">
        <f t="shared" si="8"/>
        <v>869</v>
      </c>
      <c r="H158" s="143">
        <v>54</v>
      </c>
    </row>
    <row r="159" spans="1:8" ht="12.75">
      <c r="A159" s="139">
        <v>149</v>
      </c>
      <c r="B159" s="160">
        <f t="shared" si="7"/>
        <v>226.65</v>
      </c>
      <c r="C159" s="153"/>
      <c r="D159" s="142">
        <v>16410</v>
      </c>
      <c r="E159" s="143"/>
      <c r="F159" s="132">
        <f t="shared" si="6"/>
        <v>1244</v>
      </c>
      <c r="G159" s="182">
        <f t="shared" si="8"/>
        <v>869</v>
      </c>
      <c r="H159" s="143">
        <v>54</v>
      </c>
    </row>
    <row r="160" spans="1:8" ht="12.75">
      <c r="A160" s="139">
        <v>150</v>
      </c>
      <c r="B160" s="160">
        <f t="shared" si="7"/>
        <v>226.66</v>
      </c>
      <c r="C160" s="153"/>
      <c r="D160" s="142">
        <v>16410</v>
      </c>
      <c r="E160" s="143"/>
      <c r="F160" s="132">
        <f t="shared" si="6"/>
        <v>1244</v>
      </c>
      <c r="G160" s="182">
        <f t="shared" si="8"/>
        <v>869</v>
      </c>
      <c r="H160" s="143">
        <v>54</v>
      </c>
    </row>
    <row r="161" spans="1:8" ht="12.75">
      <c r="A161" s="139">
        <v>151</v>
      </c>
      <c r="B161" s="160">
        <f t="shared" si="7"/>
        <v>226.67</v>
      </c>
      <c r="C161" s="153"/>
      <c r="D161" s="142">
        <v>16410</v>
      </c>
      <c r="E161" s="143"/>
      <c r="F161" s="132">
        <f t="shared" si="6"/>
        <v>1244</v>
      </c>
      <c r="G161" s="182">
        <f t="shared" si="8"/>
        <v>869</v>
      </c>
      <c r="H161" s="143">
        <v>54</v>
      </c>
    </row>
    <row r="162" spans="1:8" ht="12.75">
      <c r="A162" s="139">
        <v>152</v>
      </c>
      <c r="B162" s="160">
        <f t="shared" si="7"/>
        <v>226.67</v>
      </c>
      <c r="C162" s="153"/>
      <c r="D162" s="142">
        <v>16410</v>
      </c>
      <c r="E162" s="143"/>
      <c r="F162" s="132">
        <f t="shared" si="6"/>
        <v>1244</v>
      </c>
      <c r="G162" s="182">
        <f t="shared" si="8"/>
        <v>869</v>
      </c>
      <c r="H162" s="143">
        <v>54</v>
      </c>
    </row>
    <row r="163" spans="1:8" ht="12.75">
      <c r="A163" s="139">
        <v>153</v>
      </c>
      <c r="B163" s="160">
        <f t="shared" si="7"/>
        <v>226.68</v>
      </c>
      <c r="C163" s="153"/>
      <c r="D163" s="142">
        <v>16410</v>
      </c>
      <c r="E163" s="143"/>
      <c r="F163" s="132">
        <f t="shared" si="6"/>
        <v>1244</v>
      </c>
      <c r="G163" s="182">
        <f t="shared" si="8"/>
        <v>869</v>
      </c>
      <c r="H163" s="143">
        <v>54</v>
      </c>
    </row>
    <row r="164" spans="1:8" ht="12.75">
      <c r="A164" s="139">
        <v>154</v>
      </c>
      <c r="B164" s="160">
        <f t="shared" si="7"/>
        <v>226.69</v>
      </c>
      <c r="C164" s="153"/>
      <c r="D164" s="142">
        <v>16410</v>
      </c>
      <c r="E164" s="143"/>
      <c r="F164" s="132">
        <f t="shared" si="6"/>
        <v>1244</v>
      </c>
      <c r="G164" s="182">
        <f t="shared" si="8"/>
        <v>869</v>
      </c>
      <c r="H164" s="143">
        <v>54</v>
      </c>
    </row>
    <row r="165" spans="1:8" ht="12.75">
      <c r="A165" s="139">
        <v>155</v>
      </c>
      <c r="B165" s="160">
        <f t="shared" si="7"/>
        <v>226.69</v>
      </c>
      <c r="C165" s="153"/>
      <c r="D165" s="142">
        <v>16410</v>
      </c>
      <c r="E165" s="143"/>
      <c r="F165" s="132">
        <f t="shared" si="6"/>
        <v>1244</v>
      </c>
      <c r="G165" s="182">
        <f t="shared" si="8"/>
        <v>869</v>
      </c>
      <c r="H165" s="143">
        <v>54</v>
      </c>
    </row>
    <row r="166" spans="1:8" ht="12.75">
      <c r="A166" s="139">
        <v>156</v>
      </c>
      <c r="B166" s="160">
        <f t="shared" si="7"/>
        <v>226.7</v>
      </c>
      <c r="C166" s="153"/>
      <c r="D166" s="142">
        <v>16410</v>
      </c>
      <c r="E166" s="143"/>
      <c r="F166" s="132">
        <f t="shared" si="6"/>
        <v>1244</v>
      </c>
      <c r="G166" s="182">
        <f t="shared" si="8"/>
        <v>869</v>
      </c>
      <c r="H166" s="143">
        <v>54</v>
      </c>
    </row>
    <row r="167" spans="1:8" ht="12.75">
      <c r="A167" s="139">
        <v>157</v>
      </c>
      <c r="B167" s="160">
        <f t="shared" si="7"/>
        <v>226.71</v>
      </c>
      <c r="C167" s="153"/>
      <c r="D167" s="142">
        <v>16410</v>
      </c>
      <c r="E167" s="143"/>
      <c r="F167" s="132">
        <f t="shared" si="6"/>
        <v>1244</v>
      </c>
      <c r="G167" s="182">
        <f t="shared" si="8"/>
        <v>869</v>
      </c>
      <c r="H167" s="143">
        <v>54</v>
      </c>
    </row>
    <row r="168" spans="1:8" ht="12.75">
      <c r="A168" s="139">
        <v>158</v>
      </c>
      <c r="B168" s="160">
        <f t="shared" si="7"/>
        <v>226.71</v>
      </c>
      <c r="C168" s="153"/>
      <c r="D168" s="142">
        <v>16410</v>
      </c>
      <c r="E168" s="143"/>
      <c r="F168" s="132">
        <f t="shared" si="6"/>
        <v>1244</v>
      </c>
      <c r="G168" s="182">
        <f t="shared" si="8"/>
        <v>869</v>
      </c>
      <c r="H168" s="143">
        <v>54</v>
      </c>
    </row>
    <row r="169" spans="1:8" ht="12.75">
      <c r="A169" s="139">
        <v>159</v>
      </c>
      <c r="B169" s="160">
        <f t="shared" si="7"/>
        <v>226.72</v>
      </c>
      <c r="C169" s="153"/>
      <c r="D169" s="142">
        <v>16410</v>
      </c>
      <c r="E169" s="143"/>
      <c r="F169" s="132">
        <f t="shared" si="6"/>
        <v>1244</v>
      </c>
      <c r="G169" s="182">
        <f t="shared" si="8"/>
        <v>869</v>
      </c>
      <c r="H169" s="143">
        <v>54</v>
      </c>
    </row>
    <row r="170" spans="1:8" ht="12.75">
      <c r="A170" s="139">
        <v>160</v>
      </c>
      <c r="B170" s="160">
        <f t="shared" si="7"/>
        <v>226.73</v>
      </c>
      <c r="C170" s="153"/>
      <c r="D170" s="142">
        <v>16410</v>
      </c>
      <c r="E170" s="143"/>
      <c r="F170" s="132">
        <f t="shared" si="6"/>
        <v>1244</v>
      </c>
      <c r="G170" s="182">
        <f t="shared" si="8"/>
        <v>869</v>
      </c>
      <c r="H170" s="143">
        <v>54</v>
      </c>
    </row>
    <row r="171" spans="1:8" ht="12.75">
      <c r="A171" s="139">
        <v>161</v>
      </c>
      <c r="B171" s="160">
        <f t="shared" si="7"/>
        <v>226.73</v>
      </c>
      <c r="C171" s="153"/>
      <c r="D171" s="142">
        <v>16410</v>
      </c>
      <c r="E171" s="143"/>
      <c r="F171" s="132">
        <f t="shared" si="6"/>
        <v>1244</v>
      </c>
      <c r="G171" s="182">
        <f t="shared" si="8"/>
        <v>869</v>
      </c>
      <c r="H171" s="143">
        <v>54</v>
      </c>
    </row>
    <row r="172" spans="1:8" ht="12.75">
      <c r="A172" s="139">
        <v>162</v>
      </c>
      <c r="B172" s="160">
        <f t="shared" si="7"/>
        <v>226.74</v>
      </c>
      <c r="C172" s="153"/>
      <c r="D172" s="142">
        <v>16410</v>
      </c>
      <c r="E172" s="143"/>
      <c r="F172" s="132">
        <f t="shared" si="6"/>
        <v>1244</v>
      </c>
      <c r="G172" s="182">
        <f t="shared" si="8"/>
        <v>868</v>
      </c>
      <c r="H172" s="143">
        <v>54</v>
      </c>
    </row>
    <row r="173" spans="1:8" ht="12.75">
      <c r="A173" s="139">
        <v>163</v>
      </c>
      <c r="B173" s="160">
        <f t="shared" si="7"/>
        <v>226.75</v>
      </c>
      <c r="C173" s="153"/>
      <c r="D173" s="142">
        <v>16410</v>
      </c>
      <c r="E173" s="143"/>
      <c r="F173" s="132">
        <f t="shared" si="6"/>
        <v>1244</v>
      </c>
      <c r="G173" s="182">
        <f t="shared" si="8"/>
        <v>868</v>
      </c>
      <c r="H173" s="143">
        <v>54</v>
      </c>
    </row>
    <row r="174" spans="1:8" ht="12.75">
      <c r="A174" s="139">
        <v>164</v>
      </c>
      <c r="B174" s="160">
        <f t="shared" si="7"/>
        <v>226.75</v>
      </c>
      <c r="C174" s="153"/>
      <c r="D174" s="142">
        <v>16410</v>
      </c>
      <c r="E174" s="143"/>
      <c r="F174" s="132">
        <f t="shared" si="6"/>
        <v>1244</v>
      </c>
      <c r="G174" s="182">
        <f t="shared" si="8"/>
        <v>868</v>
      </c>
      <c r="H174" s="143">
        <v>54</v>
      </c>
    </row>
    <row r="175" spans="1:8" ht="12.75">
      <c r="A175" s="139">
        <v>165</v>
      </c>
      <c r="B175" s="160">
        <f t="shared" si="7"/>
        <v>226.76</v>
      </c>
      <c r="C175" s="153"/>
      <c r="D175" s="142">
        <v>16410</v>
      </c>
      <c r="E175" s="143"/>
      <c r="F175" s="132">
        <f t="shared" si="6"/>
        <v>1244</v>
      </c>
      <c r="G175" s="182">
        <f t="shared" si="8"/>
        <v>868</v>
      </c>
      <c r="H175" s="143">
        <v>54</v>
      </c>
    </row>
    <row r="176" spans="1:8" ht="12.75">
      <c r="A176" s="139">
        <v>166</v>
      </c>
      <c r="B176" s="160">
        <f t="shared" si="7"/>
        <v>226.77</v>
      </c>
      <c r="C176" s="153"/>
      <c r="D176" s="142">
        <v>16410</v>
      </c>
      <c r="E176" s="143"/>
      <c r="F176" s="132">
        <f t="shared" si="6"/>
        <v>1244</v>
      </c>
      <c r="G176" s="182">
        <f t="shared" si="8"/>
        <v>868</v>
      </c>
      <c r="H176" s="143">
        <v>54</v>
      </c>
    </row>
    <row r="177" spans="1:8" ht="12.75">
      <c r="A177" s="139">
        <v>167</v>
      </c>
      <c r="B177" s="160">
        <f t="shared" si="7"/>
        <v>226.77</v>
      </c>
      <c r="C177" s="153"/>
      <c r="D177" s="142">
        <v>16410</v>
      </c>
      <c r="E177" s="143"/>
      <c r="F177" s="132">
        <f t="shared" si="6"/>
        <v>1244</v>
      </c>
      <c r="G177" s="182">
        <f t="shared" si="8"/>
        <v>868</v>
      </c>
      <c r="H177" s="143">
        <v>54</v>
      </c>
    </row>
    <row r="178" spans="1:8" ht="12.75">
      <c r="A178" s="139">
        <v>168</v>
      </c>
      <c r="B178" s="160">
        <f t="shared" si="7"/>
        <v>226.78</v>
      </c>
      <c r="C178" s="153"/>
      <c r="D178" s="142">
        <v>16410</v>
      </c>
      <c r="E178" s="143"/>
      <c r="F178" s="132">
        <f t="shared" si="6"/>
        <v>1244</v>
      </c>
      <c r="G178" s="182">
        <f t="shared" si="8"/>
        <v>868</v>
      </c>
      <c r="H178" s="143">
        <v>54</v>
      </c>
    </row>
    <row r="179" spans="1:8" ht="12.75">
      <c r="A179" s="139">
        <v>169</v>
      </c>
      <c r="B179" s="160">
        <f t="shared" si="7"/>
        <v>226.79</v>
      </c>
      <c r="C179" s="153"/>
      <c r="D179" s="142">
        <v>16410</v>
      </c>
      <c r="E179" s="143"/>
      <c r="F179" s="132">
        <f t="shared" si="6"/>
        <v>1244</v>
      </c>
      <c r="G179" s="182">
        <f t="shared" si="8"/>
        <v>868</v>
      </c>
      <c r="H179" s="143">
        <v>54</v>
      </c>
    </row>
    <row r="180" spans="1:8" ht="12.75">
      <c r="A180" s="139">
        <v>170</v>
      </c>
      <c r="B180" s="160">
        <f t="shared" si="7"/>
        <v>226.79</v>
      </c>
      <c r="C180" s="153"/>
      <c r="D180" s="142">
        <v>16410</v>
      </c>
      <c r="E180" s="143"/>
      <c r="F180" s="132">
        <f t="shared" si="6"/>
        <v>1244</v>
      </c>
      <c r="G180" s="182">
        <f t="shared" si="8"/>
        <v>868</v>
      </c>
      <c r="H180" s="143">
        <v>54</v>
      </c>
    </row>
    <row r="181" spans="1:8" ht="12.75">
      <c r="A181" s="139">
        <v>171</v>
      </c>
      <c r="B181" s="160">
        <f t="shared" si="7"/>
        <v>226.8</v>
      </c>
      <c r="C181" s="153"/>
      <c r="D181" s="142">
        <v>16410</v>
      </c>
      <c r="E181" s="143"/>
      <c r="F181" s="132">
        <f t="shared" si="6"/>
        <v>1244</v>
      </c>
      <c r="G181" s="182">
        <f t="shared" si="8"/>
        <v>868</v>
      </c>
      <c r="H181" s="143">
        <v>54</v>
      </c>
    </row>
    <row r="182" spans="1:8" ht="12.75">
      <c r="A182" s="139">
        <v>172</v>
      </c>
      <c r="B182" s="160">
        <f t="shared" si="7"/>
        <v>226.8</v>
      </c>
      <c r="C182" s="153"/>
      <c r="D182" s="142">
        <v>16410</v>
      </c>
      <c r="E182" s="143"/>
      <c r="F182" s="132">
        <f t="shared" si="6"/>
        <v>1244</v>
      </c>
      <c r="G182" s="182">
        <f t="shared" si="8"/>
        <v>868</v>
      </c>
      <c r="H182" s="143">
        <v>54</v>
      </c>
    </row>
    <row r="183" spans="1:8" ht="12.75">
      <c r="A183" s="139">
        <v>173</v>
      </c>
      <c r="B183" s="160">
        <f t="shared" si="7"/>
        <v>226.81</v>
      </c>
      <c r="C183" s="153"/>
      <c r="D183" s="142">
        <v>16410</v>
      </c>
      <c r="E183" s="143"/>
      <c r="F183" s="132">
        <f t="shared" si="6"/>
        <v>1243</v>
      </c>
      <c r="G183" s="182">
        <f t="shared" si="8"/>
        <v>868</v>
      </c>
      <c r="H183" s="143">
        <v>54</v>
      </c>
    </row>
    <row r="184" spans="1:8" ht="12.75">
      <c r="A184" s="139">
        <v>174</v>
      </c>
      <c r="B184" s="160">
        <f t="shared" si="7"/>
        <v>226.82</v>
      </c>
      <c r="C184" s="153"/>
      <c r="D184" s="142">
        <v>16410</v>
      </c>
      <c r="E184" s="143"/>
      <c r="F184" s="132">
        <f t="shared" si="6"/>
        <v>1243</v>
      </c>
      <c r="G184" s="182">
        <f t="shared" si="8"/>
        <v>868</v>
      </c>
      <c r="H184" s="143">
        <v>54</v>
      </c>
    </row>
    <row r="185" spans="1:8" ht="12.75">
      <c r="A185" s="139">
        <v>175</v>
      </c>
      <c r="B185" s="160">
        <f t="shared" si="7"/>
        <v>226.82</v>
      </c>
      <c r="C185" s="153"/>
      <c r="D185" s="142">
        <v>16410</v>
      </c>
      <c r="E185" s="143"/>
      <c r="F185" s="132">
        <f t="shared" si="6"/>
        <v>1243</v>
      </c>
      <c r="G185" s="182">
        <f t="shared" si="8"/>
        <v>868</v>
      </c>
      <c r="H185" s="143">
        <v>54</v>
      </c>
    </row>
    <row r="186" spans="1:8" ht="12.75">
      <c r="A186" s="139">
        <v>176</v>
      </c>
      <c r="B186" s="160">
        <f t="shared" si="7"/>
        <v>226.83</v>
      </c>
      <c r="C186" s="153"/>
      <c r="D186" s="142">
        <v>16410</v>
      </c>
      <c r="E186" s="143"/>
      <c r="F186" s="132">
        <f t="shared" si="6"/>
        <v>1243</v>
      </c>
      <c r="G186" s="182">
        <f t="shared" si="8"/>
        <v>868</v>
      </c>
      <c r="H186" s="143">
        <v>54</v>
      </c>
    </row>
    <row r="187" spans="1:8" ht="12.75">
      <c r="A187" s="139">
        <v>177</v>
      </c>
      <c r="B187" s="160">
        <f t="shared" si="7"/>
        <v>226.84</v>
      </c>
      <c r="C187" s="153"/>
      <c r="D187" s="142">
        <v>16410</v>
      </c>
      <c r="E187" s="143"/>
      <c r="F187" s="132">
        <f t="shared" si="6"/>
        <v>1243</v>
      </c>
      <c r="G187" s="182">
        <f t="shared" si="8"/>
        <v>868</v>
      </c>
      <c r="H187" s="143">
        <v>54</v>
      </c>
    </row>
    <row r="188" spans="1:8" ht="12.75">
      <c r="A188" s="139">
        <v>178</v>
      </c>
      <c r="B188" s="160">
        <f t="shared" si="7"/>
        <v>226.84</v>
      </c>
      <c r="C188" s="153"/>
      <c r="D188" s="142">
        <v>16410</v>
      </c>
      <c r="E188" s="143"/>
      <c r="F188" s="132">
        <f t="shared" si="6"/>
        <v>1243</v>
      </c>
      <c r="G188" s="182">
        <f t="shared" si="8"/>
        <v>868</v>
      </c>
      <c r="H188" s="143">
        <v>54</v>
      </c>
    </row>
    <row r="189" spans="1:8" ht="12.75">
      <c r="A189" s="139">
        <v>179</v>
      </c>
      <c r="B189" s="160">
        <f t="shared" si="7"/>
        <v>226.85</v>
      </c>
      <c r="C189" s="153"/>
      <c r="D189" s="142">
        <v>16410</v>
      </c>
      <c r="E189" s="143"/>
      <c r="F189" s="132">
        <f t="shared" si="6"/>
        <v>1243</v>
      </c>
      <c r="G189" s="182">
        <f t="shared" si="8"/>
        <v>868</v>
      </c>
      <c r="H189" s="143">
        <v>54</v>
      </c>
    </row>
    <row r="190" spans="1:8" ht="12.75">
      <c r="A190" s="139">
        <v>180</v>
      </c>
      <c r="B190" s="160">
        <f t="shared" si="7"/>
        <v>226.85</v>
      </c>
      <c r="C190" s="153"/>
      <c r="D190" s="142">
        <v>16410</v>
      </c>
      <c r="E190" s="143"/>
      <c r="F190" s="132">
        <f t="shared" si="6"/>
        <v>1243</v>
      </c>
      <c r="G190" s="182">
        <f t="shared" si="8"/>
        <v>868</v>
      </c>
      <c r="H190" s="143">
        <v>54</v>
      </c>
    </row>
    <row r="191" spans="1:8" ht="12.75">
      <c r="A191" s="139">
        <v>181</v>
      </c>
      <c r="B191" s="160">
        <f t="shared" si="7"/>
        <v>226.86</v>
      </c>
      <c r="C191" s="153"/>
      <c r="D191" s="142">
        <v>16410</v>
      </c>
      <c r="E191" s="143"/>
      <c r="F191" s="132">
        <f t="shared" si="6"/>
        <v>1243</v>
      </c>
      <c r="G191" s="182">
        <f t="shared" si="8"/>
        <v>868</v>
      </c>
      <c r="H191" s="143">
        <v>54</v>
      </c>
    </row>
    <row r="192" spans="1:8" ht="12.75">
      <c r="A192" s="139">
        <v>182</v>
      </c>
      <c r="B192" s="160">
        <f t="shared" si="7"/>
        <v>226.86</v>
      </c>
      <c r="C192" s="153"/>
      <c r="D192" s="142">
        <v>16410</v>
      </c>
      <c r="E192" s="143"/>
      <c r="F192" s="132">
        <f t="shared" si="6"/>
        <v>1243</v>
      </c>
      <c r="G192" s="182">
        <f t="shared" si="8"/>
        <v>868</v>
      </c>
      <c r="H192" s="143">
        <v>54</v>
      </c>
    </row>
    <row r="193" spans="1:8" ht="12.75">
      <c r="A193" s="139">
        <v>183</v>
      </c>
      <c r="B193" s="160">
        <f t="shared" si="7"/>
        <v>226.87</v>
      </c>
      <c r="C193" s="153"/>
      <c r="D193" s="142">
        <v>16410</v>
      </c>
      <c r="E193" s="143"/>
      <c r="F193" s="132">
        <f t="shared" si="6"/>
        <v>1243</v>
      </c>
      <c r="G193" s="182">
        <f t="shared" si="8"/>
        <v>868</v>
      </c>
      <c r="H193" s="143">
        <v>54</v>
      </c>
    </row>
    <row r="194" spans="1:8" ht="12.75">
      <c r="A194" s="139">
        <v>184</v>
      </c>
      <c r="B194" s="160">
        <f t="shared" si="7"/>
        <v>226.88</v>
      </c>
      <c r="C194" s="153"/>
      <c r="D194" s="142">
        <v>16410</v>
      </c>
      <c r="E194" s="143"/>
      <c r="F194" s="132">
        <f t="shared" si="6"/>
        <v>1243</v>
      </c>
      <c r="G194" s="182">
        <f t="shared" si="8"/>
        <v>868</v>
      </c>
      <c r="H194" s="143">
        <v>54</v>
      </c>
    </row>
    <row r="195" spans="1:8" ht="12.75">
      <c r="A195" s="139">
        <v>185</v>
      </c>
      <c r="B195" s="160">
        <f t="shared" si="7"/>
        <v>226.88</v>
      </c>
      <c r="C195" s="153"/>
      <c r="D195" s="142">
        <v>16410</v>
      </c>
      <c r="E195" s="143"/>
      <c r="F195" s="132">
        <f t="shared" si="6"/>
        <v>1243</v>
      </c>
      <c r="G195" s="182">
        <f t="shared" si="8"/>
        <v>868</v>
      </c>
      <c r="H195" s="143">
        <v>54</v>
      </c>
    </row>
    <row r="196" spans="1:8" ht="12.75">
      <c r="A196" s="139">
        <v>186</v>
      </c>
      <c r="B196" s="160">
        <f t="shared" si="7"/>
        <v>226.89</v>
      </c>
      <c r="C196" s="153"/>
      <c r="D196" s="142">
        <v>16410</v>
      </c>
      <c r="E196" s="143"/>
      <c r="F196" s="132">
        <f t="shared" si="6"/>
        <v>1243</v>
      </c>
      <c r="G196" s="182">
        <f t="shared" si="8"/>
        <v>868</v>
      </c>
      <c r="H196" s="143">
        <v>54</v>
      </c>
    </row>
    <row r="197" spans="1:8" ht="12.75">
      <c r="A197" s="139">
        <v>187</v>
      </c>
      <c r="B197" s="160">
        <f t="shared" si="7"/>
        <v>226.89</v>
      </c>
      <c r="C197" s="153"/>
      <c r="D197" s="142">
        <v>16410</v>
      </c>
      <c r="E197" s="143"/>
      <c r="F197" s="132">
        <f t="shared" si="6"/>
        <v>1243</v>
      </c>
      <c r="G197" s="182">
        <f t="shared" si="8"/>
        <v>868</v>
      </c>
      <c r="H197" s="143">
        <v>54</v>
      </c>
    </row>
    <row r="198" spans="1:8" ht="12.75">
      <c r="A198" s="139">
        <v>188</v>
      </c>
      <c r="B198" s="160">
        <f t="shared" si="7"/>
        <v>226.9</v>
      </c>
      <c r="C198" s="153"/>
      <c r="D198" s="142">
        <v>16410</v>
      </c>
      <c r="E198" s="143"/>
      <c r="F198" s="132">
        <f t="shared" si="6"/>
        <v>1243</v>
      </c>
      <c r="G198" s="182">
        <f t="shared" si="8"/>
        <v>868</v>
      </c>
      <c r="H198" s="143">
        <v>54</v>
      </c>
    </row>
    <row r="199" spans="1:8" ht="12.75">
      <c r="A199" s="139">
        <v>189</v>
      </c>
      <c r="B199" s="160">
        <f t="shared" si="7"/>
        <v>226.9</v>
      </c>
      <c r="C199" s="153"/>
      <c r="D199" s="142">
        <v>16410</v>
      </c>
      <c r="E199" s="143"/>
      <c r="F199" s="132">
        <f t="shared" si="6"/>
        <v>1243</v>
      </c>
      <c r="G199" s="182">
        <f t="shared" si="8"/>
        <v>868</v>
      </c>
      <c r="H199" s="143">
        <v>54</v>
      </c>
    </row>
    <row r="200" spans="1:8" ht="12.75">
      <c r="A200" s="139">
        <v>190</v>
      </c>
      <c r="B200" s="160">
        <f t="shared" si="7"/>
        <v>226.91</v>
      </c>
      <c r="C200" s="153"/>
      <c r="D200" s="142">
        <v>16410</v>
      </c>
      <c r="E200" s="143"/>
      <c r="F200" s="132">
        <f t="shared" si="6"/>
        <v>1243</v>
      </c>
      <c r="G200" s="182">
        <f t="shared" si="8"/>
        <v>868</v>
      </c>
      <c r="H200" s="143">
        <v>54</v>
      </c>
    </row>
    <row r="201" spans="1:8" ht="12.75">
      <c r="A201" s="139">
        <v>191</v>
      </c>
      <c r="B201" s="160">
        <f t="shared" si="7"/>
        <v>226.92</v>
      </c>
      <c r="C201" s="153"/>
      <c r="D201" s="142">
        <v>16410</v>
      </c>
      <c r="E201" s="143"/>
      <c r="F201" s="132">
        <f t="shared" si="6"/>
        <v>1243</v>
      </c>
      <c r="G201" s="182">
        <f t="shared" si="8"/>
        <v>868</v>
      </c>
      <c r="H201" s="143">
        <v>54</v>
      </c>
    </row>
    <row r="202" spans="1:8" ht="12.75">
      <c r="A202" s="139">
        <v>192</v>
      </c>
      <c r="B202" s="160">
        <f t="shared" si="7"/>
        <v>226.92</v>
      </c>
      <c r="C202" s="153"/>
      <c r="D202" s="142">
        <v>16410</v>
      </c>
      <c r="E202" s="143"/>
      <c r="F202" s="132">
        <f t="shared" si="6"/>
        <v>1243</v>
      </c>
      <c r="G202" s="182">
        <f t="shared" si="8"/>
        <v>868</v>
      </c>
      <c r="H202" s="143">
        <v>54</v>
      </c>
    </row>
    <row r="203" spans="1:8" ht="12.75">
      <c r="A203" s="139">
        <v>193</v>
      </c>
      <c r="B203" s="160">
        <f t="shared" si="7"/>
        <v>226.93</v>
      </c>
      <c r="C203" s="153"/>
      <c r="D203" s="142">
        <v>16410</v>
      </c>
      <c r="E203" s="143"/>
      <c r="F203" s="132">
        <f aca="true" t="shared" si="9" ref="F203:F266">ROUND(12*1.37*(1/B203*D203)+H203,0)</f>
        <v>1243</v>
      </c>
      <c r="G203" s="182">
        <f t="shared" si="8"/>
        <v>868</v>
      </c>
      <c r="H203" s="143">
        <v>54</v>
      </c>
    </row>
    <row r="204" spans="1:8" ht="12.75">
      <c r="A204" s="139">
        <v>194</v>
      </c>
      <c r="B204" s="160">
        <f aca="true" t="shared" si="10" ref="B204:B267">ROUND((1.0597*LN(A204))+221.35,2)</f>
        <v>226.93</v>
      </c>
      <c r="C204" s="153"/>
      <c r="D204" s="142">
        <v>16410</v>
      </c>
      <c r="E204" s="143"/>
      <c r="F204" s="132">
        <f t="shared" si="9"/>
        <v>1243</v>
      </c>
      <c r="G204" s="182">
        <f aca="true" t="shared" si="11" ref="G204:G267">ROUND(12*(1/B204*D204),0)</f>
        <v>868</v>
      </c>
      <c r="H204" s="143">
        <v>54</v>
      </c>
    </row>
    <row r="205" spans="1:8" ht="12.75">
      <c r="A205" s="139">
        <v>195</v>
      </c>
      <c r="B205" s="160">
        <f t="shared" si="10"/>
        <v>226.94</v>
      </c>
      <c r="C205" s="153"/>
      <c r="D205" s="142">
        <v>16410</v>
      </c>
      <c r="E205" s="143"/>
      <c r="F205" s="132">
        <f t="shared" si="9"/>
        <v>1243</v>
      </c>
      <c r="G205" s="182">
        <f t="shared" si="11"/>
        <v>868</v>
      </c>
      <c r="H205" s="143">
        <v>54</v>
      </c>
    </row>
    <row r="206" spans="1:8" ht="12.75">
      <c r="A206" s="139">
        <v>196</v>
      </c>
      <c r="B206" s="160">
        <f t="shared" si="10"/>
        <v>226.94</v>
      </c>
      <c r="C206" s="153"/>
      <c r="D206" s="142">
        <v>16410</v>
      </c>
      <c r="E206" s="143"/>
      <c r="F206" s="132">
        <f t="shared" si="9"/>
        <v>1243</v>
      </c>
      <c r="G206" s="182">
        <f t="shared" si="11"/>
        <v>868</v>
      </c>
      <c r="H206" s="143">
        <v>54</v>
      </c>
    </row>
    <row r="207" spans="1:8" ht="12.75">
      <c r="A207" s="139">
        <v>197</v>
      </c>
      <c r="B207" s="160">
        <f t="shared" si="10"/>
        <v>226.95</v>
      </c>
      <c r="C207" s="153"/>
      <c r="D207" s="142">
        <v>16410</v>
      </c>
      <c r="E207" s="143"/>
      <c r="F207" s="132">
        <f t="shared" si="9"/>
        <v>1243</v>
      </c>
      <c r="G207" s="182">
        <f t="shared" si="11"/>
        <v>868</v>
      </c>
      <c r="H207" s="143">
        <v>54</v>
      </c>
    </row>
    <row r="208" spans="1:8" ht="12.75">
      <c r="A208" s="139">
        <v>198</v>
      </c>
      <c r="B208" s="160">
        <f t="shared" si="10"/>
        <v>226.95</v>
      </c>
      <c r="C208" s="153"/>
      <c r="D208" s="142">
        <v>16410</v>
      </c>
      <c r="E208" s="143"/>
      <c r="F208" s="132">
        <f t="shared" si="9"/>
        <v>1243</v>
      </c>
      <c r="G208" s="182">
        <f t="shared" si="11"/>
        <v>868</v>
      </c>
      <c r="H208" s="143">
        <v>54</v>
      </c>
    </row>
    <row r="209" spans="1:8" ht="12.75">
      <c r="A209" s="139">
        <v>199</v>
      </c>
      <c r="B209" s="160">
        <f t="shared" si="10"/>
        <v>226.96</v>
      </c>
      <c r="C209" s="153"/>
      <c r="D209" s="142">
        <v>16410</v>
      </c>
      <c r="E209" s="143"/>
      <c r="F209" s="132">
        <f t="shared" si="9"/>
        <v>1243</v>
      </c>
      <c r="G209" s="182">
        <f t="shared" si="11"/>
        <v>868</v>
      </c>
      <c r="H209" s="143">
        <v>54</v>
      </c>
    </row>
    <row r="210" spans="1:8" ht="12.75">
      <c r="A210" s="139">
        <v>200</v>
      </c>
      <c r="B210" s="160">
        <f t="shared" si="10"/>
        <v>226.96</v>
      </c>
      <c r="C210" s="153"/>
      <c r="D210" s="142">
        <v>16410</v>
      </c>
      <c r="E210" s="143"/>
      <c r="F210" s="132">
        <f t="shared" si="9"/>
        <v>1243</v>
      </c>
      <c r="G210" s="182">
        <f t="shared" si="11"/>
        <v>868</v>
      </c>
      <c r="H210" s="143">
        <v>54</v>
      </c>
    </row>
    <row r="211" spans="1:8" ht="12.75">
      <c r="A211" s="139">
        <v>201</v>
      </c>
      <c r="B211" s="160">
        <f t="shared" si="10"/>
        <v>226.97</v>
      </c>
      <c r="C211" s="153"/>
      <c r="D211" s="142">
        <v>16410</v>
      </c>
      <c r="E211" s="143"/>
      <c r="F211" s="132">
        <f t="shared" si="9"/>
        <v>1243</v>
      </c>
      <c r="G211" s="182">
        <f t="shared" si="11"/>
        <v>868</v>
      </c>
      <c r="H211" s="143">
        <v>54</v>
      </c>
    </row>
    <row r="212" spans="1:8" ht="12.75">
      <c r="A212" s="139">
        <v>202</v>
      </c>
      <c r="B212" s="160">
        <f t="shared" si="10"/>
        <v>226.98</v>
      </c>
      <c r="C212" s="153"/>
      <c r="D212" s="142">
        <v>16410</v>
      </c>
      <c r="E212" s="143"/>
      <c r="F212" s="132">
        <f t="shared" si="9"/>
        <v>1243</v>
      </c>
      <c r="G212" s="182">
        <f t="shared" si="11"/>
        <v>868</v>
      </c>
      <c r="H212" s="143">
        <v>54</v>
      </c>
    </row>
    <row r="213" spans="1:8" ht="12.75">
      <c r="A213" s="139">
        <v>203</v>
      </c>
      <c r="B213" s="160">
        <f t="shared" si="10"/>
        <v>226.98</v>
      </c>
      <c r="C213" s="153"/>
      <c r="D213" s="142">
        <v>16410</v>
      </c>
      <c r="E213" s="143"/>
      <c r="F213" s="132">
        <f t="shared" si="9"/>
        <v>1243</v>
      </c>
      <c r="G213" s="182">
        <f t="shared" si="11"/>
        <v>868</v>
      </c>
      <c r="H213" s="143">
        <v>54</v>
      </c>
    </row>
    <row r="214" spans="1:8" ht="12.75">
      <c r="A214" s="139">
        <v>204</v>
      </c>
      <c r="B214" s="160">
        <f t="shared" si="10"/>
        <v>226.99</v>
      </c>
      <c r="C214" s="153"/>
      <c r="D214" s="142">
        <v>16410</v>
      </c>
      <c r="E214" s="143"/>
      <c r="F214" s="132">
        <f t="shared" si="9"/>
        <v>1243</v>
      </c>
      <c r="G214" s="182">
        <f t="shared" si="11"/>
        <v>868</v>
      </c>
      <c r="H214" s="143">
        <v>54</v>
      </c>
    </row>
    <row r="215" spans="1:8" ht="12.75">
      <c r="A215" s="139">
        <v>205</v>
      </c>
      <c r="B215" s="160">
        <f t="shared" si="10"/>
        <v>226.99</v>
      </c>
      <c r="C215" s="153"/>
      <c r="D215" s="142">
        <v>16410</v>
      </c>
      <c r="E215" s="143"/>
      <c r="F215" s="132">
        <f t="shared" si="9"/>
        <v>1243</v>
      </c>
      <c r="G215" s="182">
        <f t="shared" si="11"/>
        <v>868</v>
      </c>
      <c r="H215" s="143">
        <v>54</v>
      </c>
    </row>
    <row r="216" spans="1:8" ht="12.75">
      <c r="A216" s="139">
        <v>206</v>
      </c>
      <c r="B216" s="160">
        <f t="shared" si="10"/>
        <v>227</v>
      </c>
      <c r="C216" s="153"/>
      <c r="D216" s="142">
        <v>16410</v>
      </c>
      <c r="E216" s="143"/>
      <c r="F216" s="132">
        <f t="shared" si="9"/>
        <v>1242</v>
      </c>
      <c r="G216" s="182">
        <f t="shared" si="11"/>
        <v>867</v>
      </c>
      <c r="H216" s="143">
        <v>54</v>
      </c>
    </row>
    <row r="217" spans="1:8" ht="12.75">
      <c r="A217" s="139">
        <v>207</v>
      </c>
      <c r="B217" s="160">
        <f t="shared" si="10"/>
        <v>227</v>
      </c>
      <c r="C217" s="153"/>
      <c r="D217" s="142">
        <v>16410</v>
      </c>
      <c r="E217" s="143"/>
      <c r="F217" s="132">
        <f t="shared" si="9"/>
        <v>1242</v>
      </c>
      <c r="G217" s="182">
        <f t="shared" si="11"/>
        <v>867</v>
      </c>
      <c r="H217" s="143">
        <v>54</v>
      </c>
    </row>
    <row r="218" spans="1:8" ht="12.75">
      <c r="A218" s="139">
        <v>208</v>
      </c>
      <c r="B218" s="160">
        <f t="shared" si="10"/>
        <v>227.01</v>
      </c>
      <c r="C218" s="153"/>
      <c r="D218" s="142">
        <v>16410</v>
      </c>
      <c r="E218" s="143"/>
      <c r="F218" s="132">
        <f t="shared" si="9"/>
        <v>1242</v>
      </c>
      <c r="G218" s="182">
        <f t="shared" si="11"/>
        <v>867</v>
      </c>
      <c r="H218" s="143">
        <v>54</v>
      </c>
    </row>
    <row r="219" spans="1:8" ht="12.75">
      <c r="A219" s="139">
        <v>209</v>
      </c>
      <c r="B219" s="160">
        <f t="shared" si="10"/>
        <v>227.01</v>
      </c>
      <c r="C219" s="153"/>
      <c r="D219" s="142">
        <v>16410</v>
      </c>
      <c r="E219" s="143"/>
      <c r="F219" s="132">
        <f t="shared" si="9"/>
        <v>1242</v>
      </c>
      <c r="G219" s="182">
        <f t="shared" si="11"/>
        <v>867</v>
      </c>
      <c r="H219" s="143">
        <v>54</v>
      </c>
    </row>
    <row r="220" spans="1:8" ht="12.75">
      <c r="A220" s="139">
        <v>210</v>
      </c>
      <c r="B220" s="160">
        <f t="shared" si="10"/>
        <v>227.02</v>
      </c>
      <c r="C220" s="153"/>
      <c r="D220" s="142">
        <v>16410</v>
      </c>
      <c r="E220" s="143"/>
      <c r="F220" s="132">
        <f t="shared" si="9"/>
        <v>1242</v>
      </c>
      <c r="G220" s="182">
        <f t="shared" si="11"/>
        <v>867</v>
      </c>
      <c r="H220" s="143">
        <v>54</v>
      </c>
    </row>
    <row r="221" spans="1:8" ht="12.75">
      <c r="A221" s="139">
        <v>211</v>
      </c>
      <c r="B221" s="160">
        <f t="shared" si="10"/>
        <v>227.02</v>
      </c>
      <c r="C221" s="153"/>
      <c r="D221" s="142">
        <v>16410</v>
      </c>
      <c r="E221" s="143"/>
      <c r="F221" s="132">
        <f t="shared" si="9"/>
        <v>1242</v>
      </c>
      <c r="G221" s="182">
        <f t="shared" si="11"/>
        <v>867</v>
      </c>
      <c r="H221" s="143">
        <v>54</v>
      </c>
    </row>
    <row r="222" spans="1:8" ht="12.75">
      <c r="A222" s="139">
        <v>212</v>
      </c>
      <c r="B222" s="160">
        <f t="shared" si="10"/>
        <v>227.03</v>
      </c>
      <c r="C222" s="153"/>
      <c r="D222" s="142">
        <v>16410</v>
      </c>
      <c r="E222" s="143"/>
      <c r="F222" s="132">
        <f t="shared" si="9"/>
        <v>1242</v>
      </c>
      <c r="G222" s="182">
        <f t="shared" si="11"/>
        <v>867</v>
      </c>
      <c r="H222" s="143">
        <v>54</v>
      </c>
    </row>
    <row r="223" spans="1:8" ht="12.75">
      <c r="A223" s="139">
        <v>213</v>
      </c>
      <c r="B223" s="160">
        <f t="shared" si="10"/>
        <v>227.03</v>
      </c>
      <c r="C223" s="153"/>
      <c r="D223" s="142">
        <v>16410</v>
      </c>
      <c r="E223" s="143"/>
      <c r="F223" s="132">
        <f t="shared" si="9"/>
        <v>1242</v>
      </c>
      <c r="G223" s="182">
        <f t="shared" si="11"/>
        <v>867</v>
      </c>
      <c r="H223" s="143">
        <v>54</v>
      </c>
    </row>
    <row r="224" spans="1:8" ht="12.75">
      <c r="A224" s="139">
        <v>214</v>
      </c>
      <c r="B224" s="160">
        <f t="shared" si="10"/>
        <v>227.04</v>
      </c>
      <c r="C224" s="153"/>
      <c r="D224" s="142">
        <v>16410</v>
      </c>
      <c r="E224" s="143"/>
      <c r="F224" s="132">
        <f t="shared" si="9"/>
        <v>1242</v>
      </c>
      <c r="G224" s="182">
        <f t="shared" si="11"/>
        <v>867</v>
      </c>
      <c r="H224" s="143">
        <v>54</v>
      </c>
    </row>
    <row r="225" spans="1:8" ht="12.75">
      <c r="A225" s="139">
        <v>215</v>
      </c>
      <c r="B225" s="160">
        <f t="shared" si="10"/>
        <v>227.04</v>
      </c>
      <c r="C225" s="153"/>
      <c r="D225" s="142">
        <v>16410</v>
      </c>
      <c r="E225" s="143"/>
      <c r="F225" s="132">
        <f t="shared" si="9"/>
        <v>1242</v>
      </c>
      <c r="G225" s="182">
        <f t="shared" si="11"/>
        <v>867</v>
      </c>
      <c r="H225" s="143">
        <v>54</v>
      </c>
    </row>
    <row r="226" spans="1:8" ht="12.75">
      <c r="A226" s="139">
        <v>216</v>
      </c>
      <c r="B226" s="160">
        <f t="shared" si="10"/>
        <v>227.05</v>
      </c>
      <c r="C226" s="153"/>
      <c r="D226" s="142">
        <v>16410</v>
      </c>
      <c r="E226" s="143"/>
      <c r="F226" s="132">
        <f t="shared" si="9"/>
        <v>1242</v>
      </c>
      <c r="G226" s="182">
        <f t="shared" si="11"/>
        <v>867</v>
      </c>
      <c r="H226" s="143">
        <v>54</v>
      </c>
    </row>
    <row r="227" spans="1:8" ht="12.75">
      <c r="A227" s="139">
        <v>217</v>
      </c>
      <c r="B227" s="160">
        <f t="shared" si="10"/>
        <v>227.05</v>
      </c>
      <c r="C227" s="153"/>
      <c r="D227" s="142">
        <v>16410</v>
      </c>
      <c r="E227" s="143"/>
      <c r="F227" s="132">
        <f t="shared" si="9"/>
        <v>1242</v>
      </c>
      <c r="G227" s="182">
        <f t="shared" si="11"/>
        <v>867</v>
      </c>
      <c r="H227" s="143">
        <v>54</v>
      </c>
    </row>
    <row r="228" spans="1:8" ht="12.75">
      <c r="A228" s="139">
        <v>218</v>
      </c>
      <c r="B228" s="160">
        <f t="shared" si="10"/>
        <v>227.06</v>
      </c>
      <c r="C228" s="153"/>
      <c r="D228" s="142">
        <v>16410</v>
      </c>
      <c r="E228" s="143"/>
      <c r="F228" s="132">
        <f t="shared" si="9"/>
        <v>1242</v>
      </c>
      <c r="G228" s="182">
        <f t="shared" si="11"/>
        <v>867</v>
      </c>
      <c r="H228" s="143">
        <v>54</v>
      </c>
    </row>
    <row r="229" spans="1:8" ht="12.75">
      <c r="A229" s="139">
        <v>219</v>
      </c>
      <c r="B229" s="160">
        <f t="shared" si="10"/>
        <v>227.06</v>
      </c>
      <c r="C229" s="153"/>
      <c r="D229" s="142">
        <v>16410</v>
      </c>
      <c r="E229" s="143"/>
      <c r="F229" s="132">
        <f t="shared" si="9"/>
        <v>1242</v>
      </c>
      <c r="G229" s="182">
        <f t="shared" si="11"/>
        <v>867</v>
      </c>
      <c r="H229" s="143">
        <v>54</v>
      </c>
    </row>
    <row r="230" spans="1:8" ht="12.75">
      <c r="A230" s="139">
        <v>220</v>
      </c>
      <c r="B230" s="160">
        <f t="shared" si="10"/>
        <v>227.07</v>
      </c>
      <c r="C230" s="153"/>
      <c r="D230" s="142">
        <v>16410</v>
      </c>
      <c r="E230" s="143"/>
      <c r="F230" s="132">
        <f t="shared" si="9"/>
        <v>1242</v>
      </c>
      <c r="G230" s="182">
        <f t="shared" si="11"/>
        <v>867</v>
      </c>
      <c r="H230" s="143">
        <v>54</v>
      </c>
    </row>
    <row r="231" spans="1:8" ht="12.75">
      <c r="A231" s="139">
        <v>221</v>
      </c>
      <c r="B231" s="160">
        <f t="shared" si="10"/>
        <v>227.07</v>
      </c>
      <c r="C231" s="153"/>
      <c r="D231" s="142">
        <v>16410</v>
      </c>
      <c r="E231" s="143"/>
      <c r="F231" s="132">
        <f t="shared" si="9"/>
        <v>1242</v>
      </c>
      <c r="G231" s="182">
        <f t="shared" si="11"/>
        <v>867</v>
      </c>
      <c r="H231" s="143">
        <v>54</v>
      </c>
    </row>
    <row r="232" spans="1:8" ht="12.75">
      <c r="A232" s="139">
        <v>222</v>
      </c>
      <c r="B232" s="160">
        <f t="shared" si="10"/>
        <v>227.08</v>
      </c>
      <c r="C232" s="153"/>
      <c r="D232" s="142">
        <v>16410</v>
      </c>
      <c r="E232" s="143"/>
      <c r="F232" s="132">
        <f t="shared" si="9"/>
        <v>1242</v>
      </c>
      <c r="G232" s="182">
        <f t="shared" si="11"/>
        <v>867</v>
      </c>
      <c r="H232" s="143">
        <v>54</v>
      </c>
    </row>
    <row r="233" spans="1:8" ht="12.75">
      <c r="A233" s="139">
        <v>223</v>
      </c>
      <c r="B233" s="160">
        <f t="shared" si="10"/>
        <v>227.08</v>
      </c>
      <c r="C233" s="153"/>
      <c r="D233" s="142">
        <v>16410</v>
      </c>
      <c r="E233" s="143"/>
      <c r="F233" s="132">
        <f t="shared" si="9"/>
        <v>1242</v>
      </c>
      <c r="G233" s="182">
        <f t="shared" si="11"/>
        <v>867</v>
      </c>
      <c r="H233" s="143">
        <v>54</v>
      </c>
    </row>
    <row r="234" spans="1:8" ht="12.75">
      <c r="A234" s="139">
        <v>224</v>
      </c>
      <c r="B234" s="160">
        <f t="shared" si="10"/>
        <v>227.08</v>
      </c>
      <c r="C234" s="153"/>
      <c r="D234" s="142">
        <v>16410</v>
      </c>
      <c r="E234" s="143"/>
      <c r="F234" s="132">
        <f t="shared" si="9"/>
        <v>1242</v>
      </c>
      <c r="G234" s="182">
        <f t="shared" si="11"/>
        <v>867</v>
      </c>
      <c r="H234" s="143">
        <v>54</v>
      </c>
    </row>
    <row r="235" spans="1:8" ht="12.75">
      <c r="A235" s="139">
        <v>225</v>
      </c>
      <c r="B235" s="160">
        <f t="shared" si="10"/>
        <v>227.09</v>
      </c>
      <c r="C235" s="153"/>
      <c r="D235" s="142">
        <v>16410</v>
      </c>
      <c r="E235" s="143"/>
      <c r="F235" s="132">
        <f t="shared" si="9"/>
        <v>1242</v>
      </c>
      <c r="G235" s="182">
        <f t="shared" si="11"/>
        <v>867</v>
      </c>
      <c r="H235" s="143">
        <v>54</v>
      </c>
    </row>
    <row r="236" spans="1:8" ht="12.75">
      <c r="A236" s="139">
        <v>226</v>
      </c>
      <c r="B236" s="160">
        <f t="shared" si="10"/>
        <v>227.09</v>
      </c>
      <c r="C236" s="153"/>
      <c r="D236" s="142">
        <v>16410</v>
      </c>
      <c r="E236" s="143"/>
      <c r="F236" s="132">
        <f t="shared" si="9"/>
        <v>1242</v>
      </c>
      <c r="G236" s="182">
        <f t="shared" si="11"/>
        <v>867</v>
      </c>
      <c r="H236" s="143">
        <v>54</v>
      </c>
    </row>
    <row r="237" spans="1:8" ht="12.75">
      <c r="A237" s="139">
        <v>227</v>
      </c>
      <c r="B237" s="160">
        <f t="shared" si="10"/>
        <v>227.1</v>
      </c>
      <c r="C237" s="153"/>
      <c r="D237" s="142">
        <v>16410</v>
      </c>
      <c r="E237" s="143"/>
      <c r="F237" s="132">
        <f t="shared" si="9"/>
        <v>1242</v>
      </c>
      <c r="G237" s="182">
        <f t="shared" si="11"/>
        <v>867</v>
      </c>
      <c r="H237" s="143">
        <v>54</v>
      </c>
    </row>
    <row r="238" spans="1:8" ht="12.75">
      <c r="A238" s="139">
        <v>228</v>
      </c>
      <c r="B238" s="160">
        <f t="shared" si="10"/>
        <v>227.1</v>
      </c>
      <c r="C238" s="153"/>
      <c r="D238" s="142">
        <v>16410</v>
      </c>
      <c r="E238" s="143"/>
      <c r="F238" s="132">
        <f t="shared" si="9"/>
        <v>1242</v>
      </c>
      <c r="G238" s="182">
        <f t="shared" si="11"/>
        <v>867</v>
      </c>
      <c r="H238" s="143">
        <v>54</v>
      </c>
    </row>
    <row r="239" spans="1:8" ht="12.75">
      <c r="A239" s="139">
        <v>229</v>
      </c>
      <c r="B239" s="160">
        <f t="shared" si="10"/>
        <v>227.11</v>
      </c>
      <c r="C239" s="153"/>
      <c r="D239" s="142">
        <v>16410</v>
      </c>
      <c r="E239" s="143"/>
      <c r="F239" s="132">
        <f t="shared" si="9"/>
        <v>1242</v>
      </c>
      <c r="G239" s="182">
        <f t="shared" si="11"/>
        <v>867</v>
      </c>
      <c r="H239" s="143">
        <v>54</v>
      </c>
    </row>
    <row r="240" spans="1:8" ht="12.75">
      <c r="A240" s="139">
        <v>230</v>
      </c>
      <c r="B240" s="160">
        <f t="shared" si="10"/>
        <v>227.11</v>
      </c>
      <c r="C240" s="153"/>
      <c r="D240" s="142">
        <v>16410</v>
      </c>
      <c r="E240" s="143"/>
      <c r="F240" s="132">
        <f t="shared" si="9"/>
        <v>1242</v>
      </c>
      <c r="G240" s="182">
        <f t="shared" si="11"/>
        <v>867</v>
      </c>
      <c r="H240" s="143">
        <v>54</v>
      </c>
    </row>
    <row r="241" spans="1:8" ht="12.75">
      <c r="A241" s="139">
        <v>231</v>
      </c>
      <c r="B241" s="160">
        <f t="shared" si="10"/>
        <v>227.12</v>
      </c>
      <c r="C241" s="153"/>
      <c r="D241" s="142">
        <v>16410</v>
      </c>
      <c r="E241" s="143"/>
      <c r="F241" s="132">
        <f t="shared" si="9"/>
        <v>1242</v>
      </c>
      <c r="G241" s="182">
        <f t="shared" si="11"/>
        <v>867</v>
      </c>
      <c r="H241" s="143">
        <v>54</v>
      </c>
    </row>
    <row r="242" spans="1:8" ht="12.75">
      <c r="A242" s="139">
        <v>232</v>
      </c>
      <c r="B242" s="160">
        <f t="shared" si="10"/>
        <v>227.12</v>
      </c>
      <c r="C242" s="153"/>
      <c r="D242" s="142">
        <v>16410</v>
      </c>
      <c r="E242" s="143"/>
      <c r="F242" s="132">
        <f t="shared" si="9"/>
        <v>1242</v>
      </c>
      <c r="G242" s="182">
        <f t="shared" si="11"/>
        <v>867</v>
      </c>
      <c r="H242" s="143">
        <v>54</v>
      </c>
    </row>
    <row r="243" spans="1:8" ht="12.75">
      <c r="A243" s="139">
        <v>233</v>
      </c>
      <c r="B243" s="160">
        <f t="shared" si="10"/>
        <v>227.13</v>
      </c>
      <c r="C243" s="153"/>
      <c r="D243" s="142">
        <v>16410</v>
      </c>
      <c r="E243" s="143"/>
      <c r="F243" s="132">
        <f t="shared" si="9"/>
        <v>1242</v>
      </c>
      <c r="G243" s="182">
        <f t="shared" si="11"/>
        <v>867</v>
      </c>
      <c r="H243" s="143">
        <v>54</v>
      </c>
    </row>
    <row r="244" spans="1:8" ht="12.75">
      <c r="A244" s="139">
        <v>234</v>
      </c>
      <c r="B244" s="160">
        <f t="shared" si="10"/>
        <v>227.13</v>
      </c>
      <c r="C244" s="153"/>
      <c r="D244" s="142">
        <v>16410</v>
      </c>
      <c r="E244" s="143"/>
      <c r="F244" s="132">
        <f t="shared" si="9"/>
        <v>1242</v>
      </c>
      <c r="G244" s="182">
        <f t="shared" si="11"/>
        <v>867</v>
      </c>
      <c r="H244" s="143">
        <v>54</v>
      </c>
    </row>
    <row r="245" spans="1:8" ht="12.75">
      <c r="A245" s="139">
        <v>235</v>
      </c>
      <c r="B245" s="160">
        <f t="shared" si="10"/>
        <v>227.14</v>
      </c>
      <c r="C245" s="153"/>
      <c r="D245" s="142">
        <v>16410</v>
      </c>
      <c r="E245" s="143"/>
      <c r="F245" s="132">
        <f t="shared" si="9"/>
        <v>1242</v>
      </c>
      <c r="G245" s="182">
        <f t="shared" si="11"/>
        <v>867</v>
      </c>
      <c r="H245" s="143">
        <v>54</v>
      </c>
    </row>
    <row r="246" spans="1:8" ht="12.75">
      <c r="A246" s="139">
        <v>236</v>
      </c>
      <c r="B246" s="160">
        <f t="shared" si="10"/>
        <v>227.14</v>
      </c>
      <c r="C246" s="153"/>
      <c r="D246" s="142">
        <v>16410</v>
      </c>
      <c r="E246" s="143"/>
      <c r="F246" s="132">
        <f t="shared" si="9"/>
        <v>1242</v>
      </c>
      <c r="G246" s="182">
        <f t="shared" si="11"/>
        <v>867</v>
      </c>
      <c r="H246" s="143">
        <v>54</v>
      </c>
    </row>
    <row r="247" spans="1:8" ht="12.75">
      <c r="A247" s="139">
        <v>237</v>
      </c>
      <c r="B247" s="160">
        <f t="shared" si="10"/>
        <v>227.14</v>
      </c>
      <c r="C247" s="153"/>
      <c r="D247" s="142">
        <v>16410</v>
      </c>
      <c r="E247" s="143"/>
      <c r="F247" s="132">
        <f t="shared" si="9"/>
        <v>1242</v>
      </c>
      <c r="G247" s="182">
        <f t="shared" si="11"/>
        <v>867</v>
      </c>
      <c r="H247" s="143">
        <v>54</v>
      </c>
    </row>
    <row r="248" spans="1:8" ht="12.75">
      <c r="A248" s="139">
        <v>238</v>
      </c>
      <c r="B248" s="160">
        <f t="shared" si="10"/>
        <v>227.15</v>
      </c>
      <c r="C248" s="153"/>
      <c r="D248" s="142">
        <v>16410</v>
      </c>
      <c r="E248" s="143"/>
      <c r="F248" s="132">
        <f t="shared" si="9"/>
        <v>1242</v>
      </c>
      <c r="G248" s="182">
        <f t="shared" si="11"/>
        <v>867</v>
      </c>
      <c r="H248" s="143">
        <v>54</v>
      </c>
    </row>
    <row r="249" spans="1:8" ht="12.75">
      <c r="A249" s="139">
        <v>239</v>
      </c>
      <c r="B249" s="160">
        <f t="shared" si="10"/>
        <v>227.15</v>
      </c>
      <c r="C249" s="153"/>
      <c r="D249" s="142">
        <v>16410</v>
      </c>
      <c r="E249" s="143"/>
      <c r="F249" s="132">
        <f t="shared" si="9"/>
        <v>1242</v>
      </c>
      <c r="G249" s="182">
        <f t="shared" si="11"/>
        <v>867</v>
      </c>
      <c r="H249" s="143">
        <v>54</v>
      </c>
    </row>
    <row r="250" spans="1:8" ht="12.75">
      <c r="A250" s="139">
        <v>240</v>
      </c>
      <c r="B250" s="160">
        <f t="shared" si="10"/>
        <v>227.16</v>
      </c>
      <c r="C250" s="153"/>
      <c r="D250" s="142">
        <v>16410</v>
      </c>
      <c r="E250" s="143"/>
      <c r="F250" s="132">
        <f t="shared" si="9"/>
        <v>1242</v>
      </c>
      <c r="G250" s="182">
        <f t="shared" si="11"/>
        <v>867</v>
      </c>
      <c r="H250" s="143">
        <v>54</v>
      </c>
    </row>
    <row r="251" spans="1:8" ht="12.75">
      <c r="A251" s="139">
        <v>241</v>
      </c>
      <c r="B251" s="160">
        <f t="shared" si="10"/>
        <v>227.16</v>
      </c>
      <c r="C251" s="153"/>
      <c r="D251" s="142">
        <v>16410</v>
      </c>
      <c r="E251" s="143"/>
      <c r="F251" s="132">
        <f t="shared" si="9"/>
        <v>1242</v>
      </c>
      <c r="G251" s="182">
        <f t="shared" si="11"/>
        <v>867</v>
      </c>
      <c r="H251" s="143">
        <v>54</v>
      </c>
    </row>
    <row r="252" spans="1:8" ht="12.75">
      <c r="A252" s="139">
        <v>242</v>
      </c>
      <c r="B252" s="160">
        <f t="shared" si="10"/>
        <v>227.17</v>
      </c>
      <c r="C252" s="153"/>
      <c r="D252" s="142">
        <v>16410</v>
      </c>
      <c r="E252" s="143"/>
      <c r="F252" s="132">
        <f t="shared" si="9"/>
        <v>1242</v>
      </c>
      <c r="G252" s="182">
        <f t="shared" si="11"/>
        <v>867</v>
      </c>
      <c r="H252" s="143">
        <v>54</v>
      </c>
    </row>
    <row r="253" spans="1:8" ht="12.75">
      <c r="A253" s="139">
        <v>243</v>
      </c>
      <c r="B253" s="160">
        <f t="shared" si="10"/>
        <v>227.17</v>
      </c>
      <c r="C253" s="153"/>
      <c r="D253" s="142">
        <v>16410</v>
      </c>
      <c r="E253" s="143"/>
      <c r="F253" s="132">
        <f t="shared" si="9"/>
        <v>1242</v>
      </c>
      <c r="G253" s="182">
        <f t="shared" si="11"/>
        <v>867</v>
      </c>
      <c r="H253" s="143">
        <v>54</v>
      </c>
    </row>
    <row r="254" spans="1:8" ht="12.75">
      <c r="A254" s="139">
        <v>244</v>
      </c>
      <c r="B254" s="160">
        <f t="shared" si="10"/>
        <v>227.18</v>
      </c>
      <c r="C254" s="153"/>
      <c r="D254" s="142">
        <v>16410</v>
      </c>
      <c r="E254" s="143"/>
      <c r="F254" s="132">
        <f t="shared" si="9"/>
        <v>1242</v>
      </c>
      <c r="G254" s="182">
        <f t="shared" si="11"/>
        <v>867</v>
      </c>
      <c r="H254" s="143">
        <v>54</v>
      </c>
    </row>
    <row r="255" spans="1:8" ht="12.75">
      <c r="A255" s="139">
        <v>245</v>
      </c>
      <c r="B255" s="160">
        <f t="shared" si="10"/>
        <v>227.18</v>
      </c>
      <c r="C255" s="153"/>
      <c r="D255" s="142">
        <v>16410</v>
      </c>
      <c r="E255" s="143"/>
      <c r="F255" s="132">
        <f t="shared" si="9"/>
        <v>1242</v>
      </c>
      <c r="G255" s="182">
        <f t="shared" si="11"/>
        <v>867</v>
      </c>
      <c r="H255" s="143">
        <v>54</v>
      </c>
    </row>
    <row r="256" spans="1:8" ht="12.75">
      <c r="A256" s="139">
        <v>246</v>
      </c>
      <c r="B256" s="160">
        <f t="shared" si="10"/>
        <v>227.18</v>
      </c>
      <c r="C256" s="153"/>
      <c r="D256" s="142">
        <v>16410</v>
      </c>
      <c r="E256" s="143"/>
      <c r="F256" s="132">
        <f t="shared" si="9"/>
        <v>1242</v>
      </c>
      <c r="G256" s="182">
        <f t="shared" si="11"/>
        <v>867</v>
      </c>
      <c r="H256" s="143">
        <v>54</v>
      </c>
    </row>
    <row r="257" spans="1:8" ht="12.75">
      <c r="A257" s="139">
        <v>247</v>
      </c>
      <c r="B257" s="160">
        <f t="shared" si="10"/>
        <v>227.19</v>
      </c>
      <c r="C257" s="153"/>
      <c r="D257" s="142">
        <v>16410</v>
      </c>
      <c r="E257" s="143"/>
      <c r="F257" s="132">
        <f t="shared" si="9"/>
        <v>1241</v>
      </c>
      <c r="G257" s="182">
        <f t="shared" si="11"/>
        <v>867</v>
      </c>
      <c r="H257" s="143">
        <v>54</v>
      </c>
    </row>
    <row r="258" spans="1:8" ht="12.75">
      <c r="A258" s="139">
        <v>248</v>
      </c>
      <c r="B258" s="160">
        <f t="shared" si="10"/>
        <v>227.19</v>
      </c>
      <c r="C258" s="153"/>
      <c r="D258" s="142">
        <v>16410</v>
      </c>
      <c r="E258" s="143"/>
      <c r="F258" s="132">
        <f t="shared" si="9"/>
        <v>1241</v>
      </c>
      <c r="G258" s="182">
        <f t="shared" si="11"/>
        <v>867</v>
      </c>
      <c r="H258" s="143">
        <v>54</v>
      </c>
    </row>
    <row r="259" spans="1:8" ht="12.75">
      <c r="A259" s="139">
        <v>249</v>
      </c>
      <c r="B259" s="160">
        <f t="shared" si="10"/>
        <v>227.2</v>
      </c>
      <c r="C259" s="153"/>
      <c r="D259" s="142">
        <v>16410</v>
      </c>
      <c r="E259" s="143"/>
      <c r="F259" s="132">
        <f t="shared" si="9"/>
        <v>1241</v>
      </c>
      <c r="G259" s="182">
        <f t="shared" si="11"/>
        <v>867</v>
      </c>
      <c r="H259" s="143">
        <v>54</v>
      </c>
    </row>
    <row r="260" spans="1:8" ht="12.75">
      <c r="A260" s="139">
        <v>250</v>
      </c>
      <c r="B260" s="160">
        <f t="shared" si="10"/>
        <v>227.2</v>
      </c>
      <c r="C260" s="153"/>
      <c r="D260" s="142">
        <v>16410</v>
      </c>
      <c r="E260" s="143"/>
      <c r="F260" s="132">
        <f t="shared" si="9"/>
        <v>1241</v>
      </c>
      <c r="G260" s="182">
        <f t="shared" si="11"/>
        <v>867</v>
      </c>
      <c r="H260" s="143">
        <v>54</v>
      </c>
    </row>
    <row r="261" spans="1:8" ht="12.75">
      <c r="A261" s="139">
        <v>251</v>
      </c>
      <c r="B261" s="160">
        <f t="shared" si="10"/>
        <v>227.21</v>
      </c>
      <c r="C261" s="153"/>
      <c r="D261" s="142">
        <v>16410</v>
      </c>
      <c r="E261" s="143"/>
      <c r="F261" s="132">
        <f t="shared" si="9"/>
        <v>1241</v>
      </c>
      <c r="G261" s="182">
        <f t="shared" si="11"/>
        <v>867</v>
      </c>
      <c r="H261" s="143">
        <v>54</v>
      </c>
    </row>
    <row r="262" spans="1:8" ht="12.75">
      <c r="A262" s="139">
        <v>252</v>
      </c>
      <c r="B262" s="160">
        <f t="shared" si="10"/>
        <v>227.21</v>
      </c>
      <c r="C262" s="153"/>
      <c r="D262" s="142">
        <v>16410</v>
      </c>
      <c r="E262" s="143"/>
      <c r="F262" s="132">
        <f t="shared" si="9"/>
        <v>1241</v>
      </c>
      <c r="G262" s="182">
        <f t="shared" si="11"/>
        <v>867</v>
      </c>
      <c r="H262" s="143">
        <v>54</v>
      </c>
    </row>
    <row r="263" spans="1:8" ht="12.75">
      <c r="A263" s="139">
        <v>253</v>
      </c>
      <c r="B263" s="160">
        <f t="shared" si="10"/>
        <v>227.21</v>
      </c>
      <c r="C263" s="153"/>
      <c r="D263" s="142">
        <v>16410</v>
      </c>
      <c r="E263" s="143"/>
      <c r="F263" s="132">
        <f t="shared" si="9"/>
        <v>1241</v>
      </c>
      <c r="G263" s="182">
        <f t="shared" si="11"/>
        <v>867</v>
      </c>
      <c r="H263" s="143">
        <v>54</v>
      </c>
    </row>
    <row r="264" spans="1:8" ht="12.75">
      <c r="A264" s="139">
        <v>254</v>
      </c>
      <c r="B264" s="160">
        <f t="shared" si="10"/>
        <v>227.22</v>
      </c>
      <c r="C264" s="153"/>
      <c r="D264" s="142">
        <v>16410</v>
      </c>
      <c r="E264" s="143"/>
      <c r="F264" s="132">
        <f t="shared" si="9"/>
        <v>1241</v>
      </c>
      <c r="G264" s="182">
        <f t="shared" si="11"/>
        <v>867</v>
      </c>
      <c r="H264" s="143">
        <v>54</v>
      </c>
    </row>
    <row r="265" spans="1:8" ht="12.75">
      <c r="A265" s="139">
        <v>255</v>
      </c>
      <c r="B265" s="160">
        <f t="shared" si="10"/>
        <v>227.22</v>
      </c>
      <c r="C265" s="153"/>
      <c r="D265" s="142">
        <v>16410</v>
      </c>
      <c r="E265" s="143"/>
      <c r="F265" s="132">
        <f t="shared" si="9"/>
        <v>1241</v>
      </c>
      <c r="G265" s="182">
        <f t="shared" si="11"/>
        <v>867</v>
      </c>
      <c r="H265" s="143">
        <v>54</v>
      </c>
    </row>
    <row r="266" spans="1:8" ht="12.75">
      <c r="A266" s="139">
        <v>256</v>
      </c>
      <c r="B266" s="160">
        <f t="shared" si="10"/>
        <v>227.23</v>
      </c>
      <c r="C266" s="153"/>
      <c r="D266" s="142">
        <v>16410</v>
      </c>
      <c r="E266" s="143"/>
      <c r="F266" s="132">
        <f t="shared" si="9"/>
        <v>1241</v>
      </c>
      <c r="G266" s="182">
        <f t="shared" si="11"/>
        <v>867</v>
      </c>
      <c r="H266" s="143">
        <v>54</v>
      </c>
    </row>
    <row r="267" spans="1:8" ht="12.75">
      <c r="A267" s="139">
        <v>257</v>
      </c>
      <c r="B267" s="160">
        <f t="shared" si="10"/>
        <v>227.23</v>
      </c>
      <c r="C267" s="153"/>
      <c r="D267" s="142">
        <v>16410</v>
      </c>
      <c r="E267" s="143"/>
      <c r="F267" s="132">
        <f aca="true" t="shared" si="12" ref="F267:F310">ROUND(12*1.37*(1/B267*D267)+H267,0)</f>
        <v>1241</v>
      </c>
      <c r="G267" s="182">
        <f t="shared" si="11"/>
        <v>867</v>
      </c>
      <c r="H267" s="143">
        <v>54</v>
      </c>
    </row>
    <row r="268" spans="1:8" ht="12.75">
      <c r="A268" s="139">
        <v>258</v>
      </c>
      <c r="B268" s="160">
        <f aca="true" t="shared" si="13" ref="B268:B310">ROUND((1.0597*LN(A268))+221.35,2)</f>
        <v>227.23</v>
      </c>
      <c r="C268" s="153"/>
      <c r="D268" s="142">
        <v>16410</v>
      </c>
      <c r="E268" s="143"/>
      <c r="F268" s="132">
        <f t="shared" si="12"/>
        <v>1241</v>
      </c>
      <c r="G268" s="182">
        <f aca="true" t="shared" si="14" ref="G268:G310">ROUND(12*(1/B268*D268),0)</f>
        <v>867</v>
      </c>
      <c r="H268" s="143">
        <v>54</v>
      </c>
    </row>
    <row r="269" spans="1:8" ht="12.75">
      <c r="A269" s="139">
        <v>259</v>
      </c>
      <c r="B269" s="160">
        <f t="shared" si="13"/>
        <v>227.24</v>
      </c>
      <c r="C269" s="153"/>
      <c r="D269" s="142">
        <v>16410</v>
      </c>
      <c r="E269" s="143"/>
      <c r="F269" s="132">
        <f t="shared" si="12"/>
        <v>1241</v>
      </c>
      <c r="G269" s="182">
        <f t="shared" si="14"/>
        <v>867</v>
      </c>
      <c r="H269" s="143">
        <v>54</v>
      </c>
    </row>
    <row r="270" spans="1:8" ht="12.75">
      <c r="A270" s="139">
        <v>260</v>
      </c>
      <c r="B270" s="160">
        <f t="shared" si="13"/>
        <v>227.24</v>
      </c>
      <c r="C270" s="153"/>
      <c r="D270" s="142">
        <v>16410</v>
      </c>
      <c r="E270" s="143"/>
      <c r="F270" s="132">
        <f t="shared" si="12"/>
        <v>1241</v>
      </c>
      <c r="G270" s="182">
        <f t="shared" si="14"/>
        <v>867</v>
      </c>
      <c r="H270" s="143">
        <v>54</v>
      </c>
    </row>
    <row r="271" spans="1:8" ht="12.75">
      <c r="A271" s="139">
        <v>261</v>
      </c>
      <c r="B271" s="160">
        <f t="shared" si="13"/>
        <v>227.25</v>
      </c>
      <c r="C271" s="153"/>
      <c r="D271" s="142">
        <v>16410</v>
      </c>
      <c r="E271" s="143"/>
      <c r="F271" s="132">
        <f t="shared" si="12"/>
        <v>1241</v>
      </c>
      <c r="G271" s="182">
        <f t="shared" si="14"/>
        <v>867</v>
      </c>
      <c r="H271" s="143">
        <v>54</v>
      </c>
    </row>
    <row r="272" spans="1:8" ht="12.75">
      <c r="A272" s="139">
        <v>262</v>
      </c>
      <c r="B272" s="160">
        <f t="shared" si="13"/>
        <v>227.25</v>
      </c>
      <c r="C272" s="153"/>
      <c r="D272" s="142">
        <v>16410</v>
      </c>
      <c r="E272" s="143"/>
      <c r="F272" s="132">
        <f t="shared" si="12"/>
        <v>1241</v>
      </c>
      <c r="G272" s="182">
        <f t="shared" si="14"/>
        <v>867</v>
      </c>
      <c r="H272" s="143">
        <v>54</v>
      </c>
    </row>
    <row r="273" spans="1:8" ht="12.75">
      <c r="A273" s="139">
        <v>263</v>
      </c>
      <c r="B273" s="160">
        <f t="shared" si="13"/>
        <v>227.25</v>
      </c>
      <c r="C273" s="153"/>
      <c r="D273" s="142">
        <v>16410</v>
      </c>
      <c r="E273" s="143"/>
      <c r="F273" s="132">
        <f t="shared" si="12"/>
        <v>1241</v>
      </c>
      <c r="G273" s="182">
        <f t="shared" si="14"/>
        <v>867</v>
      </c>
      <c r="H273" s="143">
        <v>54</v>
      </c>
    </row>
    <row r="274" spans="1:8" ht="12.75">
      <c r="A274" s="139">
        <v>264</v>
      </c>
      <c r="B274" s="160">
        <f t="shared" si="13"/>
        <v>227.26</v>
      </c>
      <c r="C274" s="153"/>
      <c r="D274" s="142">
        <v>16410</v>
      </c>
      <c r="E274" s="143"/>
      <c r="F274" s="132">
        <f t="shared" si="12"/>
        <v>1241</v>
      </c>
      <c r="G274" s="182">
        <f t="shared" si="14"/>
        <v>866</v>
      </c>
      <c r="H274" s="143">
        <v>54</v>
      </c>
    </row>
    <row r="275" spans="1:8" ht="12.75">
      <c r="A275" s="139">
        <v>265</v>
      </c>
      <c r="B275" s="160">
        <f t="shared" si="13"/>
        <v>227.26</v>
      </c>
      <c r="C275" s="153"/>
      <c r="D275" s="142">
        <v>16410</v>
      </c>
      <c r="E275" s="143"/>
      <c r="F275" s="132">
        <f t="shared" si="12"/>
        <v>1241</v>
      </c>
      <c r="G275" s="182">
        <f t="shared" si="14"/>
        <v>866</v>
      </c>
      <c r="H275" s="143">
        <v>54</v>
      </c>
    </row>
    <row r="276" spans="1:8" ht="12.75">
      <c r="A276" s="139">
        <v>266</v>
      </c>
      <c r="B276" s="160">
        <f t="shared" si="13"/>
        <v>227.27</v>
      </c>
      <c r="C276" s="153"/>
      <c r="D276" s="142">
        <v>16410</v>
      </c>
      <c r="E276" s="143"/>
      <c r="F276" s="132">
        <f t="shared" si="12"/>
        <v>1241</v>
      </c>
      <c r="G276" s="182">
        <f t="shared" si="14"/>
        <v>866</v>
      </c>
      <c r="H276" s="143">
        <v>54</v>
      </c>
    </row>
    <row r="277" spans="1:8" ht="12.75">
      <c r="A277" s="139">
        <v>267</v>
      </c>
      <c r="B277" s="160">
        <f t="shared" si="13"/>
        <v>227.27</v>
      </c>
      <c r="C277" s="153"/>
      <c r="D277" s="142">
        <v>16410</v>
      </c>
      <c r="E277" s="143"/>
      <c r="F277" s="132">
        <f t="shared" si="12"/>
        <v>1241</v>
      </c>
      <c r="G277" s="182">
        <f t="shared" si="14"/>
        <v>866</v>
      </c>
      <c r="H277" s="143">
        <v>54</v>
      </c>
    </row>
    <row r="278" spans="1:8" ht="12.75">
      <c r="A278" s="139">
        <v>268</v>
      </c>
      <c r="B278" s="160">
        <f t="shared" si="13"/>
        <v>227.27</v>
      </c>
      <c r="C278" s="153"/>
      <c r="D278" s="142">
        <v>16410</v>
      </c>
      <c r="E278" s="143"/>
      <c r="F278" s="132">
        <f t="shared" si="12"/>
        <v>1241</v>
      </c>
      <c r="G278" s="182">
        <f t="shared" si="14"/>
        <v>866</v>
      </c>
      <c r="H278" s="143">
        <v>54</v>
      </c>
    </row>
    <row r="279" spans="1:8" ht="12.75">
      <c r="A279" s="139">
        <v>269</v>
      </c>
      <c r="B279" s="160">
        <f t="shared" si="13"/>
        <v>227.28</v>
      </c>
      <c r="C279" s="153"/>
      <c r="D279" s="142">
        <v>16410</v>
      </c>
      <c r="E279" s="143"/>
      <c r="F279" s="132">
        <f t="shared" si="12"/>
        <v>1241</v>
      </c>
      <c r="G279" s="182">
        <f t="shared" si="14"/>
        <v>866</v>
      </c>
      <c r="H279" s="143">
        <v>54</v>
      </c>
    </row>
    <row r="280" spans="1:8" ht="12.75">
      <c r="A280" s="139">
        <v>270</v>
      </c>
      <c r="B280" s="160">
        <f t="shared" si="13"/>
        <v>227.28</v>
      </c>
      <c r="C280" s="153"/>
      <c r="D280" s="142">
        <v>16410</v>
      </c>
      <c r="E280" s="143"/>
      <c r="F280" s="132">
        <f t="shared" si="12"/>
        <v>1241</v>
      </c>
      <c r="G280" s="182">
        <f t="shared" si="14"/>
        <v>866</v>
      </c>
      <c r="H280" s="143">
        <v>54</v>
      </c>
    </row>
    <row r="281" spans="1:8" ht="12.75">
      <c r="A281" s="139">
        <v>271</v>
      </c>
      <c r="B281" s="160">
        <f t="shared" si="13"/>
        <v>227.29</v>
      </c>
      <c r="C281" s="153"/>
      <c r="D281" s="142">
        <v>16410</v>
      </c>
      <c r="E281" s="143"/>
      <c r="F281" s="132">
        <f t="shared" si="12"/>
        <v>1241</v>
      </c>
      <c r="G281" s="182">
        <f t="shared" si="14"/>
        <v>866</v>
      </c>
      <c r="H281" s="143">
        <v>54</v>
      </c>
    </row>
    <row r="282" spans="1:8" ht="12.75">
      <c r="A282" s="139">
        <v>272</v>
      </c>
      <c r="B282" s="160">
        <f t="shared" si="13"/>
        <v>227.29</v>
      </c>
      <c r="C282" s="153"/>
      <c r="D282" s="142">
        <v>16410</v>
      </c>
      <c r="E282" s="143"/>
      <c r="F282" s="132">
        <f t="shared" si="12"/>
        <v>1241</v>
      </c>
      <c r="G282" s="182">
        <f t="shared" si="14"/>
        <v>866</v>
      </c>
      <c r="H282" s="143">
        <v>54</v>
      </c>
    </row>
    <row r="283" spans="1:8" ht="12.75">
      <c r="A283" s="139">
        <v>273</v>
      </c>
      <c r="B283" s="160">
        <f t="shared" si="13"/>
        <v>227.29</v>
      </c>
      <c r="C283" s="153"/>
      <c r="D283" s="142">
        <v>16410</v>
      </c>
      <c r="E283" s="143"/>
      <c r="F283" s="132">
        <f t="shared" si="12"/>
        <v>1241</v>
      </c>
      <c r="G283" s="182">
        <f t="shared" si="14"/>
        <v>866</v>
      </c>
      <c r="H283" s="143">
        <v>54</v>
      </c>
    </row>
    <row r="284" spans="1:8" ht="12.75">
      <c r="A284" s="139">
        <v>274</v>
      </c>
      <c r="B284" s="160">
        <f t="shared" si="13"/>
        <v>227.3</v>
      </c>
      <c r="C284" s="153"/>
      <c r="D284" s="142">
        <v>16410</v>
      </c>
      <c r="E284" s="143"/>
      <c r="F284" s="132">
        <f t="shared" si="12"/>
        <v>1241</v>
      </c>
      <c r="G284" s="182">
        <f t="shared" si="14"/>
        <v>866</v>
      </c>
      <c r="H284" s="143">
        <v>54</v>
      </c>
    </row>
    <row r="285" spans="1:8" ht="12.75">
      <c r="A285" s="139">
        <v>275</v>
      </c>
      <c r="B285" s="160">
        <f t="shared" si="13"/>
        <v>227.3</v>
      </c>
      <c r="C285" s="153"/>
      <c r="D285" s="142">
        <v>16410</v>
      </c>
      <c r="E285" s="143"/>
      <c r="F285" s="132">
        <f t="shared" si="12"/>
        <v>1241</v>
      </c>
      <c r="G285" s="182">
        <f t="shared" si="14"/>
        <v>866</v>
      </c>
      <c r="H285" s="143">
        <v>54</v>
      </c>
    </row>
    <row r="286" spans="1:8" ht="12.75">
      <c r="A286" s="139">
        <v>276</v>
      </c>
      <c r="B286" s="160">
        <f t="shared" si="13"/>
        <v>227.31</v>
      </c>
      <c r="C286" s="153"/>
      <c r="D286" s="142">
        <v>16410</v>
      </c>
      <c r="E286" s="143"/>
      <c r="F286" s="132">
        <f t="shared" si="12"/>
        <v>1241</v>
      </c>
      <c r="G286" s="182">
        <f t="shared" si="14"/>
        <v>866</v>
      </c>
      <c r="H286" s="143">
        <v>54</v>
      </c>
    </row>
    <row r="287" spans="1:8" ht="12.75">
      <c r="A287" s="139">
        <v>277</v>
      </c>
      <c r="B287" s="160">
        <f t="shared" si="13"/>
        <v>227.31</v>
      </c>
      <c r="C287" s="153"/>
      <c r="D287" s="142">
        <v>16410</v>
      </c>
      <c r="E287" s="143"/>
      <c r="F287" s="132">
        <f t="shared" si="12"/>
        <v>1241</v>
      </c>
      <c r="G287" s="182">
        <f t="shared" si="14"/>
        <v>866</v>
      </c>
      <c r="H287" s="143">
        <v>54</v>
      </c>
    </row>
    <row r="288" spans="1:8" ht="12.75">
      <c r="A288" s="139">
        <v>278</v>
      </c>
      <c r="B288" s="160">
        <f t="shared" si="13"/>
        <v>227.31</v>
      </c>
      <c r="C288" s="153"/>
      <c r="D288" s="142">
        <v>16410</v>
      </c>
      <c r="E288" s="143"/>
      <c r="F288" s="132">
        <f t="shared" si="12"/>
        <v>1241</v>
      </c>
      <c r="G288" s="182">
        <f t="shared" si="14"/>
        <v>866</v>
      </c>
      <c r="H288" s="143">
        <v>54</v>
      </c>
    </row>
    <row r="289" spans="1:8" ht="12.75">
      <c r="A289" s="139">
        <v>279</v>
      </c>
      <c r="B289" s="160">
        <f t="shared" si="13"/>
        <v>227.32</v>
      </c>
      <c r="C289" s="153"/>
      <c r="D289" s="142">
        <v>16410</v>
      </c>
      <c r="E289" s="143"/>
      <c r="F289" s="132">
        <f t="shared" si="12"/>
        <v>1241</v>
      </c>
      <c r="G289" s="182">
        <f t="shared" si="14"/>
        <v>866</v>
      </c>
      <c r="H289" s="143">
        <v>54</v>
      </c>
    </row>
    <row r="290" spans="1:8" ht="12.75">
      <c r="A290" s="139">
        <v>280</v>
      </c>
      <c r="B290" s="160">
        <f t="shared" si="13"/>
        <v>227.32</v>
      </c>
      <c r="C290" s="153"/>
      <c r="D290" s="142">
        <v>16410</v>
      </c>
      <c r="E290" s="143"/>
      <c r="F290" s="132">
        <f t="shared" si="12"/>
        <v>1241</v>
      </c>
      <c r="G290" s="182">
        <f t="shared" si="14"/>
        <v>866</v>
      </c>
      <c r="H290" s="143">
        <v>54</v>
      </c>
    </row>
    <row r="291" spans="1:8" ht="12.75">
      <c r="A291" s="139">
        <v>281</v>
      </c>
      <c r="B291" s="160">
        <f t="shared" si="13"/>
        <v>227.32</v>
      </c>
      <c r="C291" s="153"/>
      <c r="D291" s="142">
        <v>16410</v>
      </c>
      <c r="E291" s="143"/>
      <c r="F291" s="132">
        <f t="shared" si="12"/>
        <v>1241</v>
      </c>
      <c r="G291" s="182">
        <f t="shared" si="14"/>
        <v>866</v>
      </c>
      <c r="H291" s="143">
        <v>54</v>
      </c>
    </row>
    <row r="292" spans="1:8" ht="12.75">
      <c r="A292" s="139">
        <v>282</v>
      </c>
      <c r="B292" s="160">
        <f t="shared" si="13"/>
        <v>227.33</v>
      </c>
      <c r="C292" s="153"/>
      <c r="D292" s="142">
        <v>16410</v>
      </c>
      <c r="E292" s="143"/>
      <c r="F292" s="132">
        <f t="shared" si="12"/>
        <v>1241</v>
      </c>
      <c r="G292" s="182">
        <f t="shared" si="14"/>
        <v>866</v>
      </c>
      <c r="H292" s="143">
        <v>54</v>
      </c>
    </row>
    <row r="293" spans="1:8" ht="12.75">
      <c r="A293" s="139">
        <v>283</v>
      </c>
      <c r="B293" s="160">
        <f t="shared" si="13"/>
        <v>227.33</v>
      </c>
      <c r="C293" s="153"/>
      <c r="D293" s="142">
        <v>16410</v>
      </c>
      <c r="E293" s="143"/>
      <c r="F293" s="132">
        <f t="shared" si="12"/>
        <v>1241</v>
      </c>
      <c r="G293" s="182">
        <f t="shared" si="14"/>
        <v>866</v>
      </c>
      <c r="H293" s="143">
        <v>54</v>
      </c>
    </row>
    <row r="294" spans="1:8" ht="12.75">
      <c r="A294" s="139">
        <v>284</v>
      </c>
      <c r="B294" s="160">
        <f t="shared" si="13"/>
        <v>227.34</v>
      </c>
      <c r="C294" s="153"/>
      <c r="D294" s="142">
        <v>16410</v>
      </c>
      <c r="E294" s="143"/>
      <c r="F294" s="132">
        <f t="shared" si="12"/>
        <v>1241</v>
      </c>
      <c r="G294" s="182">
        <f t="shared" si="14"/>
        <v>866</v>
      </c>
      <c r="H294" s="143">
        <v>54</v>
      </c>
    </row>
    <row r="295" spans="1:8" ht="12.75">
      <c r="A295" s="139">
        <v>285</v>
      </c>
      <c r="B295" s="160">
        <f t="shared" si="13"/>
        <v>227.34</v>
      </c>
      <c r="C295" s="153"/>
      <c r="D295" s="142">
        <v>16410</v>
      </c>
      <c r="E295" s="143"/>
      <c r="F295" s="132">
        <f t="shared" si="12"/>
        <v>1241</v>
      </c>
      <c r="G295" s="182">
        <f t="shared" si="14"/>
        <v>866</v>
      </c>
      <c r="H295" s="143">
        <v>54</v>
      </c>
    </row>
    <row r="296" spans="1:8" ht="12.75">
      <c r="A296" s="139">
        <v>286</v>
      </c>
      <c r="B296" s="160">
        <f t="shared" si="13"/>
        <v>227.34</v>
      </c>
      <c r="C296" s="153"/>
      <c r="D296" s="142">
        <v>16410</v>
      </c>
      <c r="E296" s="143"/>
      <c r="F296" s="132">
        <f t="shared" si="12"/>
        <v>1241</v>
      </c>
      <c r="G296" s="182">
        <f t="shared" si="14"/>
        <v>866</v>
      </c>
      <c r="H296" s="143">
        <v>54</v>
      </c>
    </row>
    <row r="297" spans="1:8" ht="12.75">
      <c r="A297" s="139">
        <v>287</v>
      </c>
      <c r="B297" s="160">
        <f t="shared" si="13"/>
        <v>227.35</v>
      </c>
      <c r="C297" s="153"/>
      <c r="D297" s="142">
        <v>16410</v>
      </c>
      <c r="E297" s="143"/>
      <c r="F297" s="132">
        <f t="shared" si="12"/>
        <v>1241</v>
      </c>
      <c r="G297" s="182">
        <f t="shared" si="14"/>
        <v>866</v>
      </c>
      <c r="H297" s="143">
        <v>54</v>
      </c>
    </row>
    <row r="298" spans="1:8" ht="12.75">
      <c r="A298" s="139">
        <v>288</v>
      </c>
      <c r="B298" s="160">
        <f t="shared" si="13"/>
        <v>227.35</v>
      </c>
      <c r="C298" s="153"/>
      <c r="D298" s="142">
        <v>16410</v>
      </c>
      <c r="E298" s="143"/>
      <c r="F298" s="132">
        <f t="shared" si="12"/>
        <v>1241</v>
      </c>
      <c r="G298" s="182">
        <f t="shared" si="14"/>
        <v>866</v>
      </c>
      <c r="H298" s="143">
        <v>54</v>
      </c>
    </row>
    <row r="299" spans="1:8" ht="12.75">
      <c r="A299" s="139">
        <v>289</v>
      </c>
      <c r="B299" s="160">
        <f t="shared" si="13"/>
        <v>227.35</v>
      </c>
      <c r="C299" s="153"/>
      <c r="D299" s="142">
        <v>16410</v>
      </c>
      <c r="E299" s="143"/>
      <c r="F299" s="132">
        <f t="shared" si="12"/>
        <v>1241</v>
      </c>
      <c r="G299" s="182">
        <f t="shared" si="14"/>
        <v>866</v>
      </c>
      <c r="H299" s="143">
        <v>54</v>
      </c>
    </row>
    <row r="300" spans="1:8" ht="12.75">
      <c r="A300" s="139">
        <v>290</v>
      </c>
      <c r="B300" s="160">
        <f t="shared" si="13"/>
        <v>227.36</v>
      </c>
      <c r="C300" s="153"/>
      <c r="D300" s="142">
        <v>16410</v>
      </c>
      <c r="E300" s="143"/>
      <c r="F300" s="132">
        <f t="shared" si="12"/>
        <v>1241</v>
      </c>
      <c r="G300" s="182">
        <f t="shared" si="14"/>
        <v>866</v>
      </c>
      <c r="H300" s="143">
        <v>54</v>
      </c>
    </row>
    <row r="301" spans="1:8" ht="12.75">
      <c r="A301" s="139">
        <v>291</v>
      </c>
      <c r="B301" s="160">
        <f t="shared" si="13"/>
        <v>227.36</v>
      </c>
      <c r="C301" s="153"/>
      <c r="D301" s="142">
        <v>16410</v>
      </c>
      <c r="E301" s="143"/>
      <c r="F301" s="132">
        <f t="shared" si="12"/>
        <v>1241</v>
      </c>
      <c r="G301" s="182">
        <f t="shared" si="14"/>
        <v>866</v>
      </c>
      <c r="H301" s="143">
        <v>54</v>
      </c>
    </row>
    <row r="302" spans="1:8" ht="12.75">
      <c r="A302" s="139">
        <v>292</v>
      </c>
      <c r="B302" s="160">
        <f t="shared" si="13"/>
        <v>227.37</v>
      </c>
      <c r="C302" s="153"/>
      <c r="D302" s="142">
        <v>16410</v>
      </c>
      <c r="E302" s="143"/>
      <c r="F302" s="132">
        <f t="shared" si="12"/>
        <v>1241</v>
      </c>
      <c r="G302" s="182">
        <f t="shared" si="14"/>
        <v>866</v>
      </c>
      <c r="H302" s="143">
        <v>54</v>
      </c>
    </row>
    <row r="303" spans="1:8" ht="12.75">
      <c r="A303" s="139">
        <v>293</v>
      </c>
      <c r="B303" s="160">
        <f t="shared" si="13"/>
        <v>227.37</v>
      </c>
      <c r="C303" s="153"/>
      <c r="D303" s="142">
        <v>16410</v>
      </c>
      <c r="E303" s="143"/>
      <c r="F303" s="132">
        <f t="shared" si="12"/>
        <v>1241</v>
      </c>
      <c r="G303" s="182">
        <f t="shared" si="14"/>
        <v>866</v>
      </c>
      <c r="H303" s="143">
        <v>54</v>
      </c>
    </row>
    <row r="304" spans="1:8" ht="12.75">
      <c r="A304" s="139">
        <v>294</v>
      </c>
      <c r="B304" s="160">
        <f t="shared" si="13"/>
        <v>227.37</v>
      </c>
      <c r="C304" s="153"/>
      <c r="D304" s="142">
        <v>16410</v>
      </c>
      <c r="E304" s="143"/>
      <c r="F304" s="132">
        <f t="shared" si="12"/>
        <v>1241</v>
      </c>
      <c r="G304" s="182">
        <f t="shared" si="14"/>
        <v>866</v>
      </c>
      <c r="H304" s="143">
        <v>54</v>
      </c>
    </row>
    <row r="305" spans="1:8" ht="12.75">
      <c r="A305" s="139">
        <v>295</v>
      </c>
      <c r="B305" s="160">
        <f t="shared" si="13"/>
        <v>227.38</v>
      </c>
      <c r="C305" s="153"/>
      <c r="D305" s="142">
        <v>16410</v>
      </c>
      <c r="E305" s="143"/>
      <c r="F305" s="132">
        <f t="shared" si="12"/>
        <v>1240</v>
      </c>
      <c r="G305" s="182">
        <f t="shared" si="14"/>
        <v>866</v>
      </c>
      <c r="H305" s="143">
        <v>54</v>
      </c>
    </row>
    <row r="306" spans="1:8" ht="12.75">
      <c r="A306" s="139">
        <v>296</v>
      </c>
      <c r="B306" s="160">
        <f t="shared" si="13"/>
        <v>227.38</v>
      </c>
      <c r="C306" s="153"/>
      <c r="D306" s="142">
        <v>16410</v>
      </c>
      <c r="E306" s="143"/>
      <c r="F306" s="132">
        <f t="shared" si="12"/>
        <v>1240</v>
      </c>
      <c r="G306" s="182">
        <f t="shared" si="14"/>
        <v>866</v>
      </c>
      <c r="H306" s="143">
        <v>54</v>
      </c>
    </row>
    <row r="307" spans="1:8" ht="12.75">
      <c r="A307" s="139">
        <v>297</v>
      </c>
      <c r="B307" s="160">
        <f t="shared" si="13"/>
        <v>227.38</v>
      </c>
      <c r="C307" s="153"/>
      <c r="D307" s="142">
        <v>16410</v>
      </c>
      <c r="E307" s="143"/>
      <c r="F307" s="132">
        <f t="shared" si="12"/>
        <v>1240</v>
      </c>
      <c r="G307" s="182">
        <f t="shared" si="14"/>
        <v>866</v>
      </c>
      <c r="H307" s="143">
        <v>54</v>
      </c>
    </row>
    <row r="308" spans="1:8" ht="12.75">
      <c r="A308" s="139">
        <v>298</v>
      </c>
      <c r="B308" s="160">
        <f t="shared" si="13"/>
        <v>227.39</v>
      </c>
      <c r="C308" s="153"/>
      <c r="D308" s="142">
        <v>16410</v>
      </c>
      <c r="E308" s="143"/>
      <c r="F308" s="132">
        <f t="shared" si="12"/>
        <v>1240</v>
      </c>
      <c r="G308" s="182">
        <f t="shared" si="14"/>
        <v>866</v>
      </c>
      <c r="H308" s="143">
        <v>54</v>
      </c>
    </row>
    <row r="309" spans="1:8" ht="12.75">
      <c r="A309" s="139">
        <v>299</v>
      </c>
      <c r="B309" s="160">
        <f t="shared" si="13"/>
        <v>227.39</v>
      </c>
      <c r="C309" s="153"/>
      <c r="D309" s="142">
        <v>16410</v>
      </c>
      <c r="E309" s="143"/>
      <c r="F309" s="132">
        <f t="shared" si="12"/>
        <v>1240</v>
      </c>
      <c r="G309" s="182">
        <f t="shared" si="14"/>
        <v>866</v>
      </c>
      <c r="H309" s="143">
        <v>54</v>
      </c>
    </row>
    <row r="310" spans="1:8" ht="13.5" thickBot="1">
      <c r="A310" s="154">
        <v>300</v>
      </c>
      <c r="B310" s="160">
        <f t="shared" si="13"/>
        <v>227.39</v>
      </c>
      <c r="C310" s="155"/>
      <c r="D310" s="156">
        <v>16410</v>
      </c>
      <c r="E310" s="157"/>
      <c r="F310" s="156">
        <f t="shared" si="12"/>
        <v>1240</v>
      </c>
      <c r="G310" s="182">
        <f t="shared" si="14"/>
        <v>866</v>
      </c>
      <c r="H310" s="143">
        <v>54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KúPk</cp:lastModifiedBy>
  <cp:lastPrinted>2006-03-10T09:22:01Z</cp:lastPrinted>
  <dcterms:created xsi:type="dcterms:W3CDTF">2006-02-21T11:50:52Z</dcterms:created>
  <dcterms:modified xsi:type="dcterms:W3CDTF">2006-03-10T09:35:41Z</dcterms:modified>
  <cp:category/>
  <cp:version/>
  <cp:contentType/>
  <cp:contentStatus/>
</cp:coreProperties>
</file>